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09" activeTab="1"/>
    <workbookView xWindow="0" yWindow="0" windowWidth="25200" windowHeight="11985" activeTab="5"/>
  </bookViews>
  <sheets>
    <sheet name="Results" sheetId="1" r:id="rId1"/>
    <sheet name="Locations Edit" sheetId="6" r:id="rId2"/>
    <sheet name="Paths Edit" sheetId="10" r:id="rId3"/>
    <sheet name="Old Paths" sheetId="2" state="hidden" r:id="rId4"/>
    <sheet name="Sheet2" sheetId="9" state="hidden" r:id="rId5"/>
    <sheet name="World Map Demo" sheetId="5" r:id="rId6"/>
    <sheet name="Locations Data" sheetId="3" state="hidden" r:id="rId7"/>
    <sheet name="Paths Data" sheetId="4" state="hidden" r:id="rId8"/>
    <sheet name="Ramza Data" sheetId="7" state="hidden" r:id="rId9"/>
  </sheets>
  <definedNames>
    <definedName name="locationlookup">'Paths Edit'!$A$62:$B$147</definedName>
  </definedNames>
  <calcPr calcId="124519"/>
  <fileRecoveryPr repairLoad="1"/>
</workbook>
</file>

<file path=xl/calcChain.xml><?xml version="1.0" encoding="utf-8"?>
<calcChain xmlns="http://schemas.openxmlformats.org/spreadsheetml/2006/main">
  <c r="I24" i="6"/>
  <c r="AS2" l="1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C1"/>
  <c r="D23"/>
  <c r="D1" s="1"/>
  <c r="E23" l="1"/>
  <c r="F23" l="1"/>
  <c r="E1"/>
  <c r="G23" l="1"/>
  <c r="F1"/>
  <c r="H23" l="1"/>
  <c r="G1"/>
  <c r="I23" l="1"/>
  <c r="H1"/>
  <c r="J23" l="1"/>
  <c r="I1"/>
  <c r="K23" l="1"/>
  <c r="J1"/>
  <c r="L23" l="1"/>
  <c r="K1"/>
  <c r="M23" l="1"/>
  <c r="L1"/>
  <c r="N23" l="1"/>
  <c r="M1"/>
  <c r="O23" l="1"/>
  <c r="N1"/>
  <c r="P23" l="1"/>
  <c r="O1"/>
  <c r="Q23" l="1"/>
  <c r="P1"/>
  <c r="R23" l="1"/>
  <c r="Q1"/>
  <c r="S23" l="1"/>
  <c r="R1"/>
  <c r="T23" l="1"/>
  <c r="S1"/>
  <c r="U23" l="1"/>
  <c r="T1"/>
  <c r="V23" l="1"/>
  <c r="U1"/>
  <c r="W23" l="1"/>
  <c r="V1"/>
  <c r="X23" l="1"/>
  <c r="W1"/>
  <c r="Y23" l="1"/>
  <c r="X1"/>
  <c r="Z23" l="1"/>
  <c r="Y1"/>
  <c r="AA23" l="1"/>
  <c r="Z1"/>
  <c r="AB23" l="1"/>
  <c r="AA1"/>
  <c r="AC23" l="1"/>
  <c r="AB1"/>
  <c r="AD23" l="1"/>
  <c r="AC1"/>
  <c r="AE23" l="1"/>
  <c r="AD1"/>
  <c r="AF23" l="1"/>
  <c r="AE1"/>
  <c r="AG23" l="1"/>
  <c r="AF1"/>
  <c r="AH23" l="1"/>
  <c r="AG1"/>
  <c r="AI23" l="1"/>
  <c r="AH1"/>
  <c r="AJ23" l="1"/>
  <c r="AI1"/>
  <c r="AK23" l="1"/>
  <c r="AJ1"/>
  <c r="AL23" l="1"/>
  <c r="AK1"/>
  <c r="AM23" l="1"/>
  <c r="AL1"/>
  <c r="AN23" l="1"/>
  <c r="AM1"/>
  <c r="AO23" l="1"/>
  <c r="AN1"/>
  <c r="AP23" l="1"/>
  <c r="AO1"/>
  <c r="AQ23" l="1"/>
  <c r="AP1"/>
  <c r="AR23" l="1"/>
  <c r="AQ1"/>
  <c r="AS23" l="1"/>
  <c r="AS1" s="1"/>
  <c r="AR1"/>
  <c r="AS25" l="1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44" s="1"/>
  <c r="L26"/>
  <c r="L24" s="1"/>
  <c r="L27"/>
  <c r="LT40" i="10"/>
  <c r="LT41" s="1"/>
  <c r="LT42" s="1"/>
  <c r="LM40"/>
  <c r="LM41" s="1"/>
  <c r="LM42" s="1"/>
  <c r="LF40"/>
  <c r="LF41" s="1"/>
  <c r="LF42" s="1"/>
  <c r="KY40"/>
  <c r="KY41" s="1"/>
  <c r="KY42" s="1"/>
  <c r="KR40"/>
  <c r="KR41" s="1"/>
  <c r="KR42" s="1"/>
  <c r="KK40"/>
  <c r="KK41" s="1"/>
  <c r="KK42" s="1"/>
  <c r="KD40"/>
  <c r="KD41" s="1"/>
  <c r="KD42" s="1"/>
  <c r="JW40"/>
  <c r="JW41" s="1"/>
  <c r="JW42" s="1"/>
  <c r="JP40"/>
  <c r="JP41" s="1"/>
  <c r="JP42" s="1"/>
  <c r="JI40"/>
  <c r="JI41" s="1"/>
  <c r="JI42" s="1"/>
  <c r="JB40"/>
  <c r="JB41" s="1"/>
  <c r="JB42" s="1"/>
  <c r="IU40"/>
  <c r="IU41" s="1"/>
  <c r="IU42" s="1"/>
  <c r="IN40"/>
  <c r="IN41" s="1"/>
  <c r="IN42" s="1"/>
  <c r="IG40"/>
  <c r="IG41" s="1"/>
  <c r="IG42" s="1"/>
  <c r="HZ40"/>
  <c r="HZ41" s="1"/>
  <c r="HZ42" s="1"/>
  <c r="HS40"/>
  <c r="HS41" s="1"/>
  <c r="HS42" s="1"/>
  <c r="HL40"/>
  <c r="HL41" s="1"/>
  <c r="HL42" s="1"/>
  <c r="HE40"/>
  <c r="HE41" s="1"/>
  <c r="HE42" s="1"/>
  <c r="GX40"/>
  <c r="GX41" s="1"/>
  <c r="GX42" s="1"/>
  <c r="GQ40"/>
  <c r="GQ41" s="1"/>
  <c r="GQ42" s="1"/>
  <c r="GJ40"/>
  <c r="GJ41" s="1"/>
  <c r="GJ42" s="1"/>
  <c r="GC40"/>
  <c r="GC41" s="1"/>
  <c r="GC42" s="1"/>
  <c r="FV40"/>
  <c r="FV41" s="1"/>
  <c r="FV42" s="1"/>
  <c r="FO40"/>
  <c r="FO41" s="1"/>
  <c r="FO42" s="1"/>
  <c r="FH40"/>
  <c r="FH41" s="1"/>
  <c r="FH42" s="1"/>
  <c r="FA40"/>
  <c r="FA41" s="1"/>
  <c r="FA42" s="1"/>
  <c r="ET40"/>
  <c r="ET41" s="1"/>
  <c r="ET42" s="1"/>
  <c r="EM40"/>
  <c r="EM41" s="1"/>
  <c r="EM42" s="1"/>
  <c r="EF40"/>
  <c r="EF41" s="1"/>
  <c r="EF42" s="1"/>
  <c r="DY40"/>
  <c r="DY41" s="1"/>
  <c r="DY42" s="1"/>
  <c r="DR40"/>
  <c r="DR41" s="1"/>
  <c r="DR42" s="1"/>
  <c r="DK40"/>
  <c r="DK41" s="1"/>
  <c r="DK42" s="1"/>
  <c r="DD40"/>
  <c r="DD41" s="1"/>
  <c r="DD42" s="1"/>
  <c r="CW40"/>
  <c r="CW41" s="1"/>
  <c r="CW42" s="1"/>
  <c r="CP40"/>
  <c r="CP41" s="1"/>
  <c r="CP42" s="1"/>
  <c r="CI40"/>
  <c r="CI41" s="1"/>
  <c r="CI42" s="1"/>
  <c r="CB40"/>
  <c r="CB41" s="1"/>
  <c r="CB42" s="1"/>
  <c r="BU40"/>
  <c r="BU41" s="1"/>
  <c r="BU42" s="1"/>
  <c r="BN40"/>
  <c r="BN41" s="1"/>
  <c r="BN42" s="1"/>
  <c r="BG40"/>
  <c r="BG41" s="1"/>
  <c r="BG42" s="1"/>
  <c r="AZ40"/>
  <c r="AZ41" s="1"/>
  <c r="AZ42" s="1"/>
  <c r="AS40"/>
  <c r="AS41" s="1"/>
  <c r="AS42" s="1"/>
  <c r="AL40"/>
  <c r="AL41" s="1"/>
  <c r="AL42" s="1"/>
  <c r="LU39"/>
  <c r="LN39"/>
  <c r="LG39"/>
  <c r="KZ39"/>
  <c r="KS39"/>
  <c r="KL39"/>
  <c r="KE39"/>
  <c r="JX39"/>
  <c r="JQ39"/>
  <c r="JJ39"/>
  <c r="JC39"/>
  <c r="IV39"/>
  <c r="IO39"/>
  <c r="IH39"/>
  <c r="IA39"/>
  <c r="HT39"/>
  <c r="HM39"/>
  <c r="HF39"/>
  <c r="GY39"/>
  <c r="GR39"/>
  <c r="GK39"/>
  <c r="GD39"/>
  <c r="FW39"/>
  <c r="FP39"/>
  <c r="FI39"/>
  <c r="FB39"/>
  <c r="EU39"/>
  <c r="EN39"/>
  <c r="EG39"/>
  <c r="DZ39"/>
  <c r="DS39"/>
  <c r="DL39"/>
  <c r="DE39"/>
  <c r="CX39"/>
  <c r="CQ39"/>
  <c r="CJ39"/>
  <c r="CC39"/>
  <c r="BV39"/>
  <c r="BO39"/>
  <c r="BH39"/>
  <c r="BA39"/>
  <c r="AT39"/>
  <c r="AM39"/>
  <c r="LT34"/>
  <c r="LM34"/>
  <c r="LF34"/>
  <c r="KY34"/>
  <c r="KR34"/>
  <c r="KK34"/>
  <c r="KD34"/>
  <c r="JW34"/>
  <c r="JP34"/>
  <c r="JI34"/>
  <c r="JB34"/>
  <c r="IN34"/>
  <c r="HZ34"/>
  <c r="HL34"/>
  <c r="GX34"/>
  <c r="GJ34"/>
  <c r="FV34"/>
  <c r="FH34"/>
  <c r="ET34"/>
  <c r="EF34"/>
  <c r="DR34"/>
  <c r="DD34"/>
  <c r="CP34"/>
  <c r="CB34"/>
  <c r="BN34"/>
  <c r="AZ34"/>
  <c r="AL34"/>
  <c r="LT28"/>
  <c r="LM28"/>
  <c r="LF28"/>
  <c r="KY28"/>
  <c r="KR28"/>
  <c r="KK28"/>
  <c r="KD28"/>
  <c r="JW28"/>
  <c r="JP28"/>
  <c r="JI28"/>
  <c r="JB28"/>
  <c r="IU28"/>
  <c r="IN28"/>
  <c r="IG28"/>
  <c r="HZ28"/>
  <c r="HS28"/>
  <c r="HL28"/>
  <c r="HE28"/>
  <c r="GX28"/>
  <c r="GQ28"/>
  <c r="GJ28"/>
  <c r="GC28"/>
  <c r="FV28"/>
  <c r="FO28"/>
  <c r="FH28"/>
  <c r="FA28"/>
  <c r="ET28"/>
  <c r="EM28"/>
  <c r="EF28"/>
  <c r="DY28"/>
  <c r="DR28"/>
  <c r="DK28"/>
  <c r="DD28"/>
  <c r="CW28"/>
  <c r="CP28"/>
  <c r="CI28"/>
  <c r="CB28"/>
  <c r="BU28"/>
  <c r="BN28"/>
  <c r="BG28"/>
  <c r="AZ28"/>
  <c r="AS28"/>
  <c r="AL28"/>
  <c r="LT26"/>
  <c r="LM26"/>
  <c r="LF26"/>
  <c r="KY26"/>
  <c r="KR26"/>
  <c r="KK26"/>
  <c r="KD26"/>
  <c r="JW26"/>
  <c r="JP26"/>
  <c r="JI26"/>
  <c r="JB26"/>
  <c r="IU26"/>
  <c r="IN26"/>
  <c r="IG26"/>
  <c r="HZ26"/>
  <c r="HS26"/>
  <c r="HL26"/>
  <c r="HE26"/>
  <c r="GX26"/>
  <c r="GQ26"/>
  <c r="GJ26"/>
  <c r="GC26"/>
  <c r="FV26"/>
  <c r="FO26"/>
  <c r="FH26"/>
  <c r="FA26"/>
  <c r="ET26"/>
  <c r="EM26"/>
  <c r="EF26"/>
  <c r="DY26"/>
  <c r="DR26"/>
  <c r="DK26"/>
  <c r="DD26"/>
  <c r="CW26"/>
  <c r="CP26"/>
  <c r="CI26"/>
  <c r="CB26"/>
  <c r="BU26"/>
  <c r="BN26"/>
  <c r="BG26"/>
  <c r="AZ26"/>
  <c r="AS26"/>
  <c r="AL26"/>
  <c r="AS34" l="1"/>
  <c r="BG34"/>
  <c r="BU34"/>
  <c r="CI34"/>
  <c r="CW34"/>
  <c r="DK34"/>
  <c r="DY34"/>
  <c r="EM34"/>
  <c r="FA34"/>
  <c r="FO34"/>
  <c r="GC34"/>
  <c r="GQ34"/>
  <c r="HE34"/>
  <c r="HS34"/>
  <c r="IG34"/>
  <c r="IU34"/>
  <c r="AE40"/>
  <c r="AE41" s="1"/>
  <c r="AF39"/>
  <c r="AE28"/>
  <c r="AE26"/>
  <c r="X40"/>
  <c r="X41" s="1"/>
  <c r="Y39"/>
  <c r="X28"/>
  <c r="X26"/>
  <c r="Q40"/>
  <c r="Q41" s="1"/>
  <c r="R39"/>
  <c r="Q28"/>
  <c r="Q26"/>
  <c r="J40"/>
  <c r="J41" s="1"/>
  <c r="J42" s="1"/>
  <c r="K39"/>
  <c r="J28"/>
  <c r="J26"/>
  <c r="C40"/>
  <c r="C41" s="1"/>
  <c r="C42" s="1"/>
  <c r="C34" s="1"/>
  <c r="J55"/>
  <c r="Q55" s="1"/>
  <c r="X55" s="1"/>
  <c r="AE55" s="1"/>
  <c r="AL55" s="1"/>
  <c r="AS55" s="1"/>
  <c r="AZ55" s="1"/>
  <c r="BG55" s="1"/>
  <c r="BN55" s="1"/>
  <c r="BU55" s="1"/>
  <c r="CB55" s="1"/>
  <c r="CI55" s="1"/>
  <c r="CP55" s="1"/>
  <c r="CW55" s="1"/>
  <c r="DD55" s="1"/>
  <c r="DK55" s="1"/>
  <c r="DR55" s="1"/>
  <c r="DY55" s="1"/>
  <c r="EF55" s="1"/>
  <c r="EM55" s="1"/>
  <c r="ET55" s="1"/>
  <c r="FA55" s="1"/>
  <c r="FH55" s="1"/>
  <c r="FO55" s="1"/>
  <c r="FV55" s="1"/>
  <c r="GC55" s="1"/>
  <c r="GJ55" s="1"/>
  <c r="GQ55" s="1"/>
  <c r="GX55" s="1"/>
  <c r="HE55" s="1"/>
  <c r="HL55" s="1"/>
  <c r="HS55" s="1"/>
  <c r="HZ55" s="1"/>
  <c r="IG55" s="1"/>
  <c r="IN55" s="1"/>
  <c r="IU55" s="1"/>
  <c r="JB55" s="1"/>
  <c r="JI55" s="1"/>
  <c r="JP55" s="1"/>
  <c r="JW55" s="1"/>
  <c r="KD55" s="1"/>
  <c r="KK55" s="1"/>
  <c r="KR55" s="1"/>
  <c r="KY55" s="1"/>
  <c r="LF55" s="1"/>
  <c r="LM55" s="1"/>
  <c r="LT55" s="1"/>
  <c r="D39"/>
  <c r="CR77" i="2"/>
  <c r="CP77"/>
  <c r="CN77"/>
  <c r="CL77"/>
  <c r="CJ77"/>
  <c r="CH77"/>
  <c r="CF77"/>
  <c r="CD77"/>
  <c r="CB77"/>
  <c r="BZ77"/>
  <c r="BX77"/>
  <c r="BV77"/>
  <c r="BT77"/>
  <c r="BR77"/>
  <c r="BP77"/>
  <c r="BN77"/>
  <c r="BL77"/>
  <c r="BJ77"/>
  <c r="BH77"/>
  <c r="BF77"/>
  <c r="BD77"/>
  <c r="BB77"/>
  <c r="AZ77"/>
  <c r="AX77"/>
  <c r="AV77"/>
  <c r="AT77"/>
  <c r="AR77"/>
  <c r="AP77"/>
  <c r="AN77"/>
  <c r="AL77"/>
  <c r="AJ77"/>
  <c r="AH77"/>
  <c r="AF77"/>
  <c r="AD77"/>
  <c r="AB77"/>
  <c r="Z77"/>
  <c r="X77"/>
  <c r="V77"/>
  <c r="T77"/>
  <c r="R77"/>
  <c r="P77"/>
  <c r="N77"/>
  <c r="L77"/>
  <c r="J77"/>
  <c r="H77"/>
  <c r="F77"/>
  <c r="D77"/>
  <c r="C28" i="10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A105"/>
  <c r="G3" i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B3"/>
  <c r="F3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AE42" i="10" l="1"/>
  <c r="AE34"/>
  <c r="X42"/>
  <c r="X34"/>
  <c r="Q42"/>
  <c r="Q34" s="1"/>
  <c r="C26"/>
  <c r="DR60"/>
  <c r="DN60"/>
  <c r="Q72" i="1"/>
  <c r="Q73"/>
  <c r="Q74"/>
  <c r="CS159" i="2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Q1" i="10"/>
  <c r="X1"/>
  <c r="AE1"/>
  <c r="AL1"/>
  <c r="AS1"/>
  <c r="AZ1"/>
  <c r="BG1"/>
  <c r="BN1"/>
  <c r="BU1"/>
  <c r="CB1"/>
  <c r="CI1"/>
  <c r="CP1"/>
  <c r="CW1"/>
  <c r="DD1"/>
  <c r="DK1"/>
  <c r="DR1"/>
  <c r="DY1"/>
  <c r="EF1"/>
  <c r="J1"/>
  <c r="CS111" i="2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Q75" i="1" l="1"/>
  <c r="P75" s="1"/>
  <c r="AH76" i="2"/>
  <c r="DK38" i="10"/>
  <c r="AJ75" i="2"/>
  <c r="DR37" i="10"/>
  <c r="CS192" i="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S95"/>
  <c r="CS327" s="1"/>
  <c r="CR95"/>
  <c r="CQ95"/>
  <c r="CQ327" s="1"/>
  <c r="CP95"/>
  <c r="CO95"/>
  <c r="CO327" s="1"/>
  <c r="CN95"/>
  <c r="CM95"/>
  <c r="CM327" s="1"/>
  <c r="CL95"/>
  <c r="CK95"/>
  <c r="CK327" s="1"/>
  <c r="CJ95"/>
  <c r="CI95"/>
  <c r="CI327" s="1"/>
  <c r="CH95"/>
  <c r="CG95"/>
  <c r="CG327" s="1"/>
  <c r="CF95"/>
  <c r="CE95"/>
  <c r="CE327" s="1"/>
  <c r="CD95"/>
  <c r="CC95"/>
  <c r="CC327" s="1"/>
  <c r="CB95"/>
  <c r="CA95"/>
  <c r="CA327" s="1"/>
  <c r="BZ95"/>
  <c r="BY95"/>
  <c r="BY327" s="1"/>
  <c r="BX95"/>
  <c r="BW95"/>
  <c r="BW327" s="1"/>
  <c r="BV95"/>
  <c r="BU95"/>
  <c r="BU327" s="1"/>
  <c r="BT95"/>
  <c r="BS95"/>
  <c r="BS327" s="1"/>
  <c r="BR95"/>
  <c r="BQ95"/>
  <c r="BQ327" s="1"/>
  <c r="BP95"/>
  <c r="BO95"/>
  <c r="BO327" s="1"/>
  <c r="BN95"/>
  <c r="BM95"/>
  <c r="BM327" s="1"/>
  <c r="BL95"/>
  <c r="BK95"/>
  <c r="BK327" s="1"/>
  <c r="BJ95"/>
  <c r="BI95"/>
  <c r="BI327" s="1"/>
  <c r="BH95"/>
  <c r="BG95"/>
  <c r="BG327" s="1"/>
  <c r="BF95"/>
  <c r="BE95"/>
  <c r="BE327" s="1"/>
  <c r="BD95"/>
  <c r="BC95"/>
  <c r="BC327" s="1"/>
  <c r="BB95"/>
  <c r="BA95"/>
  <c r="BA327" s="1"/>
  <c r="AZ95"/>
  <c r="AY95"/>
  <c r="AY327" s="1"/>
  <c r="AX95"/>
  <c r="AW95"/>
  <c r="AW327" s="1"/>
  <c r="AV95"/>
  <c r="AU95"/>
  <c r="AU327" s="1"/>
  <c r="AT95"/>
  <c r="AS95"/>
  <c r="AS327" s="1"/>
  <c r="AR95"/>
  <c r="AQ95"/>
  <c r="AQ327" s="1"/>
  <c r="AP95"/>
  <c r="AO95"/>
  <c r="AO327" s="1"/>
  <c r="AN95"/>
  <c r="AM95"/>
  <c r="AM327" s="1"/>
  <c r="AL95"/>
  <c r="AK95"/>
  <c r="AK327" s="1"/>
  <c r="AJ95"/>
  <c r="AI95"/>
  <c r="AI327" s="1"/>
  <c r="AH95"/>
  <c r="AG95"/>
  <c r="AG327" s="1"/>
  <c r="AF95"/>
  <c r="AE95"/>
  <c r="AE327" s="1"/>
  <c r="AD95"/>
  <c r="AC95"/>
  <c r="AC327" s="1"/>
  <c r="AB95"/>
  <c r="AA95"/>
  <c r="AA327" s="1"/>
  <c r="Z95"/>
  <c r="Y95"/>
  <c r="Y327" s="1"/>
  <c r="X95"/>
  <c r="W95"/>
  <c r="W327" s="1"/>
  <c r="V95"/>
  <c r="U95"/>
  <c r="U327" s="1"/>
  <c r="T95"/>
  <c r="S95"/>
  <c r="S327" s="1"/>
  <c r="R95"/>
  <c r="Q95"/>
  <c r="Q327" s="1"/>
  <c r="P95"/>
  <c r="O95"/>
  <c r="O327" s="1"/>
  <c r="N95"/>
  <c r="M95"/>
  <c r="M327" s="1"/>
  <c r="L95"/>
  <c r="K95"/>
  <c r="K327" s="1"/>
  <c r="J95"/>
  <c r="I95"/>
  <c r="I327" s="1"/>
  <c r="H95"/>
  <c r="G95"/>
  <c r="G327" s="1"/>
  <c r="F95"/>
  <c r="E95"/>
  <c r="E327" s="1"/>
  <c r="D95"/>
  <c r="CS94"/>
  <c r="CS326" s="1"/>
  <c r="CR94"/>
  <c r="CQ94"/>
  <c r="CQ326" s="1"/>
  <c r="CP94"/>
  <c r="CO94"/>
  <c r="CO326" s="1"/>
  <c r="CN94"/>
  <c r="CM94"/>
  <c r="CM326" s="1"/>
  <c r="CL94"/>
  <c r="CK94"/>
  <c r="CK326" s="1"/>
  <c r="CJ94"/>
  <c r="CI94"/>
  <c r="CI326" s="1"/>
  <c r="CH94"/>
  <c r="CG94"/>
  <c r="CG326" s="1"/>
  <c r="CF94"/>
  <c r="CE94"/>
  <c r="CE326" s="1"/>
  <c r="CD94"/>
  <c r="CC94"/>
  <c r="CC326" s="1"/>
  <c r="CB94"/>
  <c r="CA94"/>
  <c r="CA326" s="1"/>
  <c r="BZ94"/>
  <c r="BY94"/>
  <c r="BY326" s="1"/>
  <c r="BX94"/>
  <c r="BW94"/>
  <c r="BW326" s="1"/>
  <c r="BV94"/>
  <c r="BU94"/>
  <c r="BU326" s="1"/>
  <c r="BT94"/>
  <c r="BS94"/>
  <c r="BS326" s="1"/>
  <c r="BR94"/>
  <c r="BQ94"/>
  <c r="BQ326" s="1"/>
  <c r="BP94"/>
  <c r="BO94"/>
  <c r="BO326" s="1"/>
  <c r="BN94"/>
  <c r="BM94"/>
  <c r="BM326" s="1"/>
  <c r="BL94"/>
  <c r="BK94"/>
  <c r="BK326" s="1"/>
  <c r="BJ94"/>
  <c r="BI94"/>
  <c r="BI326" s="1"/>
  <c r="BH94"/>
  <c r="BG94"/>
  <c r="BG326" s="1"/>
  <c r="BF94"/>
  <c r="BE94"/>
  <c r="BE326" s="1"/>
  <c r="BD94"/>
  <c r="BC94"/>
  <c r="BC326" s="1"/>
  <c r="BB94"/>
  <c r="BA94"/>
  <c r="BA326" s="1"/>
  <c r="AZ94"/>
  <c r="AY94"/>
  <c r="AY326" s="1"/>
  <c r="AX94"/>
  <c r="AW94"/>
  <c r="AW326" s="1"/>
  <c r="AV94"/>
  <c r="AU94"/>
  <c r="AU326" s="1"/>
  <c r="AT94"/>
  <c r="AS94"/>
  <c r="AS326" s="1"/>
  <c r="AR94"/>
  <c r="AQ94"/>
  <c r="AQ326" s="1"/>
  <c r="AP94"/>
  <c r="AO94"/>
  <c r="AO326" s="1"/>
  <c r="AN94"/>
  <c r="AM94"/>
  <c r="AM326" s="1"/>
  <c r="AL94"/>
  <c r="AK94"/>
  <c r="AK326" s="1"/>
  <c r="AJ94"/>
  <c r="AI94"/>
  <c r="AI326" s="1"/>
  <c r="AH94"/>
  <c r="AG94"/>
  <c r="AG326" s="1"/>
  <c r="AF94"/>
  <c r="AE94"/>
  <c r="AE326" s="1"/>
  <c r="AD94"/>
  <c r="AC94"/>
  <c r="AC326" s="1"/>
  <c r="AB94"/>
  <c r="AA94"/>
  <c r="AA326" s="1"/>
  <c r="Z94"/>
  <c r="Y94"/>
  <c r="Y326" s="1"/>
  <c r="X94"/>
  <c r="W94"/>
  <c r="W326" s="1"/>
  <c r="V94"/>
  <c r="U94"/>
  <c r="U326" s="1"/>
  <c r="T94"/>
  <c r="S94"/>
  <c r="S326" s="1"/>
  <c r="R94"/>
  <c r="Q94"/>
  <c r="Q326" s="1"/>
  <c r="P94"/>
  <c r="O94"/>
  <c r="O326" s="1"/>
  <c r="N94"/>
  <c r="M94"/>
  <c r="M326" s="1"/>
  <c r="L94"/>
  <c r="K94"/>
  <c r="K326" s="1"/>
  <c r="J94"/>
  <c r="I94"/>
  <c r="I326" s="1"/>
  <c r="H94"/>
  <c r="G94"/>
  <c r="G326" s="1"/>
  <c r="F94"/>
  <c r="E94"/>
  <c r="E326" s="1"/>
  <c r="D94"/>
  <c r="CS93"/>
  <c r="CS325" s="1"/>
  <c r="CR93"/>
  <c r="CQ93"/>
  <c r="CQ325" s="1"/>
  <c r="CP93"/>
  <c r="CO93"/>
  <c r="CO325" s="1"/>
  <c r="CN93"/>
  <c r="CM93"/>
  <c r="CM325" s="1"/>
  <c r="CL93"/>
  <c r="CK93"/>
  <c r="CK325" s="1"/>
  <c r="CJ93"/>
  <c r="CI93"/>
  <c r="CI325" s="1"/>
  <c r="CH93"/>
  <c r="CG93"/>
  <c r="CG325" s="1"/>
  <c r="CF93"/>
  <c r="CE93"/>
  <c r="CE325" s="1"/>
  <c r="CD93"/>
  <c r="CC93"/>
  <c r="CC325" s="1"/>
  <c r="CB93"/>
  <c r="CA93"/>
  <c r="CA325" s="1"/>
  <c r="BZ93"/>
  <c r="BY93"/>
  <c r="BY325" s="1"/>
  <c r="BX93"/>
  <c r="BW93"/>
  <c r="BW325" s="1"/>
  <c r="BV93"/>
  <c r="BU93"/>
  <c r="BU325" s="1"/>
  <c r="BT93"/>
  <c r="BS93"/>
  <c r="BS325" s="1"/>
  <c r="BR93"/>
  <c r="BQ93"/>
  <c r="BQ325" s="1"/>
  <c r="BP93"/>
  <c r="BO93"/>
  <c r="BO325" s="1"/>
  <c r="BN93"/>
  <c r="BM93"/>
  <c r="BM325" s="1"/>
  <c r="BL93"/>
  <c r="BK93"/>
  <c r="BK325" s="1"/>
  <c r="BJ93"/>
  <c r="BI93"/>
  <c r="BI325" s="1"/>
  <c r="BH93"/>
  <c r="BG93"/>
  <c r="BG325" s="1"/>
  <c r="BF93"/>
  <c r="BE93"/>
  <c r="BE325" s="1"/>
  <c r="BD93"/>
  <c r="BC93"/>
  <c r="BC325" s="1"/>
  <c r="BB93"/>
  <c r="BA93"/>
  <c r="BA325" s="1"/>
  <c r="AZ93"/>
  <c r="AY93"/>
  <c r="AY325" s="1"/>
  <c r="AX93"/>
  <c r="AW93"/>
  <c r="AW325" s="1"/>
  <c r="AV93"/>
  <c r="AU93"/>
  <c r="AU325" s="1"/>
  <c r="AT93"/>
  <c r="AS93"/>
  <c r="AS325" s="1"/>
  <c r="AR93"/>
  <c r="AQ93"/>
  <c r="AQ325" s="1"/>
  <c r="AP93"/>
  <c r="AO93"/>
  <c r="AO325" s="1"/>
  <c r="AN93"/>
  <c r="AM93"/>
  <c r="AM325" s="1"/>
  <c r="AL93"/>
  <c r="AK93"/>
  <c r="AK325" s="1"/>
  <c r="AJ93"/>
  <c r="AI93"/>
  <c r="AI325" s="1"/>
  <c r="AH93"/>
  <c r="AG93"/>
  <c r="AG325" s="1"/>
  <c r="AF93"/>
  <c r="AE93"/>
  <c r="AE325" s="1"/>
  <c r="AD93"/>
  <c r="AC93"/>
  <c r="AC325" s="1"/>
  <c r="AB93"/>
  <c r="AA93"/>
  <c r="AA325" s="1"/>
  <c r="Z93"/>
  <c r="Y93"/>
  <c r="Y325" s="1"/>
  <c r="X93"/>
  <c r="W93"/>
  <c r="W325" s="1"/>
  <c r="V93"/>
  <c r="U93"/>
  <c r="U325" s="1"/>
  <c r="T93"/>
  <c r="S93"/>
  <c r="S325" s="1"/>
  <c r="R93"/>
  <c r="Q93"/>
  <c r="Q325" s="1"/>
  <c r="P93"/>
  <c r="O93"/>
  <c r="O325" s="1"/>
  <c r="N93"/>
  <c r="M93"/>
  <c r="M325" s="1"/>
  <c r="L93"/>
  <c r="K93"/>
  <c r="K325" s="1"/>
  <c r="J93"/>
  <c r="I93"/>
  <c r="I325" s="1"/>
  <c r="H93"/>
  <c r="G93"/>
  <c r="G325" s="1"/>
  <c r="F93"/>
  <c r="E93"/>
  <c r="E325" s="1"/>
  <c r="D93"/>
  <c r="CS92"/>
  <c r="CS324" s="1"/>
  <c r="CR92"/>
  <c r="CQ92"/>
  <c r="CQ324" s="1"/>
  <c r="CP92"/>
  <c r="CO92"/>
  <c r="CO324" s="1"/>
  <c r="CN92"/>
  <c r="CM92"/>
  <c r="CM324" s="1"/>
  <c r="CL92"/>
  <c r="CK92"/>
  <c r="CK324" s="1"/>
  <c r="CJ92"/>
  <c r="CI92"/>
  <c r="CI324" s="1"/>
  <c r="CH92"/>
  <c r="CG92"/>
  <c r="CG324" s="1"/>
  <c r="CF92"/>
  <c r="CE92"/>
  <c r="CE324" s="1"/>
  <c r="CD92"/>
  <c r="CC92"/>
  <c r="CC324" s="1"/>
  <c r="CB92"/>
  <c r="CA92"/>
  <c r="CA324" s="1"/>
  <c r="BZ92"/>
  <c r="BY92"/>
  <c r="BY324" s="1"/>
  <c r="BX92"/>
  <c r="BW92"/>
  <c r="BW324" s="1"/>
  <c r="BV92"/>
  <c r="BU92"/>
  <c r="BU324" s="1"/>
  <c r="BT92"/>
  <c r="BS92"/>
  <c r="BS324" s="1"/>
  <c r="BR92"/>
  <c r="BQ92"/>
  <c r="BQ324" s="1"/>
  <c r="BP92"/>
  <c r="BO92"/>
  <c r="BO324" s="1"/>
  <c r="BN92"/>
  <c r="BM92"/>
  <c r="BM324" s="1"/>
  <c r="BL92"/>
  <c r="BK92"/>
  <c r="BK324" s="1"/>
  <c r="BJ92"/>
  <c r="BI92"/>
  <c r="BI324" s="1"/>
  <c r="BH92"/>
  <c r="BG92"/>
  <c r="BG324" s="1"/>
  <c r="BF92"/>
  <c r="BE92"/>
  <c r="BE324" s="1"/>
  <c r="BD92"/>
  <c r="BC92"/>
  <c r="BC324" s="1"/>
  <c r="BB92"/>
  <c r="BA92"/>
  <c r="BA324" s="1"/>
  <c r="AZ92"/>
  <c r="AY92"/>
  <c r="AY324" s="1"/>
  <c r="AX92"/>
  <c r="AW92"/>
  <c r="AW324" s="1"/>
  <c r="AV92"/>
  <c r="AU92"/>
  <c r="AU324" s="1"/>
  <c r="AT92"/>
  <c r="AS92"/>
  <c r="AS324" s="1"/>
  <c r="AR92"/>
  <c r="AQ92"/>
  <c r="AQ324" s="1"/>
  <c r="AP92"/>
  <c r="AO92"/>
  <c r="AO324" s="1"/>
  <c r="AN92"/>
  <c r="AM92"/>
  <c r="AM324" s="1"/>
  <c r="AL92"/>
  <c r="AK92"/>
  <c r="AK324" s="1"/>
  <c r="AJ92"/>
  <c r="AI92"/>
  <c r="AI324" s="1"/>
  <c r="AH92"/>
  <c r="AG92"/>
  <c r="AG324" s="1"/>
  <c r="AF92"/>
  <c r="AE92"/>
  <c r="AE324" s="1"/>
  <c r="AD92"/>
  <c r="AC92"/>
  <c r="AC324" s="1"/>
  <c r="AB92"/>
  <c r="AA92"/>
  <c r="AA324" s="1"/>
  <c r="Z92"/>
  <c r="Y92"/>
  <c r="Y324" s="1"/>
  <c r="X92"/>
  <c r="W92"/>
  <c r="W324" s="1"/>
  <c r="V92"/>
  <c r="U92"/>
  <c r="U324" s="1"/>
  <c r="T92"/>
  <c r="S92"/>
  <c r="S324" s="1"/>
  <c r="R92"/>
  <c r="Q92"/>
  <c r="Q324" s="1"/>
  <c r="P92"/>
  <c r="O92"/>
  <c r="O324" s="1"/>
  <c r="N92"/>
  <c r="M92"/>
  <c r="M324" s="1"/>
  <c r="L92"/>
  <c r="K92"/>
  <c r="K324" s="1"/>
  <c r="J92"/>
  <c r="I92"/>
  <c r="I324" s="1"/>
  <c r="H92"/>
  <c r="G92"/>
  <c r="G324" s="1"/>
  <c r="F92"/>
  <c r="E92"/>
  <c r="E324" s="1"/>
  <c r="D92"/>
  <c r="CS91"/>
  <c r="CS323" s="1"/>
  <c r="CR91"/>
  <c r="CQ91"/>
  <c r="CQ323" s="1"/>
  <c r="CP91"/>
  <c r="CO91"/>
  <c r="CO323" s="1"/>
  <c r="CN91"/>
  <c r="CM91"/>
  <c r="CM323" s="1"/>
  <c r="CL91"/>
  <c r="CK91"/>
  <c r="CK323" s="1"/>
  <c r="CJ91"/>
  <c r="CI91"/>
  <c r="CI323" s="1"/>
  <c r="CH91"/>
  <c r="CG91"/>
  <c r="CG323" s="1"/>
  <c r="CF91"/>
  <c r="CE91"/>
  <c r="CE323" s="1"/>
  <c r="CD91"/>
  <c r="CC91"/>
  <c r="CC323" s="1"/>
  <c r="CB91"/>
  <c r="CA91"/>
  <c r="CA323" s="1"/>
  <c r="BZ91"/>
  <c r="BY91"/>
  <c r="BY323" s="1"/>
  <c r="BX91"/>
  <c r="BW91"/>
  <c r="BW323" s="1"/>
  <c r="BV91"/>
  <c r="BU91"/>
  <c r="BU323" s="1"/>
  <c r="BT91"/>
  <c r="BS91"/>
  <c r="BS323" s="1"/>
  <c r="BR91"/>
  <c r="BQ91"/>
  <c r="BQ323" s="1"/>
  <c r="BP91"/>
  <c r="BO91"/>
  <c r="BO323" s="1"/>
  <c r="BN91"/>
  <c r="BM91"/>
  <c r="BM323" s="1"/>
  <c r="BL91"/>
  <c r="BK91"/>
  <c r="BK323" s="1"/>
  <c r="BJ91"/>
  <c r="BI91"/>
  <c r="BI323" s="1"/>
  <c r="BH91"/>
  <c r="BG91"/>
  <c r="BG323" s="1"/>
  <c r="BF91"/>
  <c r="BE91"/>
  <c r="BE323" s="1"/>
  <c r="BD91"/>
  <c r="BC91"/>
  <c r="BC323" s="1"/>
  <c r="BB91"/>
  <c r="BA91"/>
  <c r="BA323" s="1"/>
  <c r="AZ91"/>
  <c r="AY91"/>
  <c r="AY323" s="1"/>
  <c r="AX91"/>
  <c r="AW91"/>
  <c r="AW323" s="1"/>
  <c r="AV91"/>
  <c r="AU91"/>
  <c r="AU323" s="1"/>
  <c r="AT91"/>
  <c r="AS91"/>
  <c r="AS323" s="1"/>
  <c r="AR91"/>
  <c r="AQ91"/>
  <c r="AQ323" s="1"/>
  <c r="AP91"/>
  <c r="AO91"/>
  <c r="AO323" s="1"/>
  <c r="AN91"/>
  <c r="AM91"/>
  <c r="AM323" s="1"/>
  <c r="AL91"/>
  <c r="AK91"/>
  <c r="AK323" s="1"/>
  <c r="AJ91"/>
  <c r="AI91"/>
  <c r="AI323" s="1"/>
  <c r="AH91"/>
  <c r="AG91"/>
  <c r="AG323" s="1"/>
  <c r="AF91"/>
  <c r="AE91"/>
  <c r="AE323" s="1"/>
  <c r="AD91"/>
  <c r="AC91"/>
  <c r="AC323" s="1"/>
  <c r="AB91"/>
  <c r="AA91"/>
  <c r="AA323" s="1"/>
  <c r="Z91"/>
  <c r="Y91"/>
  <c r="Y323" s="1"/>
  <c r="X91"/>
  <c r="W91"/>
  <c r="W323" s="1"/>
  <c r="V91"/>
  <c r="U91"/>
  <c r="U323" s="1"/>
  <c r="T91"/>
  <c r="S91"/>
  <c r="S323" s="1"/>
  <c r="R91"/>
  <c r="Q91"/>
  <c r="Q323" s="1"/>
  <c r="P91"/>
  <c r="O91"/>
  <c r="O323" s="1"/>
  <c r="N91"/>
  <c r="M91"/>
  <c r="M323" s="1"/>
  <c r="L91"/>
  <c r="K91"/>
  <c r="K323" s="1"/>
  <c r="J91"/>
  <c r="I91"/>
  <c r="I323" s="1"/>
  <c r="H91"/>
  <c r="G91"/>
  <c r="G323" s="1"/>
  <c r="F91"/>
  <c r="E91"/>
  <c r="E323" s="1"/>
  <c r="D91"/>
  <c r="CS90"/>
  <c r="CS322" s="1"/>
  <c r="CR90"/>
  <c r="CQ90"/>
  <c r="CQ322" s="1"/>
  <c r="CP90"/>
  <c r="CO90"/>
  <c r="CO322" s="1"/>
  <c r="CN90"/>
  <c r="CM90"/>
  <c r="CM322" s="1"/>
  <c r="CL90"/>
  <c r="CK90"/>
  <c r="CK322" s="1"/>
  <c r="CJ90"/>
  <c r="CI90"/>
  <c r="CI322" s="1"/>
  <c r="CH90"/>
  <c r="CG90"/>
  <c r="CG322" s="1"/>
  <c r="CF90"/>
  <c r="CE90"/>
  <c r="CE322" s="1"/>
  <c r="CD90"/>
  <c r="CC90"/>
  <c r="CC322" s="1"/>
  <c r="CB90"/>
  <c r="CA90"/>
  <c r="CA322" s="1"/>
  <c r="BZ90"/>
  <c r="BY90"/>
  <c r="BY322" s="1"/>
  <c r="BX90"/>
  <c r="BW90"/>
  <c r="BW322" s="1"/>
  <c r="BV90"/>
  <c r="BU90"/>
  <c r="BU322" s="1"/>
  <c r="BT90"/>
  <c r="BS90"/>
  <c r="BS322" s="1"/>
  <c r="BR90"/>
  <c r="BQ90"/>
  <c r="BQ322" s="1"/>
  <c r="BP90"/>
  <c r="BO90"/>
  <c r="BO322" s="1"/>
  <c r="BN90"/>
  <c r="BM90"/>
  <c r="BM322" s="1"/>
  <c r="BL90"/>
  <c r="BK90"/>
  <c r="BK322" s="1"/>
  <c r="BJ90"/>
  <c r="BI90"/>
  <c r="BI322" s="1"/>
  <c r="BH90"/>
  <c r="BG90"/>
  <c r="BG322" s="1"/>
  <c r="BF90"/>
  <c r="BE90"/>
  <c r="BE322" s="1"/>
  <c r="BD90"/>
  <c r="BC90"/>
  <c r="BC322" s="1"/>
  <c r="BB90"/>
  <c r="BA90"/>
  <c r="BA322" s="1"/>
  <c r="AZ90"/>
  <c r="AY90"/>
  <c r="AY322" s="1"/>
  <c r="AX90"/>
  <c r="AW90"/>
  <c r="AW322" s="1"/>
  <c r="AV90"/>
  <c r="AU90"/>
  <c r="AU322" s="1"/>
  <c r="AT90"/>
  <c r="AS90"/>
  <c r="AS322" s="1"/>
  <c r="AR90"/>
  <c r="AQ90"/>
  <c r="AQ322" s="1"/>
  <c r="AP90"/>
  <c r="AO90"/>
  <c r="AO322" s="1"/>
  <c r="AN90"/>
  <c r="AM90"/>
  <c r="AM322" s="1"/>
  <c r="AL90"/>
  <c r="AK90"/>
  <c r="AK322" s="1"/>
  <c r="AJ90"/>
  <c r="AI90"/>
  <c r="AI322" s="1"/>
  <c r="AH90"/>
  <c r="AG90"/>
  <c r="AG322" s="1"/>
  <c r="AF90"/>
  <c r="AE90"/>
  <c r="AE322" s="1"/>
  <c r="AD90"/>
  <c r="AC90"/>
  <c r="AC322" s="1"/>
  <c r="AB90"/>
  <c r="AA90"/>
  <c r="AA322" s="1"/>
  <c r="Z90"/>
  <c r="Y90"/>
  <c r="Y322" s="1"/>
  <c r="X90"/>
  <c r="W90"/>
  <c r="W322" s="1"/>
  <c r="V90"/>
  <c r="U90"/>
  <c r="U322" s="1"/>
  <c r="T90"/>
  <c r="S90"/>
  <c r="S322" s="1"/>
  <c r="R90"/>
  <c r="Q90"/>
  <c r="Q322" s="1"/>
  <c r="P90"/>
  <c r="O90"/>
  <c r="O322" s="1"/>
  <c r="N90"/>
  <c r="M90"/>
  <c r="M322" s="1"/>
  <c r="L90"/>
  <c r="K90"/>
  <c r="K322" s="1"/>
  <c r="J90"/>
  <c r="I90"/>
  <c r="I322" s="1"/>
  <c r="H90"/>
  <c r="G90"/>
  <c r="G322" s="1"/>
  <c r="F90"/>
  <c r="E90"/>
  <c r="E322" s="1"/>
  <c r="D90"/>
  <c r="CS89"/>
  <c r="CS321" s="1"/>
  <c r="CR89"/>
  <c r="CQ89"/>
  <c r="CQ321" s="1"/>
  <c r="CP89"/>
  <c r="CO89"/>
  <c r="CO321" s="1"/>
  <c r="CN89"/>
  <c r="CM89"/>
  <c r="CM321" s="1"/>
  <c r="CL89"/>
  <c r="CK89"/>
  <c r="CK321" s="1"/>
  <c r="CJ89"/>
  <c r="CI89"/>
  <c r="CI321" s="1"/>
  <c r="CH89"/>
  <c r="CG89"/>
  <c r="CG321" s="1"/>
  <c r="CF89"/>
  <c r="CE89"/>
  <c r="CE321" s="1"/>
  <c r="CD89"/>
  <c r="CC89"/>
  <c r="CC321" s="1"/>
  <c r="CB89"/>
  <c r="CA89"/>
  <c r="CA321" s="1"/>
  <c r="BZ89"/>
  <c r="BY89"/>
  <c r="BY321" s="1"/>
  <c r="BX89"/>
  <c r="BW89"/>
  <c r="BW321" s="1"/>
  <c r="BV89"/>
  <c r="BU89"/>
  <c r="BU321" s="1"/>
  <c r="BT89"/>
  <c r="BS89"/>
  <c r="BS321" s="1"/>
  <c r="BR89"/>
  <c r="BQ89"/>
  <c r="BQ321" s="1"/>
  <c r="BP89"/>
  <c r="BO89"/>
  <c r="BO321" s="1"/>
  <c r="BN89"/>
  <c r="BM89"/>
  <c r="BM321" s="1"/>
  <c r="BL89"/>
  <c r="BK89"/>
  <c r="BK321" s="1"/>
  <c r="BJ89"/>
  <c r="BI89"/>
  <c r="BI321" s="1"/>
  <c r="BH89"/>
  <c r="BG89"/>
  <c r="BG321" s="1"/>
  <c r="BF89"/>
  <c r="BE89"/>
  <c r="BE321" s="1"/>
  <c r="BD89"/>
  <c r="BC89"/>
  <c r="BC321" s="1"/>
  <c r="BB89"/>
  <c r="BA89"/>
  <c r="BA321" s="1"/>
  <c r="AZ89"/>
  <c r="AY89"/>
  <c r="AY321" s="1"/>
  <c r="AX89"/>
  <c r="AW89"/>
  <c r="AW321" s="1"/>
  <c r="AV89"/>
  <c r="AU89"/>
  <c r="AU321" s="1"/>
  <c r="AT89"/>
  <c r="AS89"/>
  <c r="AS321" s="1"/>
  <c r="AR89"/>
  <c r="AQ89"/>
  <c r="AQ321" s="1"/>
  <c r="AP89"/>
  <c r="AO89"/>
  <c r="AO321" s="1"/>
  <c r="AN89"/>
  <c r="AM89"/>
  <c r="AM321" s="1"/>
  <c r="AL89"/>
  <c r="AK89"/>
  <c r="AK321" s="1"/>
  <c r="AJ89"/>
  <c r="AI89"/>
  <c r="AI321" s="1"/>
  <c r="AH89"/>
  <c r="AG89"/>
  <c r="AG321" s="1"/>
  <c r="AF89"/>
  <c r="AE89"/>
  <c r="AE321" s="1"/>
  <c r="AD89"/>
  <c r="AC89"/>
  <c r="AC321" s="1"/>
  <c r="AB89"/>
  <c r="AA89"/>
  <c r="AA321" s="1"/>
  <c r="Z89"/>
  <c r="Y89"/>
  <c r="Y321" s="1"/>
  <c r="X89"/>
  <c r="W89"/>
  <c r="W321" s="1"/>
  <c r="V89"/>
  <c r="U89"/>
  <c r="U321" s="1"/>
  <c r="T89"/>
  <c r="S89"/>
  <c r="S321" s="1"/>
  <c r="R89"/>
  <c r="Q89"/>
  <c r="Q321" s="1"/>
  <c r="P89"/>
  <c r="O89"/>
  <c r="O321" s="1"/>
  <c r="N89"/>
  <c r="M89"/>
  <c r="M321" s="1"/>
  <c r="L89"/>
  <c r="K89"/>
  <c r="K321" s="1"/>
  <c r="J89"/>
  <c r="I89"/>
  <c r="I321" s="1"/>
  <c r="H89"/>
  <c r="G89"/>
  <c r="G321" s="1"/>
  <c r="F89"/>
  <c r="E89"/>
  <c r="E321" s="1"/>
  <c r="D89"/>
  <c r="CS88"/>
  <c r="CS320" s="1"/>
  <c r="CR88"/>
  <c r="CQ88"/>
  <c r="CQ320" s="1"/>
  <c r="CP88"/>
  <c r="CO88"/>
  <c r="CO320" s="1"/>
  <c r="CN88"/>
  <c r="CM88"/>
  <c r="CM320" s="1"/>
  <c r="CL88"/>
  <c r="CK88"/>
  <c r="CK320" s="1"/>
  <c r="CJ88"/>
  <c r="CI88"/>
  <c r="CI320" s="1"/>
  <c r="CH88"/>
  <c r="CG88"/>
  <c r="CG320" s="1"/>
  <c r="CF88"/>
  <c r="CE88"/>
  <c r="CE320" s="1"/>
  <c r="CD88"/>
  <c r="CC88"/>
  <c r="CC320" s="1"/>
  <c r="CB88"/>
  <c r="CA88"/>
  <c r="CA320" s="1"/>
  <c r="BZ88"/>
  <c r="BY88"/>
  <c r="BY320" s="1"/>
  <c r="BX88"/>
  <c r="BW88"/>
  <c r="BW320" s="1"/>
  <c r="BV88"/>
  <c r="BU88"/>
  <c r="BU320" s="1"/>
  <c r="BT88"/>
  <c r="BS88"/>
  <c r="BS320" s="1"/>
  <c r="BR88"/>
  <c r="BQ88"/>
  <c r="BQ320" s="1"/>
  <c r="BP88"/>
  <c r="BO88"/>
  <c r="BO320" s="1"/>
  <c r="BN88"/>
  <c r="BM88"/>
  <c r="BM320" s="1"/>
  <c r="BL88"/>
  <c r="BK88"/>
  <c r="BK320" s="1"/>
  <c r="BJ88"/>
  <c r="BI88"/>
  <c r="BI320" s="1"/>
  <c r="BH88"/>
  <c r="BG88"/>
  <c r="BG320" s="1"/>
  <c r="BF88"/>
  <c r="BE88"/>
  <c r="BE320" s="1"/>
  <c r="BD88"/>
  <c r="BC88"/>
  <c r="BC320" s="1"/>
  <c r="BB88"/>
  <c r="BA88"/>
  <c r="BA320" s="1"/>
  <c r="AZ88"/>
  <c r="AY88"/>
  <c r="AY320" s="1"/>
  <c r="AX88"/>
  <c r="AW88"/>
  <c r="AW320" s="1"/>
  <c r="AV88"/>
  <c r="AU88"/>
  <c r="AU320" s="1"/>
  <c r="AT88"/>
  <c r="AS88"/>
  <c r="AS320" s="1"/>
  <c r="AR88"/>
  <c r="AQ88"/>
  <c r="AQ320" s="1"/>
  <c r="AP88"/>
  <c r="AO88"/>
  <c r="AO320" s="1"/>
  <c r="AN88"/>
  <c r="AM88"/>
  <c r="AM320" s="1"/>
  <c r="AL88"/>
  <c r="AK88"/>
  <c r="AK320" s="1"/>
  <c r="AJ88"/>
  <c r="AI88"/>
  <c r="AI320" s="1"/>
  <c r="AH88"/>
  <c r="AG88"/>
  <c r="AG320" s="1"/>
  <c r="AF88"/>
  <c r="AE88"/>
  <c r="AE320" s="1"/>
  <c r="AD88"/>
  <c r="AC88"/>
  <c r="AC320" s="1"/>
  <c r="AB88"/>
  <c r="AA88"/>
  <c r="AA320" s="1"/>
  <c r="Z88"/>
  <c r="Y88"/>
  <c r="Y320" s="1"/>
  <c r="X88"/>
  <c r="W88"/>
  <c r="W320" s="1"/>
  <c r="V88"/>
  <c r="U88"/>
  <c r="U320" s="1"/>
  <c r="T88"/>
  <c r="S88"/>
  <c r="S320" s="1"/>
  <c r="R88"/>
  <c r="Q88"/>
  <c r="Q320" s="1"/>
  <c r="P88"/>
  <c r="O88"/>
  <c r="O320" s="1"/>
  <c r="N88"/>
  <c r="M88"/>
  <c r="M320" s="1"/>
  <c r="L88"/>
  <c r="K88"/>
  <c r="K320" s="1"/>
  <c r="J88"/>
  <c r="I88"/>
  <c r="I320" s="1"/>
  <c r="H88"/>
  <c r="G88"/>
  <c r="G320" s="1"/>
  <c r="F88"/>
  <c r="E88"/>
  <c r="E320" s="1"/>
  <c r="D88"/>
  <c r="CS87"/>
  <c r="CS319" s="1"/>
  <c r="CR87"/>
  <c r="CQ87"/>
  <c r="CQ319" s="1"/>
  <c r="CP87"/>
  <c r="CO87"/>
  <c r="CO319" s="1"/>
  <c r="CN87"/>
  <c r="CM87"/>
  <c r="CM319" s="1"/>
  <c r="CL87"/>
  <c r="CK87"/>
  <c r="CK319" s="1"/>
  <c r="CJ87"/>
  <c r="CI87"/>
  <c r="CI319" s="1"/>
  <c r="CH87"/>
  <c r="CG87"/>
  <c r="CG319" s="1"/>
  <c r="CF87"/>
  <c r="CE87"/>
  <c r="CE319" s="1"/>
  <c r="CD87"/>
  <c r="CC87"/>
  <c r="CC319" s="1"/>
  <c r="CB87"/>
  <c r="CA87"/>
  <c r="CA319" s="1"/>
  <c r="BZ87"/>
  <c r="BY87"/>
  <c r="BY319" s="1"/>
  <c r="BX87"/>
  <c r="BW87"/>
  <c r="BW319" s="1"/>
  <c r="BV87"/>
  <c r="BU87"/>
  <c r="BU319" s="1"/>
  <c r="BT87"/>
  <c r="BS87"/>
  <c r="BS319" s="1"/>
  <c r="BR87"/>
  <c r="BQ87"/>
  <c r="BQ319" s="1"/>
  <c r="BP87"/>
  <c r="BO87"/>
  <c r="BO319" s="1"/>
  <c r="BN87"/>
  <c r="BM87"/>
  <c r="BM319" s="1"/>
  <c r="BL87"/>
  <c r="BK87"/>
  <c r="BK319" s="1"/>
  <c r="BJ87"/>
  <c r="BI87"/>
  <c r="BI319" s="1"/>
  <c r="BH87"/>
  <c r="BG87"/>
  <c r="BG319" s="1"/>
  <c r="BF87"/>
  <c r="BE87"/>
  <c r="BE319" s="1"/>
  <c r="BD87"/>
  <c r="BC87"/>
  <c r="BC319" s="1"/>
  <c r="BB87"/>
  <c r="BA87"/>
  <c r="BA319" s="1"/>
  <c r="AZ87"/>
  <c r="AY87"/>
  <c r="AY319" s="1"/>
  <c r="AX87"/>
  <c r="AW87"/>
  <c r="AW319" s="1"/>
  <c r="AV87"/>
  <c r="AU87"/>
  <c r="AU319" s="1"/>
  <c r="AT87"/>
  <c r="AS87"/>
  <c r="AS319" s="1"/>
  <c r="AR87"/>
  <c r="AQ87"/>
  <c r="AQ319" s="1"/>
  <c r="AP87"/>
  <c r="AO87"/>
  <c r="AO319" s="1"/>
  <c r="AN87"/>
  <c r="AM87"/>
  <c r="AM319" s="1"/>
  <c r="AL87"/>
  <c r="AK87"/>
  <c r="AK319" s="1"/>
  <c r="AJ87"/>
  <c r="AI87"/>
  <c r="AI319" s="1"/>
  <c r="AH87"/>
  <c r="AG87"/>
  <c r="AG319" s="1"/>
  <c r="AF87"/>
  <c r="AE87"/>
  <c r="AE319" s="1"/>
  <c r="AD87"/>
  <c r="AC87"/>
  <c r="AC319" s="1"/>
  <c r="AB87"/>
  <c r="AA87"/>
  <c r="AA319" s="1"/>
  <c r="Z87"/>
  <c r="Y87"/>
  <c r="Y319" s="1"/>
  <c r="X87"/>
  <c r="W87"/>
  <c r="W319" s="1"/>
  <c r="V87"/>
  <c r="U87"/>
  <c r="U319" s="1"/>
  <c r="T87"/>
  <c r="S87"/>
  <c r="S319" s="1"/>
  <c r="R87"/>
  <c r="Q87"/>
  <c r="Q319" s="1"/>
  <c r="P87"/>
  <c r="O87"/>
  <c r="O319" s="1"/>
  <c r="N87"/>
  <c r="M87"/>
  <c r="M319" s="1"/>
  <c r="L87"/>
  <c r="K87"/>
  <c r="K319" s="1"/>
  <c r="J87"/>
  <c r="I87"/>
  <c r="I319" s="1"/>
  <c r="H87"/>
  <c r="G87"/>
  <c r="G319" s="1"/>
  <c r="F87"/>
  <c r="E87"/>
  <c r="E319" s="1"/>
  <c r="D87"/>
  <c r="CS86"/>
  <c r="CS318" s="1"/>
  <c r="CR86"/>
  <c r="CQ86"/>
  <c r="CQ318" s="1"/>
  <c r="CP86"/>
  <c r="CO86"/>
  <c r="CO318" s="1"/>
  <c r="CN86"/>
  <c r="CM86"/>
  <c r="CM318" s="1"/>
  <c r="CL86"/>
  <c r="CK86"/>
  <c r="CK318" s="1"/>
  <c r="CJ86"/>
  <c r="CI86"/>
  <c r="CI318" s="1"/>
  <c r="CH86"/>
  <c r="CG86"/>
  <c r="CG318" s="1"/>
  <c r="CF86"/>
  <c r="CE86"/>
  <c r="CE318" s="1"/>
  <c r="CD86"/>
  <c r="CC86"/>
  <c r="CC318" s="1"/>
  <c r="CB86"/>
  <c r="CA86"/>
  <c r="CA318" s="1"/>
  <c r="BZ86"/>
  <c r="BY86"/>
  <c r="BY318" s="1"/>
  <c r="BX86"/>
  <c r="BW86"/>
  <c r="BW318" s="1"/>
  <c r="BV86"/>
  <c r="BU86"/>
  <c r="BU318" s="1"/>
  <c r="BT86"/>
  <c r="BS86"/>
  <c r="BS318" s="1"/>
  <c r="BR86"/>
  <c r="BQ86"/>
  <c r="BQ318" s="1"/>
  <c r="BP86"/>
  <c r="BO86"/>
  <c r="BO318" s="1"/>
  <c r="BN86"/>
  <c r="BM86"/>
  <c r="BM318" s="1"/>
  <c r="BL86"/>
  <c r="BK86"/>
  <c r="BK318" s="1"/>
  <c r="BJ86"/>
  <c r="BI86"/>
  <c r="BI318" s="1"/>
  <c r="BH86"/>
  <c r="BG86"/>
  <c r="BG318" s="1"/>
  <c r="BF86"/>
  <c r="BE86"/>
  <c r="BE318" s="1"/>
  <c r="BD86"/>
  <c r="BC86"/>
  <c r="BC318" s="1"/>
  <c r="BB86"/>
  <c r="BA86"/>
  <c r="BA318" s="1"/>
  <c r="AZ86"/>
  <c r="AY86"/>
  <c r="AY318" s="1"/>
  <c r="AX86"/>
  <c r="AW86"/>
  <c r="AW318" s="1"/>
  <c r="AV86"/>
  <c r="AU86"/>
  <c r="AU318" s="1"/>
  <c r="AT86"/>
  <c r="AS86"/>
  <c r="AS318" s="1"/>
  <c r="AR86"/>
  <c r="AQ86"/>
  <c r="AQ318" s="1"/>
  <c r="AP86"/>
  <c r="AO86"/>
  <c r="AO318" s="1"/>
  <c r="AN86"/>
  <c r="AM86"/>
  <c r="AM318" s="1"/>
  <c r="AL86"/>
  <c r="AK86"/>
  <c r="AK318" s="1"/>
  <c r="AJ86"/>
  <c r="AI86"/>
  <c r="AI318" s="1"/>
  <c r="AH86"/>
  <c r="AG86"/>
  <c r="AG318" s="1"/>
  <c r="AF86"/>
  <c r="AE86"/>
  <c r="AE318" s="1"/>
  <c r="AD86"/>
  <c r="AC86"/>
  <c r="AC318" s="1"/>
  <c r="AB86"/>
  <c r="AA86"/>
  <c r="AA318" s="1"/>
  <c r="Z86"/>
  <c r="Y86"/>
  <c r="Y318" s="1"/>
  <c r="X86"/>
  <c r="W86"/>
  <c r="W318" s="1"/>
  <c r="V86"/>
  <c r="U86"/>
  <c r="U318" s="1"/>
  <c r="T86"/>
  <c r="S86"/>
  <c r="S318" s="1"/>
  <c r="R86"/>
  <c r="Q86"/>
  <c r="Q318" s="1"/>
  <c r="P86"/>
  <c r="O86"/>
  <c r="O318" s="1"/>
  <c r="N86"/>
  <c r="M86"/>
  <c r="M318" s="1"/>
  <c r="L86"/>
  <c r="K86"/>
  <c r="K318" s="1"/>
  <c r="J86"/>
  <c r="I86"/>
  <c r="I318" s="1"/>
  <c r="H86"/>
  <c r="G86"/>
  <c r="G318" s="1"/>
  <c r="F86"/>
  <c r="E86"/>
  <c r="E318" s="1"/>
  <c r="D86"/>
  <c r="CS85"/>
  <c r="CS317" s="1"/>
  <c r="CR85"/>
  <c r="CQ85"/>
  <c r="CQ317" s="1"/>
  <c r="CP85"/>
  <c r="CO85"/>
  <c r="CO317" s="1"/>
  <c r="CN85"/>
  <c r="CM85"/>
  <c r="CM317" s="1"/>
  <c r="CL85"/>
  <c r="CK85"/>
  <c r="CK317" s="1"/>
  <c r="CJ85"/>
  <c r="CI85"/>
  <c r="CI317" s="1"/>
  <c r="CH85"/>
  <c r="CG85"/>
  <c r="CG317" s="1"/>
  <c r="CF85"/>
  <c r="CE85"/>
  <c r="CE317" s="1"/>
  <c r="CD85"/>
  <c r="CC85"/>
  <c r="CC317" s="1"/>
  <c r="CB85"/>
  <c r="CA85"/>
  <c r="CA317" s="1"/>
  <c r="BZ85"/>
  <c r="BY85"/>
  <c r="BY317" s="1"/>
  <c r="BX85"/>
  <c r="BW85"/>
  <c r="BW317" s="1"/>
  <c r="BV85"/>
  <c r="BU85"/>
  <c r="BU317" s="1"/>
  <c r="BT85"/>
  <c r="BS85"/>
  <c r="BS317" s="1"/>
  <c r="BR85"/>
  <c r="BQ85"/>
  <c r="BQ317" s="1"/>
  <c r="BP85"/>
  <c r="BO85"/>
  <c r="BO317" s="1"/>
  <c r="BN85"/>
  <c r="BM85"/>
  <c r="BM317" s="1"/>
  <c r="BL85"/>
  <c r="BK85"/>
  <c r="BK317" s="1"/>
  <c r="BJ85"/>
  <c r="BI85"/>
  <c r="BI317" s="1"/>
  <c r="BH85"/>
  <c r="BG85"/>
  <c r="BG317" s="1"/>
  <c r="BF85"/>
  <c r="BE85"/>
  <c r="BE317" s="1"/>
  <c r="BD85"/>
  <c r="BC85"/>
  <c r="BC317" s="1"/>
  <c r="BB85"/>
  <c r="BA85"/>
  <c r="BA317" s="1"/>
  <c r="AZ85"/>
  <c r="AY85"/>
  <c r="AY317" s="1"/>
  <c r="AX85"/>
  <c r="AW85"/>
  <c r="AW317" s="1"/>
  <c r="AV85"/>
  <c r="AU85"/>
  <c r="AU317" s="1"/>
  <c r="AT85"/>
  <c r="AS85"/>
  <c r="AS317" s="1"/>
  <c r="AR85"/>
  <c r="AQ85"/>
  <c r="AQ317" s="1"/>
  <c r="AP85"/>
  <c r="AO85"/>
  <c r="AO317" s="1"/>
  <c r="AN85"/>
  <c r="AM85"/>
  <c r="AM317" s="1"/>
  <c r="AL85"/>
  <c r="AK85"/>
  <c r="AK317" s="1"/>
  <c r="AJ85"/>
  <c r="AI85"/>
  <c r="AI317" s="1"/>
  <c r="AH85"/>
  <c r="AG85"/>
  <c r="AG317" s="1"/>
  <c r="AF85"/>
  <c r="AE85"/>
  <c r="AE317" s="1"/>
  <c r="AD85"/>
  <c r="AC85"/>
  <c r="AC317" s="1"/>
  <c r="AB85"/>
  <c r="AA85"/>
  <c r="AA317" s="1"/>
  <c r="Z85"/>
  <c r="Y85"/>
  <c r="Y317" s="1"/>
  <c r="X85"/>
  <c r="W85"/>
  <c r="W317" s="1"/>
  <c r="V85"/>
  <c r="U85"/>
  <c r="U317" s="1"/>
  <c r="T85"/>
  <c r="S85"/>
  <c r="S317" s="1"/>
  <c r="R85"/>
  <c r="Q85"/>
  <c r="Q317" s="1"/>
  <c r="P85"/>
  <c r="O85"/>
  <c r="O317" s="1"/>
  <c r="N85"/>
  <c r="M85"/>
  <c r="M317" s="1"/>
  <c r="L85"/>
  <c r="K85"/>
  <c r="K317" s="1"/>
  <c r="J85"/>
  <c r="I85"/>
  <c r="I317" s="1"/>
  <c r="H85"/>
  <c r="G85"/>
  <c r="G317" s="1"/>
  <c r="F85"/>
  <c r="E85"/>
  <c r="E317" s="1"/>
  <c r="D85"/>
  <c r="CS84"/>
  <c r="CS316" s="1"/>
  <c r="CR84"/>
  <c r="CQ84"/>
  <c r="CQ316" s="1"/>
  <c r="CP84"/>
  <c r="CO84"/>
  <c r="CO316" s="1"/>
  <c r="CN84"/>
  <c r="CM84"/>
  <c r="CM316" s="1"/>
  <c r="CL84"/>
  <c r="CK84"/>
  <c r="CK316" s="1"/>
  <c r="CJ84"/>
  <c r="CI84"/>
  <c r="CI316" s="1"/>
  <c r="CH84"/>
  <c r="CG84"/>
  <c r="CG316" s="1"/>
  <c r="CF84"/>
  <c r="CE84"/>
  <c r="CE316" s="1"/>
  <c r="CD84"/>
  <c r="CC84"/>
  <c r="CC316" s="1"/>
  <c r="CB84"/>
  <c r="CA84"/>
  <c r="CA316" s="1"/>
  <c r="BZ84"/>
  <c r="BY84"/>
  <c r="BY316" s="1"/>
  <c r="BX84"/>
  <c r="BW84"/>
  <c r="BW316" s="1"/>
  <c r="BV84"/>
  <c r="BU84"/>
  <c r="BU316" s="1"/>
  <c r="BT84"/>
  <c r="BS84"/>
  <c r="BS316" s="1"/>
  <c r="BR84"/>
  <c r="BQ84"/>
  <c r="BQ316" s="1"/>
  <c r="BP84"/>
  <c r="BO84"/>
  <c r="BO316" s="1"/>
  <c r="BN84"/>
  <c r="BM84"/>
  <c r="BM316" s="1"/>
  <c r="BL84"/>
  <c r="BK84"/>
  <c r="BK316" s="1"/>
  <c r="BJ84"/>
  <c r="BI84"/>
  <c r="BI316" s="1"/>
  <c r="BH84"/>
  <c r="BG84"/>
  <c r="BG316" s="1"/>
  <c r="BF84"/>
  <c r="BE84"/>
  <c r="BE316" s="1"/>
  <c r="BD84"/>
  <c r="BC84"/>
  <c r="BC316" s="1"/>
  <c r="BB84"/>
  <c r="BA84"/>
  <c r="BA316" s="1"/>
  <c r="AZ84"/>
  <c r="AY84"/>
  <c r="AY316" s="1"/>
  <c r="AX84"/>
  <c r="AW84"/>
  <c r="AW316" s="1"/>
  <c r="AV84"/>
  <c r="AU84"/>
  <c r="AU316" s="1"/>
  <c r="AT84"/>
  <c r="AS84"/>
  <c r="AS316" s="1"/>
  <c r="AR84"/>
  <c r="AQ84"/>
  <c r="AQ316" s="1"/>
  <c r="AP84"/>
  <c r="AO84"/>
  <c r="AO316" s="1"/>
  <c r="AN84"/>
  <c r="AM84"/>
  <c r="AM316" s="1"/>
  <c r="AL84"/>
  <c r="AK84"/>
  <c r="AK316" s="1"/>
  <c r="AJ84"/>
  <c r="AI84"/>
  <c r="AI316" s="1"/>
  <c r="AH84"/>
  <c r="AG84"/>
  <c r="AG316" s="1"/>
  <c r="AF84"/>
  <c r="AE84"/>
  <c r="AE316" s="1"/>
  <c r="AD84"/>
  <c r="AC84"/>
  <c r="AC316" s="1"/>
  <c r="AB84"/>
  <c r="AA84"/>
  <c r="AA316" s="1"/>
  <c r="Z84"/>
  <c r="Y84"/>
  <c r="Y316" s="1"/>
  <c r="X84"/>
  <c r="W84"/>
  <c r="W316" s="1"/>
  <c r="V84"/>
  <c r="U84"/>
  <c r="U316" s="1"/>
  <c r="T84"/>
  <c r="S84"/>
  <c r="S316" s="1"/>
  <c r="R84"/>
  <c r="Q84"/>
  <c r="Q316" s="1"/>
  <c r="P84"/>
  <c r="O84"/>
  <c r="O316" s="1"/>
  <c r="N84"/>
  <c r="M84"/>
  <c r="M316" s="1"/>
  <c r="L84"/>
  <c r="K84"/>
  <c r="K316" s="1"/>
  <c r="J84"/>
  <c r="I84"/>
  <c r="I316" s="1"/>
  <c r="H84"/>
  <c r="G84"/>
  <c r="G316" s="1"/>
  <c r="F84"/>
  <c r="E84"/>
  <c r="E316" s="1"/>
  <c r="D84"/>
  <c r="CS83"/>
  <c r="CS315" s="1"/>
  <c r="CR83"/>
  <c r="CQ83"/>
  <c r="CQ315" s="1"/>
  <c r="CP83"/>
  <c r="CO83"/>
  <c r="CO315" s="1"/>
  <c r="CN83"/>
  <c r="CM83"/>
  <c r="CM315" s="1"/>
  <c r="CL83"/>
  <c r="CK83"/>
  <c r="CK315" s="1"/>
  <c r="CJ83"/>
  <c r="CI83"/>
  <c r="CI315" s="1"/>
  <c r="CH83"/>
  <c r="CG83"/>
  <c r="CG315" s="1"/>
  <c r="CF83"/>
  <c r="CE83"/>
  <c r="CE315" s="1"/>
  <c r="CD83"/>
  <c r="CC83"/>
  <c r="CC315" s="1"/>
  <c r="CB83"/>
  <c r="CA83"/>
  <c r="CA315" s="1"/>
  <c r="BZ83"/>
  <c r="BY83"/>
  <c r="BY315" s="1"/>
  <c r="BX83"/>
  <c r="BW83"/>
  <c r="BW315" s="1"/>
  <c r="BV83"/>
  <c r="BU83"/>
  <c r="BU315" s="1"/>
  <c r="BT83"/>
  <c r="BS83"/>
  <c r="BS315" s="1"/>
  <c r="BR83"/>
  <c r="BQ83"/>
  <c r="BQ315" s="1"/>
  <c r="BP83"/>
  <c r="BO83"/>
  <c r="BO315" s="1"/>
  <c r="BN83"/>
  <c r="BM83"/>
  <c r="BM315" s="1"/>
  <c r="BL83"/>
  <c r="BK83"/>
  <c r="BK315" s="1"/>
  <c r="BJ83"/>
  <c r="BI83"/>
  <c r="BI315" s="1"/>
  <c r="BH83"/>
  <c r="BG83"/>
  <c r="BG315" s="1"/>
  <c r="BF83"/>
  <c r="BE83"/>
  <c r="BE315" s="1"/>
  <c r="BD83"/>
  <c r="BC83"/>
  <c r="BC315" s="1"/>
  <c r="BB83"/>
  <c r="BA83"/>
  <c r="BA315" s="1"/>
  <c r="AZ83"/>
  <c r="AY83"/>
  <c r="AY315" s="1"/>
  <c r="AX83"/>
  <c r="AW83"/>
  <c r="AW315" s="1"/>
  <c r="AV83"/>
  <c r="AU83"/>
  <c r="AU315" s="1"/>
  <c r="AT83"/>
  <c r="AS83"/>
  <c r="AS315" s="1"/>
  <c r="AR83"/>
  <c r="AQ83"/>
  <c r="AQ315" s="1"/>
  <c r="AP83"/>
  <c r="AO83"/>
  <c r="AO315" s="1"/>
  <c r="AN83"/>
  <c r="AM83"/>
  <c r="AM315" s="1"/>
  <c r="AL83"/>
  <c r="AK83"/>
  <c r="AK315" s="1"/>
  <c r="AJ83"/>
  <c r="AI83"/>
  <c r="AI315" s="1"/>
  <c r="AH83"/>
  <c r="AG83"/>
  <c r="AG315" s="1"/>
  <c r="AF83"/>
  <c r="AE83"/>
  <c r="AE315" s="1"/>
  <c r="AD83"/>
  <c r="AC83"/>
  <c r="AC315" s="1"/>
  <c r="AB83"/>
  <c r="AA83"/>
  <c r="AA315" s="1"/>
  <c r="Z83"/>
  <c r="Y83"/>
  <c r="Y315" s="1"/>
  <c r="X83"/>
  <c r="W83"/>
  <c r="W315" s="1"/>
  <c r="V83"/>
  <c r="U83"/>
  <c r="U315" s="1"/>
  <c r="T83"/>
  <c r="S83"/>
  <c r="S315" s="1"/>
  <c r="R83"/>
  <c r="Q83"/>
  <c r="Q315" s="1"/>
  <c r="P83"/>
  <c r="O83"/>
  <c r="O315" s="1"/>
  <c r="N83"/>
  <c r="M83"/>
  <c r="M315" s="1"/>
  <c r="L83"/>
  <c r="K83"/>
  <c r="K315" s="1"/>
  <c r="J83"/>
  <c r="I83"/>
  <c r="I315" s="1"/>
  <c r="H83"/>
  <c r="G83"/>
  <c r="G315" s="1"/>
  <c r="F83"/>
  <c r="E83"/>
  <c r="E315" s="1"/>
  <c r="D83"/>
  <c r="CS82"/>
  <c r="CS314" s="1"/>
  <c r="CR82"/>
  <c r="CQ82"/>
  <c r="CQ314" s="1"/>
  <c r="CP82"/>
  <c r="CO82"/>
  <c r="CO314" s="1"/>
  <c r="CN82"/>
  <c r="CM82"/>
  <c r="CM314" s="1"/>
  <c r="CL82"/>
  <c r="CK82"/>
  <c r="CK314" s="1"/>
  <c r="CJ82"/>
  <c r="CI82"/>
  <c r="CI314" s="1"/>
  <c r="CH82"/>
  <c r="CG82"/>
  <c r="CG314" s="1"/>
  <c r="CF82"/>
  <c r="CE82"/>
  <c r="CE314" s="1"/>
  <c r="CD82"/>
  <c r="CC82"/>
  <c r="CC314" s="1"/>
  <c r="CB82"/>
  <c r="CA82"/>
  <c r="CA314" s="1"/>
  <c r="BZ82"/>
  <c r="BY82"/>
  <c r="BY314" s="1"/>
  <c r="BX82"/>
  <c r="BW82"/>
  <c r="BW314" s="1"/>
  <c r="BV82"/>
  <c r="BU82"/>
  <c r="BU314" s="1"/>
  <c r="BT82"/>
  <c r="BS82"/>
  <c r="BS314" s="1"/>
  <c r="BR82"/>
  <c r="BQ82"/>
  <c r="BQ314" s="1"/>
  <c r="BP82"/>
  <c r="BO82"/>
  <c r="BO314" s="1"/>
  <c r="BN82"/>
  <c r="BM82"/>
  <c r="BM314" s="1"/>
  <c r="BL82"/>
  <c r="BK82"/>
  <c r="BK314" s="1"/>
  <c r="BJ82"/>
  <c r="BI82"/>
  <c r="BI314" s="1"/>
  <c r="BH82"/>
  <c r="BG82"/>
  <c r="BG314" s="1"/>
  <c r="BF82"/>
  <c r="BE82"/>
  <c r="BE314" s="1"/>
  <c r="BD82"/>
  <c r="BC82"/>
  <c r="BC314" s="1"/>
  <c r="BB82"/>
  <c r="BA82"/>
  <c r="BA314" s="1"/>
  <c r="AZ82"/>
  <c r="AY82"/>
  <c r="AY314" s="1"/>
  <c r="AX82"/>
  <c r="AW82"/>
  <c r="AW314" s="1"/>
  <c r="AV82"/>
  <c r="AU82"/>
  <c r="AU314" s="1"/>
  <c r="AT82"/>
  <c r="AS82"/>
  <c r="AS314" s="1"/>
  <c r="AR82"/>
  <c r="AQ82"/>
  <c r="AQ314" s="1"/>
  <c r="AP82"/>
  <c r="AO82"/>
  <c r="AO314" s="1"/>
  <c r="AN82"/>
  <c r="AM82"/>
  <c r="AM314" s="1"/>
  <c r="AL82"/>
  <c r="AK82"/>
  <c r="AK314" s="1"/>
  <c r="AJ82"/>
  <c r="AI82"/>
  <c r="AI314" s="1"/>
  <c r="AH82"/>
  <c r="AG82"/>
  <c r="AG314" s="1"/>
  <c r="AF82"/>
  <c r="AE82"/>
  <c r="AE314" s="1"/>
  <c r="AD82"/>
  <c r="AC82"/>
  <c r="AC314" s="1"/>
  <c r="AB82"/>
  <c r="AA82"/>
  <c r="AA314" s="1"/>
  <c r="Z82"/>
  <c r="Y82"/>
  <c r="Y314" s="1"/>
  <c r="X82"/>
  <c r="W82"/>
  <c r="W314" s="1"/>
  <c r="V82"/>
  <c r="U82"/>
  <c r="U314" s="1"/>
  <c r="T82"/>
  <c r="S82"/>
  <c r="S314" s="1"/>
  <c r="R82"/>
  <c r="Q82"/>
  <c r="Q314" s="1"/>
  <c r="P82"/>
  <c r="O82"/>
  <c r="O314" s="1"/>
  <c r="N82"/>
  <c r="M82"/>
  <c r="M314" s="1"/>
  <c r="L82"/>
  <c r="K82"/>
  <c r="K314" s="1"/>
  <c r="J82"/>
  <c r="I82"/>
  <c r="I314" s="1"/>
  <c r="H82"/>
  <c r="G82"/>
  <c r="G314" s="1"/>
  <c r="F82"/>
  <c r="E82"/>
  <c r="E314" s="1"/>
  <c r="D82"/>
  <c r="CS81"/>
  <c r="CS313" s="1"/>
  <c r="CR81"/>
  <c r="CQ81"/>
  <c r="CQ313" s="1"/>
  <c r="CP81"/>
  <c r="CO81"/>
  <c r="CO313" s="1"/>
  <c r="CN81"/>
  <c r="CM81"/>
  <c r="CM313" s="1"/>
  <c r="CL81"/>
  <c r="CK81"/>
  <c r="CK313" s="1"/>
  <c r="CJ81"/>
  <c r="CI81"/>
  <c r="CI313" s="1"/>
  <c r="CH81"/>
  <c r="CG81"/>
  <c r="CG313" s="1"/>
  <c r="CF81"/>
  <c r="CE81"/>
  <c r="CE313" s="1"/>
  <c r="CD81"/>
  <c r="CC81"/>
  <c r="CC313" s="1"/>
  <c r="CB81"/>
  <c r="CA81"/>
  <c r="CA313" s="1"/>
  <c r="BZ81"/>
  <c r="BY81"/>
  <c r="BY313" s="1"/>
  <c r="BX81"/>
  <c r="BW81"/>
  <c r="BW313" s="1"/>
  <c r="BV81"/>
  <c r="BU81"/>
  <c r="BU313" s="1"/>
  <c r="BT81"/>
  <c r="BS81"/>
  <c r="BS313" s="1"/>
  <c r="BR81"/>
  <c r="BQ81"/>
  <c r="BQ313" s="1"/>
  <c r="BP81"/>
  <c r="BO81"/>
  <c r="BO313" s="1"/>
  <c r="BN81"/>
  <c r="BM81"/>
  <c r="BM313" s="1"/>
  <c r="BL81"/>
  <c r="BK81"/>
  <c r="BK313" s="1"/>
  <c r="BJ81"/>
  <c r="BI81"/>
  <c r="BI313" s="1"/>
  <c r="BH81"/>
  <c r="BG81"/>
  <c r="BG313" s="1"/>
  <c r="BF81"/>
  <c r="BE81"/>
  <c r="BE313" s="1"/>
  <c r="BD81"/>
  <c r="BC81"/>
  <c r="BC313" s="1"/>
  <c r="BB81"/>
  <c r="BA81"/>
  <c r="BA313" s="1"/>
  <c r="AZ81"/>
  <c r="AY81"/>
  <c r="AY313" s="1"/>
  <c r="AX81"/>
  <c r="AW81"/>
  <c r="AW313" s="1"/>
  <c r="AV81"/>
  <c r="AU81"/>
  <c r="AU313" s="1"/>
  <c r="AT81"/>
  <c r="AS81"/>
  <c r="AS313" s="1"/>
  <c r="AR81"/>
  <c r="AQ81"/>
  <c r="AQ313" s="1"/>
  <c r="AP81"/>
  <c r="AO81"/>
  <c r="AO313" s="1"/>
  <c r="AN81"/>
  <c r="AM81"/>
  <c r="AM313" s="1"/>
  <c r="AL81"/>
  <c r="AK81"/>
  <c r="AK313" s="1"/>
  <c r="AJ81"/>
  <c r="AI81"/>
  <c r="AI313" s="1"/>
  <c r="AH81"/>
  <c r="AG81"/>
  <c r="AG313" s="1"/>
  <c r="AF81"/>
  <c r="AE81"/>
  <c r="AE313" s="1"/>
  <c r="AD81"/>
  <c r="AC81"/>
  <c r="AC313" s="1"/>
  <c r="AB81"/>
  <c r="AA81"/>
  <c r="AA313" s="1"/>
  <c r="Z81"/>
  <c r="Y81"/>
  <c r="Y313" s="1"/>
  <c r="X81"/>
  <c r="W81"/>
  <c r="W313" s="1"/>
  <c r="V81"/>
  <c r="U81"/>
  <c r="U313" s="1"/>
  <c r="T81"/>
  <c r="S81"/>
  <c r="S313" s="1"/>
  <c r="R81"/>
  <c r="Q81"/>
  <c r="Q313" s="1"/>
  <c r="P81"/>
  <c r="O81"/>
  <c r="O313" s="1"/>
  <c r="N81"/>
  <c r="M81"/>
  <c r="M313" s="1"/>
  <c r="L81"/>
  <c r="K81"/>
  <c r="K313" s="1"/>
  <c r="J81"/>
  <c r="I81"/>
  <c r="I313" s="1"/>
  <c r="H81"/>
  <c r="G81"/>
  <c r="G313" s="1"/>
  <c r="F81"/>
  <c r="E81"/>
  <c r="E313" s="1"/>
  <c r="D81"/>
  <c r="CS80"/>
  <c r="CS312" s="1"/>
  <c r="CR80"/>
  <c r="CQ80"/>
  <c r="CQ312" s="1"/>
  <c r="CP80"/>
  <c r="CO80"/>
  <c r="CO312" s="1"/>
  <c r="CN80"/>
  <c r="CM80"/>
  <c r="CM312" s="1"/>
  <c r="CL80"/>
  <c r="CK80"/>
  <c r="CK312" s="1"/>
  <c r="CJ80"/>
  <c r="CI80"/>
  <c r="CI312" s="1"/>
  <c r="CH80"/>
  <c r="CG80"/>
  <c r="CG312" s="1"/>
  <c r="CF80"/>
  <c r="CE80"/>
  <c r="CE312" s="1"/>
  <c r="CD80"/>
  <c r="CC80"/>
  <c r="CC312" s="1"/>
  <c r="CB80"/>
  <c r="CA80"/>
  <c r="CA312" s="1"/>
  <c r="BZ80"/>
  <c r="BY80"/>
  <c r="BY312" s="1"/>
  <c r="BX80"/>
  <c r="BW80"/>
  <c r="BW312" s="1"/>
  <c r="BV80"/>
  <c r="BU80"/>
  <c r="BU312" s="1"/>
  <c r="BT80"/>
  <c r="BS80"/>
  <c r="BS312" s="1"/>
  <c r="BR80"/>
  <c r="BQ80"/>
  <c r="BQ312" s="1"/>
  <c r="BP80"/>
  <c r="BO80"/>
  <c r="BO312" s="1"/>
  <c r="BN80"/>
  <c r="BM80"/>
  <c r="BM312" s="1"/>
  <c r="BL80"/>
  <c r="BK80"/>
  <c r="BK312" s="1"/>
  <c r="BJ80"/>
  <c r="BI80"/>
  <c r="BI312" s="1"/>
  <c r="BH80"/>
  <c r="BG80"/>
  <c r="BG312" s="1"/>
  <c r="BF80"/>
  <c r="BE80"/>
  <c r="BE312" s="1"/>
  <c r="BD80"/>
  <c r="BC80"/>
  <c r="BC312" s="1"/>
  <c r="BB80"/>
  <c r="BA80"/>
  <c r="BA312" s="1"/>
  <c r="AZ80"/>
  <c r="AY80"/>
  <c r="AY312" s="1"/>
  <c r="AX80"/>
  <c r="AW80"/>
  <c r="AW312" s="1"/>
  <c r="AV80"/>
  <c r="AU80"/>
  <c r="AU312" s="1"/>
  <c r="AT80"/>
  <c r="AS80"/>
  <c r="AS312" s="1"/>
  <c r="AR80"/>
  <c r="AQ80"/>
  <c r="AQ312" s="1"/>
  <c r="AP80"/>
  <c r="AO80"/>
  <c r="AO312" s="1"/>
  <c r="AN80"/>
  <c r="AM80"/>
  <c r="AM312" s="1"/>
  <c r="AL80"/>
  <c r="AK80"/>
  <c r="AK312" s="1"/>
  <c r="AJ80"/>
  <c r="AI80"/>
  <c r="AI312" s="1"/>
  <c r="AH80"/>
  <c r="AG80"/>
  <c r="AG312" s="1"/>
  <c r="AF80"/>
  <c r="AE80"/>
  <c r="AE312" s="1"/>
  <c r="AD80"/>
  <c r="AC80"/>
  <c r="AC312" s="1"/>
  <c r="AB80"/>
  <c r="AA80"/>
  <c r="AA312" s="1"/>
  <c r="Z80"/>
  <c r="Y80"/>
  <c r="Y312" s="1"/>
  <c r="X80"/>
  <c r="W80"/>
  <c r="W312" s="1"/>
  <c r="V80"/>
  <c r="U80"/>
  <c r="U312" s="1"/>
  <c r="T80"/>
  <c r="S80"/>
  <c r="S312" s="1"/>
  <c r="R80"/>
  <c r="Q80"/>
  <c r="Q312" s="1"/>
  <c r="P80"/>
  <c r="O80"/>
  <c r="O312" s="1"/>
  <c r="N80"/>
  <c r="M80"/>
  <c r="M312" s="1"/>
  <c r="L80"/>
  <c r="K80"/>
  <c r="K312" s="1"/>
  <c r="J80"/>
  <c r="I80"/>
  <c r="I312" s="1"/>
  <c r="H80"/>
  <c r="G80"/>
  <c r="G312" s="1"/>
  <c r="F80"/>
  <c r="E80"/>
  <c r="E312" s="1"/>
  <c r="D80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95"/>
  <c r="C327" s="1"/>
  <c r="B95"/>
  <c r="C94"/>
  <c r="C326" s="1"/>
  <c r="B94"/>
  <c r="C93"/>
  <c r="C325" s="1"/>
  <c r="B93"/>
  <c r="C92"/>
  <c r="C324" s="1"/>
  <c r="B92"/>
  <c r="C91"/>
  <c r="C323" s="1"/>
  <c r="B91"/>
  <c r="C90"/>
  <c r="C322" s="1"/>
  <c r="B90"/>
  <c r="C89"/>
  <c r="C321" s="1"/>
  <c r="B89"/>
  <c r="C88"/>
  <c r="C320" s="1"/>
  <c r="B88"/>
  <c r="C87"/>
  <c r="C319" s="1"/>
  <c r="B87"/>
  <c r="C86"/>
  <c r="C318" s="1"/>
  <c r="B86"/>
  <c r="C85"/>
  <c r="C317" s="1"/>
  <c r="B85"/>
  <c r="C84"/>
  <c r="C316" s="1"/>
  <c r="B84"/>
  <c r="C83"/>
  <c r="C315" s="1"/>
  <c r="B83"/>
  <c r="C82"/>
  <c r="C314" s="1"/>
  <c r="B82"/>
  <c r="C81"/>
  <c r="C313" s="1"/>
  <c r="B81"/>
  <c r="C80"/>
  <c r="C312" s="1"/>
  <c r="B80"/>
  <c r="DT37" i="10" l="1"/>
  <c r="DS37"/>
  <c r="DS40" s="1"/>
  <c r="DU40" s="1"/>
  <c r="DT40" s="1"/>
  <c r="DM38"/>
  <c r="DL38"/>
  <c r="DL42" s="1"/>
  <c r="DN42" s="1"/>
  <c r="DM42" s="1"/>
  <c r="DK33" s="1"/>
  <c r="B96" i="2"/>
  <c r="C96"/>
  <c r="B312"/>
  <c r="B97"/>
  <c r="C97"/>
  <c r="B313"/>
  <c r="B98"/>
  <c r="C98"/>
  <c r="B314"/>
  <c r="B99"/>
  <c r="C99"/>
  <c r="B315"/>
  <c r="B100"/>
  <c r="C100"/>
  <c r="B316"/>
  <c r="B117"/>
  <c r="B101"/>
  <c r="C101"/>
  <c r="B317"/>
  <c r="B118"/>
  <c r="B102"/>
  <c r="C102"/>
  <c r="B318"/>
  <c r="B119"/>
  <c r="B103"/>
  <c r="C103"/>
  <c r="B319"/>
  <c r="B120"/>
  <c r="B104"/>
  <c r="C104"/>
  <c r="B320"/>
  <c r="B121"/>
  <c r="B105"/>
  <c r="C105"/>
  <c r="B321"/>
  <c r="B122"/>
  <c r="B106"/>
  <c r="C106"/>
  <c r="B322"/>
  <c r="B123"/>
  <c r="B107"/>
  <c r="C107"/>
  <c r="B323"/>
  <c r="B124"/>
  <c r="B108"/>
  <c r="B324"/>
  <c r="C108"/>
  <c r="B125"/>
  <c r="B109"/>
  <c r="B325"/>
  <c r="C109"/>
  <c r="B126"/>
  <c r="B110"/>
  <c r="B326"/>
  <c r="C110"/>
  <c r="B127"/>
  <c r="B327"/>
  <c r="D96"/>
  <c r="E96"/>
  <c r="D312"/>
  <c r="F96"/>
  <c r="G96"/>
  <c r="F312"/>
  <c r="H96"/>
  <c r="I96"/>
  <c r="H312"/>
  <c r="J96"/>
  <c r="K96"/>
  <c r="J312"/>
  <c r="L96"/>
  <c r="M96"/>
  <c r="L312"/>
  <c r="N96"/>
  <c r="O96"/>
  <c r="N312"/>
  <c r="P96"/>
  <c r="Q96"/>
  <c r="P312"/>
  <c r="R96"/>
  <c r="S96"/>
  <c r="R312"/>
  <c r="T96"/>
  <c r="U96"/>
  <c r="T312"/>
  <c r="V96"/>
  <c r="W96"/>
  <c r="V312"/>
  <c r="X96"/>
  <c r="Y96"/>
  <c r="X312"/>
  <c r="Z96"/>
  <c r="AA96"/>
  <c r="Z312"/>
  <c r="AB96"/>
  <c r="AC96"/>
  <c r="AB312"/>
  <c r="AD96"/>
  <c r="AE96"/>
  <c r="AD312"/>
  <c r="AF96"/>
  <c r="AG96"/>
  <c r="AF312"/>
  <c r="AH96"/>
  <c r="AI96"/>
  <c r="AH312"/>
  <c r="AJ96"/>
  <c r="AK96"/>
  <c r="AJ312"/>
  <c r="AL96"/>
  <c r="AM96"/>
  <c r="AL312"/>
  <c r="AN96"/>
  <c r="AO96"/>
  <c r="AN312"/>
  <c r="AP96"/>
  <c r="AQ96"/>
  <c r="AP312"/>
  <c r="AR96"/>
  <c r="AS96"/>
  <c r="AR312"/>
  <c r="AT96"/>
  <c r="AU96"/>
  <c r="AT312"/>
  <c r="AV96"/>
  <c r="AW96"/>
  <c r="AV312"/>
  <c r="AX96"/>
  <c r="AY96"/>
  <c r="AX312"/>
  <c r="AZ96"/>
  <c r="BA96"/>
  <c r="AZ312"/>
  <c r="BB96"/>
  <c r="BC96"/>
  <c r="BB312"/>
  <c r="BD96"/>
  <c r="BE96"/>
  <c r="BD312"/>
  <c r="BF96"/>
  <c r="BG96"/>
  <c r="BF312"/>
  <c r="BH96"/>
  <c r="BI96"/>
  <c r="BH312"/>
  <c r="BJ96"/>
  <c r="BK96"/>
  <c r="BJ312"/>
  <c r="BL96"/>
  <c r="BM96"/>
  <c r="BL312"/>
  <c r="BN96"/>
  <c r="BO96"/>
  <c r="BN312"/>
  <c r="BP96"/>
  <c r="BQ96"/>
  <c r="BP312"/>
  <c r="BR96"/>
  <c r="BS96"/>
  <c r="BR312"/>
  <c r="BT96"/>
  <c r="BU96"/>
  <c r="BT312"/>
  <c r="BV96"/>
  <c r="BW96"/>
  <c r="BV312"/>
  <c r="BX96"/>
  <c r="BY96"/>
  <c r="BX312"/>
  <c r="BZ96"/>
  <c r="CA96"/>
  <c r="BZ312"/>
  <c r="CB96"/>
  <c r="CC96"/>
  <c r="CB312"/>
  <c r="CD96"/>
  <c r="CE96"/>
  <c r="CD312"/>
  <c r="CF96"/>
  <c r="CG96"/>
  <c r="CF312"/>
  <c r="CH96"/>
  <c r="CI96"/>
  <c r="CH312"/>
  <c r="CJ96"/>
  <c r="CK96"/>
  <c r="CJ312"/>
  <c r="CL96"/>
  <c r="CM96"/>
  <c r="CL312"/>
  <c r="CN96"/>
  <c r="CO96"/>
  <c r="CN312"/>
  <c r="CP96"/>
  <c r="CQ96"/>
  <c r="CP312"/>
  <c r="CR96"/>
  <c r="CS96"/>
  <c r="CR312"/>
  <c r="D97"/>
  <c r="E97"/>
  <c r="D313"/>
  <c r="F97"/>
  <c r="G97"/>
  <c r="F313"/>
  <c r="H97"/>
  <c r="I97"/>
  <c r="H313"/>
  <c r="J97"/>
  <c r="K97"/>
  <c r="J313"/>
  <c r="L97"/>
  <c r="M97"/>
  <c r="L313"/>
  <c r="N97"/>
  <c r="O97"/>
  <c r="N313"/>
  <c r="P97"/>
  <c r="Q97"/>
  <c r="P313"/>
  <c r="R97"/>
  <c r="S97"/>
  <c r="R313"/>
  <c r="T97"/>
  <c r="U97"/>
  <c r="T313"/>
  <c r="V97"/>
  <c r="W97"/>
  <c r="V313"/>
  <c r="X97"/>
  <c r="Y97"/>
  <c r="X313"/>
  <c r="Z97"/>
  <c r="AA97"/>
  <c r="Z313"/>
  <c r="AB97"/>
  <c r="AC97"/>
  <c r="AB313"/>
  <c r="AD97"/>
  <c r="AE97"/>
  <c r="AD313"/>
  <c r="AF97"/>
  <c r="AG97"/>
  <c r="AF313"/>
  <c r="AH97"/>
  <c r="AI97"/>
  <c r="AH313"/>
  <c r="AJ97"/>
  <c r="AK97"/>
  <c r="AJ313"/>
  <c r="AL97"/>
  <c r="AM97"/>
  <c r="AL313"/>
  <c r="AN97"/>
  <c r="AO97"/>
  <c r="AN313"/>
  <c r="AP97"/>
  <c r="AQ97"/>
  <c r="AP313"/>
  <c r="AR97"/>
  <c r="AS97"/>
  <c r="AR313"/>
  <c r="AT97"/>
  <c r="AU97"/>
  <c r="AT313"/>
  <c r="AV97"/>
  <c r="AW97"/>
  <c r="AV313"/>
  <c r="AX97"/>
  <c r="AY97"/>
  <c r="AX313"/>
  <c r="AZ97"/>
  <c r="BA97"/>
  <c r="AZ313"/>
  <c r="BB97"/>
  <c r="BC97"/>
  <c r="BB313"/>
  <c r="BD97"/>
  <c r="BE97"/>
  <c r="BD313"/>
  <c r="BF97"/>
  <c r="BG97"/>
  <c r="BF313"/>
  <c r="BH97"/>
  <c r="BI97"/>
  <c r="BH313"/>
  <c r="BJ97"/>
  <c r="BK97"/>
  <c r="BJ313"/>
  <c r="BL97"/>
  <c r="BM97"/>
  <c r="BL313"/>
  <c r="BN97"/>
  <c r="BO97"/>
  <c r="BN313"/>
  <c r="BP97"/>
  <c r="BQ97"/>
  <c r="BP313"/>
  <c r="BR97"/>
  <c r="BS97"/>
  <c r="BR313"/>
  <c r="BT97"/>
  <c r="BU97"/>
  <c r="BT313"/>
  <c r="BV97"/>
  <c r="BW97"/>
  <c r="BV313"/>
  <c r="BX97"/>
  <c r="BY97"/>
  <c r="BX313"/>
  <c r="BZ97"/>
  <c r="CA97"/>
  <c r="BZ313"/>
  <c r="CB97"/>
  <c r="CC97"/>
  <c r="CB313"/>
  <c r="CD97"/>
  <c r="CE97"/>
  <c r="CD313"/>
  <c r="CF97"/>
  <c r="CG97"/>
  <c r="CF313"/>
  <c r="CH97"/>
  <c r="CI97"/>
  <c r="CH313"/>
  <c r="CJ97"/>
  <c r="CK97"/>
  <c r="CJ313"/>
  <c r="CL97"/>
  <c r="CM97"/>
  <c r="CL313"/>
  <c r="CN97"/>
  <c r="CO97"/>
  <c r="CN313"/>
  <c r="CP97"/>
  <c r="CQ97"/>
  <c r="CP313"/>
  <c r="CR97"/>
  <c r="CS97"/>
  <c r="CR313"/>
  <c r="D98"/>
  <c r="E98"/>
  <c r="D314"/>
  <c r="F98"/>
  <c r="G98"/>
  <c r="F314"/>
  <c r="H98"/>
  <c r="I98"/>
  <c r="H314"/>
  <c r="J98"/>
  <c r="K98"/>
  <c r="J314"/>
  <c r="L98"/>
  <c r="M98"/>
  <c r="L314"/>
  <c r="N98"/>
  <c r="O98"/>
  <c r="N314"/>
  <c r="P98"/>
  <c r="Q98"/>
  <c r="P314"/>
  <c r="R98"/>
  <c r="S98"/>
  <c r="R314"/>
  <c r="T98"/>
  <c r="U98"/>
  <c r="T314"/>
  <c r="V98"/>
  <c r="W98"/>
  <c r="V314"/>
  <c r="X98"/>
  <c r="Y98"/>
  <c r="X314"/>
  <c r="Z98"/>
  <c r="AA98"/>
  <c r="Z314"/>
  <c r="AB98"/>
  <c r="AC98"/>
  <c r="AB314"/>
  <c r="AD98"/>
  <c r="AE98"/>
  <c r="AD314"/>
  <c r="AF98"/>
  <c r="AG98"/>
  <c r="AF314"/>
  <c r="AH98"/>
  <c r="AI98"/>
  <c r="AH314"/>
  <c r="AJ98"/>
  <c r="AK98"/>
  <c r="AJ314"/>
  <c r="AL98"/>
  <c r="AM98"/>
  <c r="AL314"/>
  <c r="AN98"/>
  <c r="AO98"/>
  <c r="AN314"/>
  <c r="AP98"/>
  <c r="AQ98"/>
  <c r="AP314"/>
  <c r="AR98"/>
  <c r="AS98"/>
  <c r="AR314"/>
  <c r="AT98"/>
  <c r="AU98"/>
  <c r="AT314"/>
  <c r="AV98"/>
  <c r="AW98"/>
  <c r="AV314"/>
  <c r="AX98"/>
  <c r="AY98"/>
  <c r="AX314"/>
  <c r="AZ98"/>
  <c r="BA98"/>
  <c r="AZ314"/>
  <c r="BB98"/>
  <c r="BC98"/>
  <c r="BB314"/>
  <c r="BD98"/>
  <c r="BE98"/>
  <c r="BD314"/>
  <c r="BG98"/>
  <c r="BF98"/>
  <c r="BF314"/>
  <c r="BI98"/>
  <c r="BH98"/>
  <c r="BH314"/>
  <c r="BK98"/>
  <c r="BJ98"/>
  <c r="BJ314"/>
  <c r="BM98"/>
  <c r="BL98"/>
  <c r="BL314"/>
  <c r="BO98"/>
  <c r="BN98"/>
  <c r="BN314"/>
  <c r="BQ98"/>
  <c r="BP98"/>
  <c r="BP314"/>
  <c r="BS98"/>
  <c r="BR98"/>
  <c r="BR314"/>
  <c r="BU98"/>
  <c r="BT98"/>
  <c r="BT314"/>
  <c r="BW98"/>
  <c r="BV98"/>
  <c r="BV314"/>
  <c r="BY98"/>
  <c r="BX98"/>
  <c r="BX314"/>
  <c r="CA98"/>
  <c r="BZ98"/>
  <c r="BZ314"/>
  <c r="CC98"/>
  <c r="CB98"/>
  <c r="CB314"/>
  <c r="CE98"/>
  <c r="CD98"/>
  <c r="CD314"/>
  <c r="CG98"/>
  <c r="CF98"/>
  <c r="CF314"/>
  <c r="CI98"/>
  <c r="CH98"/>
  <c r="CH314"/>
  <c r="CK98"/>
  <c r="CJ98"/>
  <c r="CJ314"/>
  <c r="CM98"/>
  <c r="CL98"/>
  <c r="CL314"/>
  <c r="CO98"/>
  <c r="CN98"/>
  <c r="CN314"/>
  <c r="CQ98"/>
  <c r="CP98"/>
  <c r="CP314"/>
  <c r="CS98"/>
  <c r="CR98"/>
  <c r="CR314"/>
  <c r="E99"/>
  <c r="D99"/>
  <c r="D315"/>
  <c r="G99"/>
  <c r="F99"/>
  <c r="F315"/>
  <c r="I99"/>
  <c r="H99"/>
  <c r="H315"/>
  <c r="K99"/>
  <c r="J99"/>
  <c r="J315"/>
  <c r="M99"/>
  <c r="L99"/>
  <c r="L315"/>
  <c r="O99"/>
  <c r="N99"/>
  <c r="N315"/>
  <c r="Q99"/>
  <c r="P99"/>
  <c r="P315"/>
  <c r="S99"/>
  <c r="R99"/>
  <c r="R315"/>
  <c r="U99"/>
  <c r="T99"/>
  <c r="T315"/>
  <c r="W99"/>
  <c r="V99"/>
  <c r="V315"/>
  <c r="Y99"/>
  <c r="X99"/>
  <c r="X315"/>
  <c r="AA99"/>
  <c r="Z99"/>
  <c r="Z315"/>
  <c r="AC99"/>
  <c r="AB99"/>
  <c r="AB315"/>
  <c r="AE99"/>
  <c r="AD99"/>
  <c r="AD315"/>
  <c r="AG99"/>
  <c r="AF99"/>
  <c r="AF315"/>
  <c r="AI99"/>
  <c r="AH99"/>
  <c r="AH315"/>
  <c r="AK99"/>
  <c r="AJ99"/>
  <c r="AJ315"/>
  <c r="AM99"/>
  <c r="AL99"/>
  <c r="AL315"/>
  <c r="AO99"/>
  <c r="AN99"/>
  <c r="AN315"/>
  <c r="AQ99"/>
  <c r="AP99"/>
  <c r="AP315"/>
  <c r="AS99"/>
  <c r="AR99"/>
  <c r="AR315"/>
  <c r="AU99"/>
  <c r="AT99"/>
  <c r="AT315"/>
  <c r="AW99"/>
  <c r="AV99"/>
  <c r="AV315"/>
  <c r="AY99"/>
  <c r="AX99"/>
  <c r="AX315"/>
  <c r="BA99"/>
  <c r="AZ99"/>
  <c r="AZ315"/>
  <c r="BC99"/>
  <c r="BB99"/>
  <c r="BB315"/>
  <c r="BE99"/>
  <c r="BD99"/>
  <c r="BD315"/>
  <c r="BG99"/>
  <c r="BF99"/>
  <c r="BF315"/>
  <c r="BI99"/>
  <c r="BH99"/>
  <c r="BH315"/>
  <c r="BK99"/>
  <c r="BJ99"/>
  <c r="BJ315"/>
  <c r="BM99"/>
  <c r="BL99"/>
  <c r="BL315"/>
  <c r="BO99"/>
  <c r="BN99"/>
  <c r="BN315"/>
  <c r="BQ99"/>
  <c r="BP99"/>
  <c r="BP315"/>
  <c r="BS99"/>
  <c r="BR99"/>
  <c r="BR315"/>
  <c r="BU99"/>
  <c r="BT99"/>
  <c r="BT315"/>
  <c r="BW99"/>
  <c r="BV99"/>
  <c r="BV315"/>
  <c r="BY99"/>
  <c r="BX99"/>
  <c r="BX315"/>
  <c r="CA99"/>
  <c r="BZ99"/>
  <c r="BZ315"/>
  <c r="CC99"/>
  <c r="CB99"/>
  <c r="CB315"/>
  <c r="CE99"/>
  <c r="CD99"/>
  <c r="CD315"/>
  <c r="CG99"/>
  <c r="CF99"/>
  <c r="CF315"/>
  <c r="CI99"/>
  <c r="CH99"/>
  <c r="CH315"/>
  <c r="CK99"/>
  <c r="CJ99"/>
  <c r="CJ315"/>
  <c r="CM99"/>
  <c r="CL99"/>
  <c r="CL315"/>
  <c r="CO99"/>
  <c r="CN99"/>
  <c r="CN315"/>
  <c r="CQ99"/>
  <c r="CP99"/>
  <c r="CP315"/>
  <c r="CS99"/>
  <c r="CR99"/>
  <c r="CR315"/>
  <c r="E100"/>
  <c r="D100"/>
  <c r="D316"/>
  <c r="G100"/>
  <c r="F100"/>
  <c r="F316"/>
  <c r="I100"/>
  <c r="H100"/>
  <c r="H316"/>
  <c r="K100"/>
  <c r="J100"/>
  <c r="J316"/>
  <c r="M100"/>
  <c r="L100"/>
  <c r="L316"/>
  <c r="O100"/>
  <c r="N100"/>
  <c r="N316"/>
  <c r="Q100"/>
  <c r="P100"/>
  <c r="P316"/>
  <c r="S100"/>
  <c r="R100"/>
  <c r="R316"/>
  <c r="U100"/>
  <c r="T100"/>
  <c r="T316"/>
  <c r="W100"/>
  <c r="V100"/>
  <c r="V316"/>
  <c r="Y100"/>
  <c r="X100"/>
  <c r="X316"/>
  <c r="AA100"/>
  <c r="Z100"/>
  <c r="Z316"/>
  <c r="AC100"/>
  <c r="AB100"/>
  <c r="AB316"/>
  <c r="AE100"/>
  <c r="AD100"/>
  <c r="AD316"/>
  <c r="AG100"/>
  <c r="AF100"/>
  <c r="AF316"/>
  <c r="AI100"/>
  <c r="AH100"/>
  <c r="AH316"/>
  <c r="AK100"/>
  <c r="AJ100"/>
  <c r="AJ316"/>
  <c r="AM100"/>
  <c r="AL100"/>
  <c r="AL316"/>
  <c r="AO100"/>
  <c r="AN100"/>
  <c r="AN316"/>
  <c r="AQ100"/>
  <c r="AP100"/>
  <c r="AP316"/>
  <c r="AS100"/>
  <c r="AR100"/>
  <c r="AR316"/>
  <c r="AU100"/>
  <c r="AT100"/>
  <c r="AT316"/>
  <c r="AW100"/>
  <c r="AV100"/>
  <c r="AV316"/>
  <c r="AY100"/>
  <c r="AX100"/>
  <c r="AX316"/>
  <c r="BA100"/>
  <c r="AZ100"/>
  <c r="AZ316"/>
  <c r="BC100"/>
  <c r="BB100"/>
  <c r="BB316"/>
  <c r="BE100"/>
  <c r="BD100"/>
  <c r="BD316"/>
  <c r="BG100"/>
  <c r="BF100"/>
  <c r="BF316"/>
  <c r="BI100"/>
  <c r="BH100"/>
  <c r="BH316"/>
  <c r="BK100"/>
  <c r="BJ100"/>
  <c r="BJ316"/>
  <c r="BM100"/>
  <c r="BL100"/>
  <c r="BL316"/>
  <c r="BO100"/>
  <c r="BN100"/>
  <c r="BN316"/>
  <c r="BQ100"/>
  <c r="BP100"/>
  <c r="BP316"/>
  <c r="BS100"/>
  <c r="BR100"/>
  <c r="BR316"/>
  <c r="BU100"/>
  <c r="BT100"/>
  <c r="BT316"/>
  <c r="BW100"/>
  <c r="BV100"/>
  <c r="BV316"/>
  <c r="BY100"/>
  <c r="BX100"/>
  <c r="BX316"/>
  <c r="CA100"/>
  <c r="BZ100"/>
  <c r="BZ316"/>
  <c r="CC100"/>
  <c r="CB100"/>
  <c r="CB316"/>
  <c r="CE100"/>
  <c r="CD100"/>
  <c r="CD316"/>
  <c r="CG100"/>
  <c r="CF100"/>
  <c r="CF316"/>
  <c r="CI100"/>
  <c r="CH100"/>
  <c r="CH316"/>
  <c r="CK100"/>
  <c r="CJ100"/>
  <c r="CJ316"/>
  <c r="CM100"/>
  <c r="CL100"/>
  <c r="CL316"/>
  <c r="CO100"/>
  <c r="CN100"/>
  <c r="CN316"/>
  <c r="CQ100"/>
  <c r="CP100"/>
  <c r="CP316"/>
  <c r="CS100"/>
  <c r="CR100"/>
  <c r="CR316"/>
  <c r="E101"/>
  <c r="D101"/>
  <c r="D317"/>
  <c r="G101"/>
  <c r="F101"/>
  <c r="F317"/>
  <c r="I101"/>
  <c r="H101"/>
  <c r="H317"/>
  <c r="K101"/>
  <c r="J101"/>
  <c r="J317"/>
  <c r="M101"/>
  <c r="L101"/>
  <c r="L317"/>
  <c r="O101"/>
  <c r="N101"/>
  <c r="N317"/>
  <c r="Q101"/>
  <c r="P101"/>
  <c r="P317"/>
  <c r="S101"/>
  <c r="R101"/>
  <c r="R317"/>
  <c r="U101"/>
  <c r="T101"/>
  <c r="T317"/>
  <c r="W101"/>
  <c r="V101"/>
  <c r="V317"/>
  <c r="Y101"/>
  <c r="X101"/>
  <c r="X317"/>
  <c r="AA101"/>
  <c r="Z101"/>
  <c r="Z317"/>
  <c r="AC101"/>
  <c r="AB101"/>
  <c r="AB317"/>
  <c r="AE101"/>
  <c r="AD101"/>
  <c r="AD317"/>
  <c r="AG101"/>
  <c r="AF101"/>
  <c r="AF317"/>
  <c r="AI101"/>
  <c r="AH101"/>
  <c r="AH317"/>
  <c r="AK101"/>
  <c r="AJ101"/>
  <c r="AJ317"/>
  <c r="AM101"/>
  <c r="AL101"/>
  <c r="AL317"/>
  <c r="AO101"/>
  <c r="AN101"/>
  <c r="AN317"/>
  <c r="AQ101"/>
  <c r="AP101"/>
  <c r="AP317"/>
  <c r="AS101"/>
  <c r="AR101"/>
  <c r="AR317"/>
  <c r="AU101"/>
  <c r="AT101"/>
  <c r="AT317"/>
  <c r="AW101"/>
  <c r="AV101"/>
  <c r="AV317"/>
  <c r="AY101"/>
  <c r="AX101"/>
  <c r="AX317"/>
  <c r="BA101"/>
  <c r="AZ101"/>
  <c r="AZ317"/>
  <c r="BC101"/>
  <c r="BB101"/>
  <c r="BB317"/>
  <c r="BE101"/>
  <c r="BD101"/>
  <c r="BD317"/>
  <c r="BG101"/>
  <c r="BF101"/>
  <c r="BF317"/>
  <c r="BI101"/>
  <c r="BH101"/>
  <c r="BH317"/>
  <c r="BK101"/>
  <c r="BJ101"/>
  <c r="BJ317"/>
  <c r="BM101"/>
  <c r="BL101"/>
  <c r="BL317"/>
  <c r="BO101"/>
  <c r="BN101"/>
  <c r="BN317"/>
  <c r="BQ101"/>
  <c r="BP101"/>
  <c r="BP317"/>
  <c r="BS101"/>
  <c r="BR101"/>
  <c r="BR317"/>
  <c r="BU101"/>
  <c r="BT101"/>
  <c r="BT317"/>
  <c r="BW101"/>
  <c r="BV101"/>
  <c r="BV317"/>
  <c r="BY101"/>
  <c r="BX101"/>
  <c r="BX317"/>
  <c r="CA101"/>
  <c r="BZ101"/>
  <c r="BZ317"/>
  <c r="CC101"/>
  <c r="CB101"/>
  <c r="CB317"/>
  <c r="CE101"/>
  <c r="CD101"/>
  <c r="CD317"/>
  <c r="CG101"/>
  <c r="CF101"/>
  <c r="CF317"/>
  <c r="CI101"/>
  <c r="CH101"/>
  <c r="CH317"/>
  <c r="CK101"/>
  <c r="CJ101"/>
  <c r="CJ317"/>
  <c r="CM101"/>
  <c r="CL101"/>
  <c r="CL317"/>
  <c r="CO101"/>
  <c r="CN101"/>
  <c r="CN317"/>
  <c r="CQ101"/>
  <c r="CP101"/>
  <c r="CP317"/>
  <c r="CS101"/>
  <c r="CR101"/>
  <c r="CR317"/>
  <c r="E102"/>
  <c r="D102"/>
  <c r="D318"/>
  <c r="G102"/>
  <c r="F102"/>
  <c r="F318"/>
  <c r="I102"/>
  <c r="H102"/>
  <c r="H318"/>
  <c r="K102"/>
  <c r="J102"/>
  <c r="J318"/>
  <c r="M102"/>
  <c r="L102"/>
  <c r="L318"/>
  <c r="O102"/>
  <c r="N102"/>
  <c r="N318"/>
  <c r="Q102"/>
  <c r="P102"/>
  <c r="P318"/>
  <c r="S102"/>
  <c r="R102"/>
  <c r="R318"/>
  <c r="U102"/>
  <c r="T102"/>
  <c r="T318"/>
  <c r="W102"/>
  <c r="V102"/>
  <c r="V318"/>
  <c r="Y102"/>
  <c r="X102"/>
  <c r="X318"/>
  <c r="AA102"/>
  <c r="Z102"/>
  <c r="Z318"/>
  <c r="AC102"/>
  <c r="AB102"/>
  <c r="AB318"/>
  <c r="AE102"/>
  <c r="AD102"/>
  <c r="AD318"/>
  <c r="AG102"/>
  <c r="AF102"/>
  <c r="AF318"/>
  <c r="AI102"/>
  <c r="AH102"/>
  <c r="AH318"/>
  <c r="AK102"/>
  <c r="AJ102"/>
  <c r="AJ318"/>
  <c r="AM102"/>
  <c r="AL102"/>
  <c r="AL318"/>
  <c r="AO102"/>
  <c r="AN102"/>
  <c r="AN318"/>
  <c r="AQ102"/>
  <c r="AP102"/>
  <c r="AP318"/>
  <c r="AS102"/>
  <c r="AR102"/>
  <c r="AR318"/>
  <c r="AU102"/>
  <c r="AT102"/>
  <c r="AT318"/>
  <c r="AW102"/>
  <c r="AV102"/>
  <c r="AV318"/>
  <c r="AY102"/>
  <c r="AX102"/>
  <c r="AX318"/>
  <c r="BA102"/>
  <c r="AZ102"/>
  <c r="AZ318"/>
  <c r="BC102"/>
  <c r="BB102"/>
  <c r="BB318"/>
  <c r="BE102"/>
  <c r="BD102"/>
  <c r="BD318"/>
  <c r="BG102"/>
  <c r="BF102"/>
  <c r="BF318"/>
  <c r="BI102"/>
  <c r="BH102"/>
  <c r="BH318"/>
  <c r="BK102"/>
  <c r="BJ102"/>
  <c r="BJ318"/>
  <c r="BM102"/>
  <c r="BL102"/>
  <c r="BL318"/>
  <c r="BO102"/>
  <c r="BN102"/>
  <c r="BN318"/>
  <c r="BQ102"/>
  <c r="BP102"/>
  <c r="BP318"/>
  <c r="BS102"/>
  <c r="BR102"/>
  <c r="BR318"/>
  <c r="BU102"/>
  <c r="BT102"/>
  <c r="BT318"/>
  <c r="BW102"/>
  <c r="BV102"/>
  <c r="BV318"/>
  <c r="BY102"/>
  <c r="BX102"/>
  <c r="BX318"/>
  <c r="CA102"/>
  <c r="BZ102"/>
  <c r="BZ318"/>
  <c r="CC102"/>
  <c r="CB102"/>
  <c r="CB318"/>
  <c r="CE102"/>
  <c r="CD102"/>
  <c r="CD318"/>
  <c r="CG102"/>
  <c r="CF102"/>
  <c r="CF318"/>
  <c r="CI102"/>
  <c r="CH102"/>
  <c r="CH318"/>
  <c r="CK102"/>
  <c r="CJ102"/>
  <c r="CJ318"/>
  <c r="CM102"/>
  <c r="CL102"/>
  <c r="CL318"/>
  <c r="CO102"/>
  <c r="CN102"/>
  <c r="CN318"/>
  <c r="CQ102"/>
  <c r="CP102"/>
  <c r="CP318"/>
  <c r="CS102"/>
  <c r="CR102"/>
  <c r="CR318"/>
  <c r="E103"/>
  <c r="D103"/>
  <c r="D319"/>
  <c r="G103"/>
  <c r="F103"/>
  <c r="F319"/>
  <c r="I103"/>
  <c r="H103"/>
  <c r="H319"/>
  <c r="K103"/>
  <c r="J103"/>
  <c r="J319"/>
  <c r="M103"/>
  <c r="L103"/>
  <c r="L319"/>
  <c r="O103"/>
  <c r="N103"/>
  <c r="N319"/>
  <c r="Q103"/>
  <c r="P103"/>
  <c r="P319"/>
  <c r="S103"/>
  <c r="R103"/>
  <c r="R319"/>
  <c r="U103"/>
  <c r="T103"/>
  <c r="T319"/>
  <c r="W103"/>
  <c r="V103"/>
  <c r="V319"/>
  <c r="Y103"/>
  <c r="X103"/>
  <c r="X319"/>
  <c r="AA103"/>
  <c r="Z103"/>
  <c r="Z319"/>
  <c r="AC103"/>
  <c r="AB103"/>
  <c r="AB319"/>
  <c r="AE103"/>
  <c r="AD103"/>
  <c r="AD319"/>
  <c r="AG103"/>
  <c r="AF103"/>
  <c r="AF319"/>
  <c r="AI103"/>
  <c r="AH103"/>
  <c r="AH319"/>
  <c r="AK103"/>
  <c r="AJ103"/>
  <c r="AJ319"/>
  <c r="AM103"/>
  <c r="AL103"/>
  <c r="AL319"/>
  <c r="AO103"/>
  <c r="AN103"/>
  <c r="AN319"/>
  <c r="AQ103"/>
  <c r="AP103"/>
  <c r="AP319"/>
  <c r="AS103"/>
  <c r="AR103"/>
  <c r="AR319"/>
  <c r="AU103"/>
  <c r="AT103"/>
  <c r="AT319"/>
  <c r="AW103"/>
  <c r="AV103"/>
  <c r="AV319"/>
  <c r="AY103"/>
  <c r="AX103"/>
  <c r="AX319"/>
  <c r="BA103"/>
  <c r="AZ103"/>
  <c r="AZ319"/>
  <c r="BC103"/>
  <c r="BB103"/>
  <c r="BB319"/>
  <c r="BE103"/>
  <c r="BD103"/>
  <c r="BD319"/>
  <c r="BG103"/>
  <c r="BF103"/>
  <c r="BF319"/>
  <c r="BI103"/>
  <c r="BH103"/>
  <c r="BH319"/>
  <c r="BK103"/>
  <c r="BJ103"/>
  <c r="BJ319"/>
  <c r="BM103"/>
  <c r="BL103"/>
  <c r="BL319"/>
  <c r="BO103"/>
  <c r="BN103"/>
  <c r="BN319"/>
  <c r="BQ103"/>
  <c r="BP103"/>
  <c r="BP319"/>
  <c r="BS103"/>
  <c r="BR103"/>
  <c r="BR319"/>
  <c r="BU103"/>
  <c r="BT103"/>
  <c r="BT319"/>
  <c r="BW103"/>
  <c r="BV103"/>
  <c r="BV319"/>
  <c r="BY103"/>
  <c r="BX103"/>
  <c r="BX319"/>
  <c r="CA103"/>
  <c r="BZ103"/>
  <c r="BZ319"/>
  <c r="CC103"/>
  <c r="CB103"/>
  <c r="CB319"/>
  <c r="CE103"/>
  <c r="CD103"/>
  <c r="CD319"/>
  <c r="CG103"/>
  <c r="CF103"/>
  <c r="CF319"/>
  <c r="CI103"/>
  <c r="CH103"/>
  <c r="CH319"/>
  <c r="CK103"/>
  <c r="CJ103"/>
  <c r="CJ319"/>
  <c r="CM103"/>
  <c r="CL103"/>
  <c r="CL319"/>
  <c r="CO103"/>
  <c r="CN103"/>
  <c r="CN319"/>
  <c r="CQ103"/>
  <c r="CP103"/>
  <c r="CP319"/>
  <c r="CS103"/>
  <c r="CR103"/>
  <c r="CR319"/>
  <c r="E104"/>
  <c r="D104"/>
  <c r="D320"/>
  <c r="G104"/>
  <c r="F104"/>
  <c r="F320"/>
  <c r="I104"/>
  <c r="H104"/>
  <c r="H320"/>
  <c r="K104"/>
  <c r="J104"/>
  <c r="J320"/>
  <c r="M104"/>
  <c r="L104"/>
  <c r="L320"/>
  <c r="O104"/>
  <c r="N104"/>
  <c r="N320"/>
  <c r="Q104"/>
  <c r="P104"/>
  <c r="P320"/>
  <c r="S104"/>
  <c r="R104"/>
  <c r="R320"/>
  <c r="U104"/>
  <c r="T104"/>
  <c r="T320"/>
  <c r="W104"/>
  <c r="V104"/>
  <c r="V320"/>
  <c r="Y104"/>
  <c r="X104"/>
  <c r="X320"/>
  <c r="AA104"/>
  <c r="Z104"/>
  <c r="Z320"/>
  <c r="AC104"/>
  <c r="AB104"/>
  <c r="AB320"/>
  <c r="AE104"/>
  <c r="AD104"/>
  <c r="AD320"/>
  <c r="AG104"/>
  <c r="AF104"/>
  <c r="AF320"/>
  <c r="AI104"/>
  <c r="AH104"/>
  <c r="AH320"/>
  <c r="AK104"/>
  <c r="AJ104"/>
  <c r="AJ320"/>
  <c r="AM104"/>
  <c r="AL104"/>
  <c r="AL320"/>
  <c r="AO104"/>
  <c r="AN104"/>
  <c r="AN320"/>
  <c r="AQ104"/>
  <c r="AP104"/>
  <c r="AP320"/>
  <c r="AS104"/>
  <c r="AR104"/>
  <c r="AR320"/>
  <c r="AU104"/>
  <c r="AT104"/>
  <c r="AT320"/>
  <c r="AW104"/>
  <c r="AV104"/>
  <c r="AV320"/>
  <c r="AY104"/>
  <c r="AX104"/>
  <c r="AX320"/>
  <c r="BA104"/>
  <c r="AZ104"/>
  <c r="AZ320"/>
  <c r="BC104"/>
  <c r="BB104"/>
  <c r="BB320"/>
  <c r="BE104"/>
  <c r="BD104"/>
  <c r="BD320"/>
  <c r="BG104"/>
  <c r="BF104"/>
  <c r="BF320"/>
  <c r="BI104"/>
  <c r="BH104"/>
  <c r="BH320"/>
  <c r="BK104"/>
  <c r="BJ104"/>
  <c r="BJ320"/>
  <c r="BM104"/>
  <c r="BL104"/>
  <c r="BL320"/>
  <c r="BO104"/>
  <c r="BN104"/>
  <c r="BN320"/>
  <c r="BQ104"/>
  <c r="BP104"/>
  <c r="BP320"/>
  <c r="BS104"/>
  <c r="BR104"/>
  <c r="BR320"/>
  <c r="BU104"/>
  <c r="BT104"/>
  <c r="BT320"/>
  <c r="BW104"/>
  <c r="BV104"/>
  <c r="BV320"/>
  <c r="BY104"/>
  <c r="BX104"/>
  <c r="BX320"/>
  <c r="CA104"/>
  <c r="BZ104"/>
  <c r="BZ320"/>
  <c r="CC104"/>
  <c r="CB104"/>
  <c r="CB320"/>
  <c r="CE104"/>
  <c r="CD104"/>
  <c r="CD320"/>
  <c r="CG104"/>
  <c r="CF104"/>
  <c r="CF320"/>
  <c r="CI104"/>
  <c r="CH104"/>
  <c r="CH320"/>
  <c r="CK104"/>
  <c r="CJ104"/>
  <c r="CJ320"/>
  <c r="CM104"/>
  <c r="CL104"/>
  <c r="CL320"/>
  <c r="CO104"/>
  <c r="CN104"/>
  <c r="CN320"/>
  <c r="CQ104"/>
  <c r="CP104"/>
  <c r="CP320"/>
  <c r="CS104"/>
  <c r="CR104"/>
  <c r="CR320"/>
  <c r="E105"/>
  <c r="D105"/>
  <c r="D321"/>
  <c r="G105"/>
  <c r="F105"/>
  <c r="F321"/>
  <c r="I105"/>
  <c r="H105"/>
  <c r="H321"/>
  <c r="K105"/>
  <c r="J105"/>
  <c r="J321"/>
  <c r="M105"/>
  <c r="L105"/>
  <c r="L321"/>
  <c r="O105"/>
  <c r="N105"/>
  <c r="N321"/>
  <c r="Q105"/>
  <c r="P105"/>
  <c r="P321"/>
  <c r="S105"/>
  <c r="R105"/>
  <c r="R321"/>
  <c r="U105"/>
  <c r="T105"/>
  <c r="T321"/>
  <c r="W105"/>
  <c r="V105"/>
  <c r="V321"/>
  <c r="Y105"/>
  <c r="X105"/>
  <c r="X321"/>
  <c r="AA105"/>
  <c r="Z105"/>
  <c r="Z321"/>
  <c r="AC105"/>
  <c r="AB105"/>
  <c r="AB321"/>
  <c r="AE105"/>
  <c r="AD105"/>
  <c r="AD321"/>
  <c r="AG105"/>
  <c r="AF105"/>
  <c r="AF321"/>
  <c r="AI105"/>
  <c r="AH105"/>
  <c r="AH321"/>
  <c r="AK105"/>
  <c r="AJ105"/>
  <c r="AJ321"/>
  <c r="AM105"/>
  <c r="AL105"/>
  <c r="AL321"/>
  <c r="AO105"/>
  <c r="AN105"/>
  <c r="AN321"/>
  <c r="AQ105"/>
  <c r="AP105"/>
  <c r="AP321"/>
  <c r="AS105"/>
  <c r="AR105"/>
  <c r="AR321"/>
  <c r="AU105"/>
  <c r="AT105"/>
  <c r="AT321"/>
  <c r="AW105"/>
  <c r="AV105"/>
  <c r="AV321"/>
  <c r="AY105"/>
  <c r="AX105"/>
  <c r="AX321"/>
  <c r="BA105"/>
  <c r="AZ105"/>
  <c r="AZ321"/>
  <c r="BC105"/>
  <c r="BB105"/>
  <c r="BB321"/>
  <c r="BE105"/>
  <c r="BD105"/>
  <c r="BD321"/>
  <c r="BG105"/>
  <c r="BF105"/>
  <c r="BF321"/>
  <c r="BI105"/>
  <c r="BH105"/>
  <c r="BH321"/>
  <c r="BK105"/>
  <c r="BJ105"/>
  <c r="BJ321"/>
  <c r="BM105"/>
  <c r="BL105"/>
  <c r="BL321"/>
  <c r="BO105"/>
  <c r="BN105"/>
  <c r="BN321"/>
  <c r="BQ105"/>
  <c r="BP105"/>
  <c r="BP321"/>
  <c r="BS105"/>
  <c r="BR105"/>
  <c r="BR321"/>
  <c r="BU105"/>
  <c r="BT105"/>
  <c r="BT321"/>
  <c r="BW105"/>
  <c r="BV105"/>
  <c r="BV321"/>
  <c r="BY105"/>
  <c r="BX105"/>
  <c r="BX321"/>
  <c r="CA105"/>
  <c r="BZ105"/>
  <c r="BZ321"/>
  <c r="CC105"/>
  <c r="CB105"/>
  <c r="CB321"/>
  <c r="CE105"/>
  <c r="CD105"/>
  <c r="CD321"/>
  <c r="CG105"/>
  <c r="CF105"/>
  <c r="CF321"/>
  <c r="CI105"/>
  <c r="CH105"/>
  <c r="CH321"/>
  <c r="CK105"/>
  <c r="CJ105"/>
  <c r="CJ321"/>
  <c r="CM105"/>
  <c r="CL105"/>
  <c r="CL321"/>
  <c r="CO105"/>
  <c r="CN105"/>
  <c r="CN321"/>
  <c r="CQ105"/>
  <c r="CP105"/>
  <c r="CP321"/>
  <c r="CS105"/>
  <c r="CR105"/>
  <c r="CR321"/>
  <c r="E106"/>
  <c r="D106"/>
  <c r="D322"/>
  <c r="G106"/>
  <c r="F106"/>
  <c r="F322"/>
  <c r="I106"/>
  <c r="H106"/>
  <c r="H322"/>
  <c r="K106"/>
  <c r="J106"/>
  <c r="J322"/>
  <c r="M106"/>
  <c r="L106"/>
  <c r="L322"/>
  <c r="O106"/>
  <c r="N106"/>
  <c r="N322"/>
  <c r="Q106"/>
  <c r="P106"/>
  <c r="P322"/>
  <c r="S106"/>
  <c r="R106"/>
  <c r="R322"/>
  <c r="U106"/>
  <c r="T106"/>
  <c r="T322"/>
  <c r="W106"/>
  <c r="V106"/>
  <c r="V322"/>
  <c r="Y106"/>
  <c r="X106"/>
  <c r="X322"/>
  <c r="AA106"/>
  <c r="Z106"/>
  <c r="Z322"/>
  <c r="AC106"/>
  <c r="AB106"/>
  <c r="AB322"/>
  <c r="AE106"/>
  <c r="AD106"/>
  <c r="AD322"/>
  <c r="AG106"/>
  <c r="AF106"/>
  <c r="AF322"/>
  <c r="AI106"/>
  <c r="AH106"/>
  <c r="AH322"/>
  <c r="AK106"/>
  <c r="AJ106"/>
  <c r="AJ322"/>
  <c r="AM106"/>
  <c r="AL106"/>
  <c r="AL322"/>
  <c r="AO106"/>
  <c r="AN106"/>
  <c r="AN322"/>
  <c r="AQ106"/>
  <c r="AP106"/>
  <c r="AP322"/>
  <c r="AS106"/>
  <c r="AR106"/>
  <c r="AR322"/>
  <c r="AU106"/>
  <c r="AT106"/>
  <c r="AT322"/>
  <c r="AW106"/>
  <c r="AV106"/>
  <c r="AV322"/>
  <c r="AY106"/>
  <c r="AX106"/>
  <c r="AX322"/>
  <c r="BA106"/>
  <c r="AZ106"/>
  <c r="AZ322"/>
  <c r="BC106"/>
  <c r="BB106"/>
  <c r="BB322"/>
  <c r="BE106"/>
  <c r="BD106"/>
  <c r="BD322"/>
  <c r="BG106"/>
  <c r="BF106"/>
  <c r="BF322"/>
  <c r="BI106"/>
  <c r="BH106"/>
  <c r="BH322"/>
  <c r="BK106"/>
  <c r="BJ106"/>
  <c r="BJ322"/>
  <c r="BM106"/>
  <c r="BL106"/>
  <c r="BL322"/>
  <c r="BO106"/>
  <c r="BN106"/>
  <c r="BN322"/>
  <c r="BQ106"/>
  <c r="BP106"/>
  <c r="BP322"/>
  <c r="BS106"/>
  <c r="BR106"/>
  <c r="BR322"/>
  <c r="BU106"/>
  <c r="BT106"/>
  <c r="BT322"/>
  <c r="BW106"/>
  <c r="BV106"/>
  <c r="BV322"/>
  <c r="BY106"/>
  <c r="BX106"/>
  <c r="BX322"/>
  <c r="CA106"/>
  <c r="BZ106"/>
  <c r="BZ322"/>
  <c r="CC106"/>
  <c r="CB106"/>
  <c r="CB322"/>
  <c r="CE106"/>
  <c r="CD106"/>
  <c r="CD322"/>
  <c r="CG106"/>
  <c r="CF106"/>
  <c r="CF322"/>
  <c r="CI106"/>
  <c r="CH106"/>
  <c r="CH322"/>
  <c r="CK106"/>
  <c r="CJ106"/>
  <c r="CJ322"/>
  <c r="CM106"/>
  <c r="CL106"/>
  <c r="CL322"/>
  <c r="CO106"/>
  <c r="CN106"/>
  <c r="CN322"/>
  <c r="CQ106"/>
  <c r="CP106"/>
  <c r="CP322"/>
  <c r="CS106"/>
  <c r="CR106"/>
  <c r="CR322"/>
  <c r="E107"/>
  <c r="D107"/>
  <c r="D323"/>
  <c r="G107"/>
  <c r="F107"/>
  <c r="F323"/>
  <c r="I107"/>
  <c r="H107"/>
  <c r="H323"/>
  <c r="K107"/>
  <c r="J107"/>
  <c r="J323"/>
  <c r="M107"/>
  <c r="L107"/>
  <c r="L323"/>
  <c r="O107"/>
  <c r="N107"/>
  <c r="N323"/>
  <c r="Q107"/>
  <c r="P107"/>
  <c r="P323"/>
  <c r="S107"/>
  <c r="R107"/>
  <c r="R323"/>
  <c r="U107"/>
  <c r="T107"/>
  <c r="T323"/>
  <c r="W107"/>
  <c r="V107"/>
  <c r="V323"/>
  <c r="Y107"/>
  <c r="X107"/>
  <c r="X323"/>
  <c r="AA107"/>
  <c r="Z107"/>
  <c r="Z323"/>
  <c r="AC107"/>
  <c r="AB107"/>
  <c r="AB323"/>
  <c r="AE107"/>
  <c r="AD107"/>
  <c r="AD323"/>
  <c r="AG107"/>
  <c r="AF107"/>
  <c r="AF323"/>
  <c r="AI107"/>
  <c r="AH107"/>
  <c r="AH323"/>
  <c r="AK107"/>
  <c r="AJ107"/>
  <c r="AJ323"/>
  <c r="AM107"/>
  <c r="AL107"/>
  <c r="AL323"/>
  <c r="AO107"/>
  <c r="AN107"/>
  <c r="AN323"/>
  <c r="AQ107"/>
  <c r="AP107"/>
  <c r="AP323"/>
  <c r="AS107"/>
  <c r="AR107"/>
  <c r="AR323"/>
  <c r="AU107"/>
  <c r="AT107"/>
  <c r="AT323"/>
  <c r="AW107"/>
  <c r="AV107"/>
  <c r="AV323"/>
  <c r="AY107"/>
  <c r="AX107"/>
  <c r="AX323"/>
  <c r="BA107"/>
  <c r="AZ107"/>
  <c r="AZ323"/>
  <c r="BC107"/>
  <c r="BB107"/>
  <c r="BB323"/>
  <c r="BE107"/>
  <c r="BD107"/>
  <c r="BD323"/>
  <c r="BG107"/>
  <c r="BF107"/>
  <c r="BF323"/>
  <c r="BI107"/>
  <c r="BH107"/>
  <c r="BH323"/>
  <c r="BK107"/>
  <c r="BJ107"/>
  <c r="BJ323"/>
  <c r="BM107"/>
  <c r="BL107"/>
  <c r="BL323"/>
  <c r="BO107"/>
  <c r="BN107"/>
  <c r="BN323"/>
  <c r="BQ107"/>
  <c r="BP107"/>
  <c r="BP323"/>
  <c r="BS107"/>
  <c r="BR107"/>
  <c r="BR323"/>
  <c r="BU107"/>
  <c r="BT107"/>
  <c r="BT323"/>
  <c r="BW107"/>
  <c r="BV107"/>
  <c r="BV323"/>
  <c r="BY107"/>
  <c r="BX107"/>
  <c r="BX323"/>
  <c r="CA107"/>
  <c r="BZ107"/>
  <c r="BZ323"/>
  <c r="CC107"/>
  <c r="CB107"/>
  <c r="CB323"/>
  <c r="CE107"/>
  <c r="CD107"/>
  <c r="CD323"/>
  <c r="CG107"/>
  <c r="CF107"/>
  <c r="CF323"/>
  <c r="CI107"/>
  <c r="CH107"/>
  <c r="CH323"/>
  <c r="CK107"/>
  <c r="CJ107"/>
  <c r="CJ323"/>
  <c r="CM107"/>
  <c r="CL107"/>
  <c r="CL323"/>
  <c r="CO107"/>
  <c r="CN107"/>
  <c r="CN323"/>
  <c r="CQ107"/>
  <c r="CP107"/>
  <c r="CP323"/>
  <c r="CS107"/>
  <c r="CR107"/>
  <c r="CR323"/>
  <c r="E108"/>
  <c r="D108"/>
  <c r="D324"/>
  <c r="G108"/>
  <c r="F108"/>
  <c r="F324"/>
  <c r="I108"/>
  <c r="H108"/>
  <c r="H324"/>
  <c r="K108"/>
  <c r="J108"/>
  <c r="J324"/>
  <c r="M108"/>
  <c r="L108"/>
  <c r="L324"/>
  <c r="O108"/>
  <c r="N108"/>
  <c r="N324"/>
  <c r="Q108"/>
  <c r="P108"/>
  <c r="P324"/>
  <c r="S108"/>
  <c r="R108"/>
  <c r="R324"/>
  <c r="U108"/>
  <c r="T108"/>
  <c r="T324"/>
  <c r="W108"/>
  <c r="V108"/>
  <c r="V324"/>
  <c r="Y108"/>
  <c r="X108"/>
  <c r="X324"/>
  <c r="AA108"/>
  <c r="Z108"/>
  <c r="Z324"/>
  <c r="AC108"/>
  <c r="AB108"/>
  <c r="AB324"/>
  <c r="AE108"/>
  <c r="AD108"/>
  <c r="AD324"/>
  <c r="AG108"/>
  <c r="AF108"/>
  <c r="AF324"/>
  <c r="AI108"/>
  <c r="AH108"/>
  <c r="AH324"/>
  <c r="AK108"/>
  <c r="AJ108"/>
  <c r="AJ324"/>
  <c r="AM108"/>
  <c r="AL108"/>
  <c r="AL324"/>
  <c r="AO108"/>
  <c r="AN108"/>
  <c r="AN324"/>
  <c r="AQ108"/>
  <c r="AP108"/>
  <c r="AP324"/>
  <c r="AS108"/>
  <c r="AR108"/>
  <c r="AR324"/>
  <c r="AU108"/>
  <c r="AT108"/>
  <c r="AT324"/>
  <c r="AW108"/>
  <c r="AV108"/>
  <c r="AV324"/>
  <c r="AY108"/>
  <c r="AX108"/>
  <c r="AX324"/>
  <c r="BA108"/>
  <c r="AZ108"/>
  <c r="AZ324"/>
  <c r="BC108"/>
  <c r="BB108"/>
  <c r="BB324"/>
  <c r="BE108"/>
  <c r="BD108"/>
  <c r="BD324"/>
  <c r="BG108"/>
  <c r="BF108"/>
  <c r="BF324"/>
  <c r="BI108"/>
  <c r="BH108"/>
  <c r="BH324"/>
  <c r="BK108"/>
  <c r="BJ108"/>
  <c r="BJ324"/>
  <c r="BM108"/>
  <c r="BL108"/>
  <c r="BL324"/>
  <c r="BO108"/>
  <c r="BN108"/>
  <c r="BN324"/>
  <c r="BQ108"/>
  <c r="BP108"/>
  <c r="BP324"/>
  <c r="BS108"/>
  <c r="BR108"/>
  <c r="BR324"/>
  <c r="BU108"/>
  <c r="BT108"/>
  <c r="BT324"/>
  <c r="BW108"/>
  <c r="BV108"/>
  <c r="BV324"/>
  <c r="BY108"/>
  <c r="BX108"/>
  <c r="BX324"/>
  <c r="CA108"/>
  <c r="BZ108"/>
  <c r="BZ324"/>
  <c r="CC108"/>
  <c r="CB108"/>
  <c r="CB324"/>
  <c r="CE108"/>
  <c r="CD108"/>
  <c r="CD324"/>
  <c r="CG108"/>
  <c r="CF108"/>
  <c r="CF324"/>
  <c r="CI108"/>
  <c r="CH108"/>
  <c r="CH324"/>
  <c r="CK108"/>
  <c r="CJ108"/>
  <c r="CJ324"/>
  <c r="CM108"/>
  <c r="CL108"/>
  <c r="CL324"/>
  <c r="CO108"/>
  <c r="CN108"/>
  <c r="CN324"/>
  <c r="CQ108"/>
  <c r="CP108"/>
  <c r="CP324"/>
  <c r="CS108"/>
  <c r="CR108"/>
  <c r="CR324"/>
  <c r="E109"/>
  <c r="D109"/>
  <c r="D325"/>
  <c r="G109"/>
  <c r="F109"/>
  <c r="F325"/>
  <c r="I109"/>
  <c r="H109"/>
  <c r="H325"/>
  <c r="K109"/>
  <c r="J109"/>
  <c r="J325"/>
  <c r="M109"/>
  <c r="L109"/>
  <c r="L325"/>
  <c r="O109"/>
  <c r="N109"/>
  <c r="N325"/>
  <c r="Q109"/>
  <c r="P109"/>
  <c r="P325"/>
  <c r="S109"/>
  <c r="R109"/>
  <c r="R325"/>
  <c r="U109"/>
  <c r="T109"/>
  <c r="T325"/>
  <c r="W109"/>
  <c r="V109"/>
  <c r="V325"/>
  <c r="Y109"/>
  <c r="X109"/>
  <c r="X325"/>
  <c r="AA109"/>
  <c r="Z109"/>
  <c r="Z325"/>
  <c r="AC109"/>
  <c r="AB109"/>
  <c r="AB325"/>
  <c r="AE109"/>
  <c r="AD109"/>
  <c r="AD325"/>
  <c r="AG109"/>
  <c r="AF109"/>
  <c r="AF325"/>
  <c r="AI109"/>
  <c r="AH109"/>
  <c r="AH325"/>
  <c r="AK109"/>
  <c r="AJ109"/>
  <c r="AJ325"/>
  <c r="AM109"/>
  <c r="AL109"/>
  <c r="AL325"/>
  <c r="AO109"/>
  <c r="AN109"/>
  <c r="AN325"/>
  <c r="AQ109"/>
  <c r="AP109"/>
  <c r="AP325"/>
  <c r="AS109"/>
  <c r="AR109"/>
  <c r="AR325"/>
  <c r="AU109"/>
  <c r="AT109"/>
  <c r="AT325"/>
  <c r="AW109"/>
  <c r="AV109"/>
  <c r="AV325"/>
  <c r="AY109"/>
  <c r="AX109"/>
  <c r="AX325"/>
  <c r="BA109"/>
  <c r="AZ109"/>
  <c r="AZ325"/>
  <c r="BC109"/>
  <c r="BB109"/>
  <c r="BB325"/>
  <c r="BE109"/>
  <c r="BD109"/>
  <c r="BD325"/>
  <c r="BG109"/>
  <c r="BF109"/>
  <c r="BF325"/>
  <c r="BI109"/>
  <c r="BH109"/>
  <c r="BH325"/>
  <c r="BK109"/>
  <c r="BJ109"/>
  <c r="BJ325"/>
  <c r="BM109"/>
  <c r="BL109"/>
  <c r="BL325"/>
  <c r="BO109"/>
  <c r="BN109"/>
  <c r="BN325"/>
  <c r="BQ109"/>
  <c r="BP109"/>
  <c r="BP325"/>
  <c r="BS109"/>
  <c r="BR109"/>
  <c r="BR325"/>
  <c r="BU109"/>
  <c r="BT109"/>
  <c r="BT325"/>
  <c r="BW109"/>
  <c r="BV109"/>
  <c r="BV325"/>
  <c r="BY109"/>
  <c r="BX109"/>
  <c r="BX325"/>
  <c r="CA109"/>
  <c r="BZ109"/>
  <c r="BZ325"/>
  <c r="CC109"/>
  <c r="CB109"/>
  <c r="CB325"/>
  <c r="CE109"/>
  <c r="CD109"/>
  <c r="CD325"/>
  <c r="CG109"/>
  <c r="CF109"/>
  <c r="CF325"/>
  <c r="CI109"/>
  <c r="CH109"/>
  <c r="CH325"/>
  <c r="CK109"/>
  <c r="CJ109"/>
  <c r="CJ325"/>
  <c r="CM109"/>
  <c r="CL109"/>
  <c r="CL325"/>
  <c r="CO109"/>
  <c r="CN109"/>
  <c r="CN325"/>
  <c r="CQ109"/>
  <c r="CP109"/>
  <c r="CP325"/>
  <c r="CS109"/>
  <c r="CR109"/>
  <c r="CR325"/>
  <c r="E110"/>
  <c r="D110"/>
  <c r="D326"/>
  <c r="G110"/>
  <c r="F110"/>
  <c r="F326"/>
  <c r="I110"/>
  <c r="H110"/>
  <c r="H326"/>
  <c r="K110"/>
  <c r="J110"/>
  <c r="J326"/>
  <c r="M110"/>
  <c r="L110"/>
  <c r="L326"/>
  <c r="O110"/>
  <c r="N110"/>
  <c r="N326"/>
  <c r="Q110"/>
  <c r="P110"/>
  <c r="P326"/>
  <c r="S110"/>
  <c r="R110"/>
  <c r="R326"/>
  <c r="U110"/>
  <c r="T110"/>
  <c r="T326"/>
  <c r="W110"/>
  <c r="V110"/>
  <c r="V326"/>
  <c r="Y110"/>
  <c r="X110"/>
  <c r="X326"/>
  <c r="AA110"/>
  <c r="Z110"/>
  <c r="Z326"/>
  <c r="AC110"/>
  <c r="AB110"/>
  <c r="AB326"/>
  <c r="AE110"/>
  <c r="AD110"/>
  <c r="AD326"/>
  <c r="AG110"/>
  <c r="AF110"/>
  <c r="AF326"/>
  <c r="AI110"/>
  <c r="AH110"/>
  <c r="AH326"/>
  <c r="AK110"/>
  <c r="AJ110"/>
  <c r="AJ326"/>
  <c r="AM110"/>
  <c r="AL110"/>
  <c r="AL326"/>
  <c r="AO110"/>
  <c r="AN110"/>
  <c r="AN326"/>
  <c r="AQ110"/>
  <c r="AP110"/>
  <c r="AP326"/>
  <c r="AS110"/>
  <c r="AR110"/>
  <c r="AR326"/>
  <c r="AU110"/>
  <c r="AT110"/>
  <c r="AT326"/>
  <c r="AW110"/>
  <c r="AV110"/>
  <c r="AV326"/>
  <c r="AY110"/>
  <c r="AX110"/>
  <c r="AX326"/>
  <c r="BA110"/>
  <c r="AZ110"/>
  <c r="AZ326"/>
  <c r="BC110"/>
  <c r="BB110"/>
  <c r="BB326"/>
  <c r="BE110"/>
  <c r="BD110"/>
  <c r="BD326"/>
  <c r="BG110"/>
  <c r="BF110"/>
  <c r="BF326"/>
  <c r="BI110"/>
  <c r="BH110"/>
  <c r="BH326"/>
  <c r="BK110"/>
  <c r="BJ110"/>
  <c r="BJ326"/>
  <c r="BM110"/>
  <c r="BL110"/>
  <c r="BL326"/>
  <c r="BO110"/>
  <c r="BN110"/>
  <c r="BN326"/>
  <c r="BQ110"/>
  <c r="BP110"/>
  <c r="BP326"/>
  <c r="BS110"/>
  <c r="BR110"/>
  <c r="BR326"/>
  <c r="BU110"/>
  <c r="BT110"/>
  <c r="BT326"/>
  <c r="BW110"/>
  <c r="BV110"/>
  <c r="BV326"/>
  <c r="BY110"/>
  <c r="BX110"/>
  <c r="BX326"/>
  <c r="CA110"/>
  <c r="BZ110"/>
  <c r="BZ326"/>
  <c r="CC110"/>
  <c r="CB110"/>
  <c r="CB326"/>
  <c r="CE110"/>
  <c r="CD110"/>
  <c r="CD326"/>
  <c r="CG110"/>
  <c r="CF110"/>
  <c r="CF326"/>
  <c r="CI110"/>
  <c r="CH110"/>
  <c r="CH326"/>
  <c r="CK110"/>
  <c r="CJ110"/>
  <c r="CJ326"/>
  <c r="CM110"/>
  <c r="CL110"/>
  <c r="CL326"/>
  <c r="CO110"/>
  <c r="CN110"/>
  <c r="CN326"/>
  <c r="CQ110"/>
  <c r="CP110"/>
  <c r="CP326"/>
  <c r="CS110"/>
  <c r="CR110"/>
  <c r="CR326"/>
  <c r="D327"/>
  <c r="F327"/>
  <c r="H327"/>
  <c r="J327"/>
  <c r="L327"/>
  <c r="N327"/>
  <c r="P327"/>
  <c r="R327"/>
  <c r="T327"/>
  <c r="V327"/>
  <c r="X327"/>
  <c r="Z327"/>
  <c r="AB327"/>
  <c r="AD327"/>
  <c r="AF327"/>
  <c r="AH327"/>
  <c r="AJ327"/>
  <c r="AL327"/>
  <c r="AN327"/>
  <c r="AP327"/>
  <c r="AR327"/>
  <c r="AT327"/>
  <c r="AV327"/>
  <c r="AX327"/>
  <c r="AZ327"/>
  <c r="BB327"/>
  <c r="BD327"/>
  <c r="BF327"/>
  <c r="BH327"/>
  <c r="BJ327"/>
  <c r="BL327"/>
  <c r="BN327"/>
  <c r="BP327"/>
  <c r="BR327"/>
  <c r="BT327"/>
  <c r="BV327"/>
  <c r="BX327"/>
  <c r="BZ327"/>
  <c r="CB327"/>
  <c r="CD327"/>
  <c r="CF327"/>
  <c r="CH327"/>
  <c r="CJ327"/>
  <c r="CL327"/>
  <c r="CN327"/>
  <c r="CP327"/>
  <c r="CR327"/>
  <c r="H71"/>
  <c r="J71" s="1"/>
  <c r="L71" s="1"/>
  <c r="N71" s="1"/>
  <c r="P71" s="1"/>
  <c r="R71" s="1"/>
  <c r="T71" s="1"/>
  <c r="V71" s="1"/>
  <c r="X71" s="1"/>
  <c r="Z71" s="1"/>
  <c r="AB71" s="1"/>
  <c r="AD71" s="1"/>
  <c r="AF71" s="1"/>
  <c r="AH71" s="1"/>
  <c r="AJ71" s="1"/>
  <c r="AL71" s="1"/>
  <c r="AN71" s="1"/>
  <c r="AP71" s="1"/>
  <c r="AR71" s="1"/>
  <c r="AT71" s="1"/>
  <c r="AV71" s="1"/>
  <c r="AX71" s="1"/>
  <c r="AZ71" s="1"/>
  <c r="BB71" s="1"/>
  <c r="BD71" s="1"/>
  <c r="BF71" s="1"/>
  <c r="BH71" s="1"/>
  <c r="BJ71" s="1"/>
  <c r="BL71" s="1"/>
  <c r="BN71" s="1"/>
  <c r="BP71" s="1"/>
  <c r="BR71" s="1"/>
  <c r="BT71" s="1"/>
  <c r="BV71" s="1"/>
  <c r="BX71" s="1"/>
  <c r="BZ71" s="1"/>
  <c r="CB71" s="1"/>
  <c r="CD71" s="1"/>
  <c r="CF71" s="1"/>
  <c r="CH71" s="1"/>
  <c r="CJ71" s="1"/>
  <c r="CL71" s="1"/>
  <c r="CN71" s="1"/>
  <c r="CP71" s="1"/>
  <c r="CR71" s="1"/>
  <c r="F71"/>
  <c r="E71"/>
  <c r="G71" s="1"/>
  <c r="I71" s="1"/>
  <c r="K71" s="1"/>
  <c r="M71" s="1"/>
  <c r="O71" s="1"/>
  <c r="Q71" s="1"/>
  <c r="S71" s="1"/>
  <c r="U71" s="1"/>
  <c r="W71" s="1"/>
  <c r="Y71" s="1"/>
  <c r="AA71" s="1"/>
  <c r="AC71" s="1"/>
  <c r="AE71" s="1"/>
  <c r="AG71" s="1"/>
  <c r="AI71" s="1"/>
  <c r="AK71" s="1"/>
  <c r="AM71" s="1"/>
  <c r="AO71" s="1"/>
  <c r="AQ71" s="1"/>
  <c r="AS71" s="1"/>
  <c r="AU71" s="1"/>
  <c r="AW71" s="1"/>
  <c r="AY71" s="1"/>
  <c r="BA71" s="1"/>
  <c r="BC71" s="1"/>
  <c r="BE71" s="1"/>
  <c r="BG71" s="1"/>
  <c r="BI71" s="1"/>
  <c r="BK71" s="1"/>
  <c r="BM71" s="1"/>
  <c r="BO71" s="1"/>
  <c r="BQ71" s="1"/>
  <c r="BS71" s="1"/>
  <c r="BU71" s="1"/>
  <c r="BW71" s="1"/>
  <c r="BY71" s="1"/>
  <c r="CA71" s="1"/>
  <c r="CC71" s="1"/>
  <c r="CE71" s="1"/>
  <c r="CG71" s="1"/>
  <c r="CI71" s="1"/>
  <c r="CK71" s="1"/>
  <c r="CM71" s="1"/>
  <c r="CO71" s="1"/>
  <c r="CQ71" s="1"/>
  <c r="CS71" s="1"/>
  <c r="D71"/>
  <c r="B77"/>
  <c r="C68"/>
  <c r="LT77" i="10"/>
  <c r="LM77"/>
  <c r="LF77"/>
  <c r="KY77"/>
  <c r="KR77"/>
  <c r="KK77"/>
  <c r="KD77"/>
  <c r="JW77"/>
  <c r="JP77"/>
  <c r="JI77"/>
  <c r="JB77"/>
  <c r="IU77"/>
  <c r="IN77"/>
  <c r="IG77"/>
  <c r="HZ77"/>
  <c r="HS77"/>
  <c r="HL77"/>
  <c r="HE77"/>
  <c r="LT76"/>
  <c r="LM76"/>
  <c r="LF76"/>
  <c r="KY76"/>
  <c r="KR76"/>
  <c r="KK76"/>
  <c r="KD76"/>
  <c r="JW76"/>
  <c r="JP76"/>
  <c r="JI76"/>
  <c r="JB76"/>
  <c r="IU76"/>
  <c r="IN76"/>
  <c r="IG76"/>
  <c r="HZ76"/>
  <c r="HS76"/>
  <c r="HL76"/>
  <c r="HE76"/>
  <c r="LT75"/>
  <c r="LM75"/>
  <c r="LF75"/>
  <c r="KY75"/>
  <c r="KR75"/>
  <c r="KK75"/>
  <c r="KD75"/>
  <c r="JW75"/>
  <c r="JP75"/>
  <c r="JI75"/>
  <c r="JB75"/>
  <c r="IU75"/>
  <c r="IN75"/>
  <c r="IG75"/>
  <c r="HZ75"/>
  <c r="HS75"/>
  <c r="HL75"/>
  <c r="HE75"/>
  <c r="LT74"/>
  <c r="LM74"/>
  <c r="LF74"/>
  <c r="KY74"/>
  <c r="KR74"/>
  <c r="KK74"/>
  <c r="KD74"/>
  <c r="JW74"/>
  <c r="JP74"/>
  <c r="JI74"/>
  <c r="JB74"/>
  <c r="IU74"/>
  <c r="IN74"/>
  <c r="IG74"/>
  <c r="HZ74"/>
  <c r="HS74"/>
  <c r="HL74"/>
  <c r="HE74"/>
  <c r="LT73"/>
  <c r="LM73"/>
  <c r="LF73"/>
  <c r="KY73"/>
  <c r="KR73"/>
  <c r="KK73"/>
  <c r="KD73"/>
  <c r="JW73"/>
  <c r="JP73"/>
  <c r="JI73"/>
  <c r="JB73"/>
  <c r="IU73"/>
  <c r="IN73"/>
  <c r="IG73"/>
  <c r="HZ73"/>
  <c r="HS73"/>
  <c r="HL73"/>
  <c r="HE73"/>
  <c r="LT72"/>
  <c r="LM72"/>
  <c r="LF72"/>
  <c r="KY72"/>
  <c r="KR72"/>
  <c r="KK72"/>
  <c r="KD72"/>
  <c r="JW72"/>
  <c r="JP72"/>
  <c r="JI72"/>
  <c r="JB72"/>
  <c r="IU72"/>
  <c r="IN72"/>
  <c r="IG72"/>
  <c r="HZ72"/>
  <c r="HS72"/>
  <c r="HL72"/>
  <c r="HE72"/>
  <c r="LT71"/>
  <c r="LM71"/>
  <c r="LF71"/>
  <c r="KY71"/>
  <c r="KR71"/>
  <c r="KK71"/>
  <c r="KD71"/>
  <c r="JW71"/>
  <c r="JP71"/>
  <c r="JI71"/>
  <c r="JB71"/>
  <c r="IU71"/>
  <c r="IN71"/>
  <c r="IG71"/>
  <c r="HZ71"/>
  <c r="HS71"/>
  <c r="HL71"/>
  <c r="HE71"/>
  <c r="LT70"/>
  <c r="LM70"/>
  <c r="LF70"/>
  <c r="KY70"/>
  <c r="KR70"/>
  <c r="KK70"/>
  <c r="KD70"/>
  <c r="JW70"/>
  <c r="JP70"/>
  <c r="JI70"/>
  <c r="JB70"/>
  <c r="IU70"/>
  <c r="IN70"/>
  <c r="IG70"/>
  <c r="HZ70"/>
  <c r="HS70"/>
  <c r="HL70"/>
  <c r="HE70"/>
  <c r="LT69"/>
  <c r="LM69"/>
  <c r="LF69"/>
  <c r="KY69"/>
  <c r="KR69"/>
  <c r="KK69"/>
  <c r="KD69"/>
  <c r="JW69"/>
  <c r="JP69"/>
  <c r="JI69"/>
  <c r="JB69"/>
  <c r="IU69"/>
  <c r="IN69"/>
  <c r="IG69"/>
  <c r="HZ69"/>
  <c r="HS69"/>
  <c r="HL69"/>
  <c r="HE69"/>
  <c r="LT68"/>
  <c r="LM68"/>
  <c r="LF68"/>
  <c r="KY68"/>
  <c r="KR68"/>
  <c r="KK68"/>
  <c r="KD68"/>
  <c r="JW68"/>
  <c r="JP68"/>
  <c r="JI68"/>
  <c r="JB68"/>
  <c r="IU68"/>
  <c r="IN68"/>
  <c r="IG68"/>
  <c r="HZ68"/>
  <c r="HS68"/>
  <c r="HL68"/>
  <c r="HE68"/>
  <c r="LT67"/>
  <c r="LM67"/>
  <c r="LF67"/>
  <c r="KY67"/>
  <c r="KR67"/>
  <c r="KK67"/>
  <c r="KD67"/>
  <c r="JW67"/>
  <c r="JP67"/>
  <c r="JI67"/>
  <c r="JB67"/>
  <c r="IU67"/>
  <c r="IN67"/>
  <c r="IG67"/>
  <c r="HZ67"/>
  <c r="HS67"/>
  <c r="HL67"/>
  <c r="HE67"/>
  <c r="LT66"/>
  <c r="LM66"/>
  <c r="LF66"/>
  <c r="KY66"/>
  <c r="KR66"/>
  <c r="KK66"/>
  <c r="KD66"/>
  <c r="JW66"/>
  <c r="JP66"/>
  <c r="JI66"/>
  <c r="JB66"/>
  <c r="IU66"/>
  <c r="IN66"/>
  <c r="IG66"/>
  <c r="HZ66"/>
  <c r="HS66"/>
  <c r="HL66"/>
  <c r="HE66"/>
  <c r="LT65"/>
  <c r="LM65"/>
  <c r="LF65"/>
  <c r="KY65"/>
  <c r="KR65"/>
  <c r="KK65"/>
  <c r="KD65"/>
  <c r="JW65"/>
  <c r="JP65"/>
  <c r="JI65"/>
  <c r="JB65"/>
  <c r="IU65"/>
  <c r="IN65"/>
  <c r="IG65"/>
  <c r="HZ65"/>
  <c r="HS65"/>
  <c r="HL65"/>
  <c r="HE65"/>
  <c r="LT64"/>
  <c r="LM64"/>
  <c r="LF64"/>
  <c r="KY64"/>
  <c r="KR64"/>
  <c r="KK64"/>
  <c r="KD64"/>
  <c r="JW64"/>
  <c r="JP64"/>
  <c r="JI64"/>
  <c r="JB64"/>
  <c r="IU64"/>
  <c r="IN64"/>
  <c r="IG64"/>
  <c r="HZ64"/>
  <c r="HS64"/>
  <c r="HL64"/>
  <c r="HE64"/>
  <c r="LT63"/>
  <c r="LM63"/>
  <c r="LF63"/>
  <c r="KY63"/>
  <c r="KR63"/>
  <c r="KK63"/>
  <c r="KD63"/>
  <c r="JW63"/>
  <c r="JP63"/>
  <c r="JI63"/>
  <c r="JB63"/>
  <c r="IU63"/>
  <c r="IN63"/>
  <c r="IG63"/>
  <c r="HZ63"/>
  <c r="HS63"/>
  <c r="HL63"/>
  <c r="HE63"/>
  <c r="LT62"/>
  <c r="LT78" s="1"/>
  <c r="CR74" i="2" s="1"/>
  <c r="LM62" i="10"/>
  <c r="LM78" s="1"/>
  <c r="CP74" i="2" s="1"/>
  <c r="LF62" i="10"/>
  <c r="LF78" s="1"/>
  <c r="CN74" i="2" s="1"/>
  <c r="KY62" i="10"/>
  <c r="KY78" s="1"/>
  <c r="CL74" i="2" s="1"/>
  <c r="KR62" i="10"/>
  <c r="KR78" s="1"/>
  <c r="CJ74" i="2" s="1"/>
  <c r="KK62" i="10"/>
  <c r="KK78" s="1"/>
  <c r="CH74" i="2" s="1"/>
  <c r="KD62" i="10"/>
  <c r="KD78" s="1"/>
  <c r="CF74" i="2" s="1"/>
  <c r="JW62" i="10"/>
  <c r="JW78" s="1"/>
  <c r="CD74" i="2" s="1"/>
  <c r="JP62" i="10"/>
  <c r="JP78" s="1"/>
  <c r="CB74" i="2" s="1"/>
  <c r="JI62" i="10"/>
  <c r="JI78" s="1"/>
  <c r="BZ74" i="2" s="1"/>
  <c r="JB62" i="10"/>
  <c r="JB78" s="1"/>
  <c r="BX74" i="2" s="1"/>
  <c r="IU62" i="10"/>
  <c r="IU78" s="1"/>
  <c r="BV74" i="2" s="1"/>
  <c r="IN62" i="10"/>
  <c r="IN78" s="1"/>
  <c r="BT74" i="2" s="1"/>
  <c r="IG62" i="10"/>
  <c r="IG78" s="1"/>
  <c r="BR74" i="2" s="1"/>
  <c r="HZ62" i="10"/>
  <c r="HZ78" s="1"/>
  <c r="BP74" i="2" s="1"/>
  <c r="HS62" i="10"/>
  <c r="HS78" s="1"/>
  <c r="BN74" i="2" s="1"/>
  <c r="HL62" i="10"/>
  <c r="HL78" s="1"/>
  <c r="BL74" i="2" s="1"/>
  <c r="HE62" i="10"/>
  <c r="HE78" s="1"/>
  <c r="BJ74" i="2" s="1"/>
  <c r="GX77" i="10"/>
  <c r="GQ77"/>
  <c r="GJ77"/>
  <c r="GC77"/>
  <c r="FV77"/>
  <c r="FO77"/>
  <c r="FH77"/>
  <c r="FA77"/>
  <c r="ET77"/>
  <c r="EM77"/>
  <c r="GX76"/>
  <c r="GQ76"/>
  <c r="GJ76"/>
  <c r="GC76"/>
  <c r="FV76"/>
  <c r="FO76"/>
  <c r="FH76"/>
  <c r="FA76"/>
  <c r="ET76"/>
  <c r="EM76"/>
  <c r="GX75"/>
  <c r="GQ75"/>
  <c r="GJ75"/>
  <c r="GC75"/>
  <c r="FV75"/>
  <c r="FO75"/>
  <c r="FH75"/>
  <c r="FA75"/>
  <c r="ET75"/>
  <c r="EM75"/>
  <c r="GX74"/>
  <c r="GQ74"/>
  <c r="GJ74"/>
  <c r="GC74"/>
  <c r="FV74"/>
  <c r="FO74"/>
  <c r="FH74"/>
  <c r="FA74"/>
  <c r="ET74"/>
  <c r="EM74"/>
  <c r="GX73"/>
  <c r="GQ73"/>
  <c r="GJ73"/>
  <c r="GC73"/>
  <c r="FV73"/>
  <c r="FO73"/>
  <c r="FH73"/>
  <c r="FA73"/>
  <c r="ET73"/>
  <c r="EM73"/>
  <c r="GX72"/>
  <c r="GQ72"/>
  <c r="GJ72"/>
  <c r="GC72"/>
  <c r="FV72"/>
  <c r="FO72"/>
  <c r="FH72"/>
  <c r="FA72"/>
  <c r="ET72"/>
  <c r="EM72"/>
  <c r="GX71"/>
  <c r="GQ71"/>
  <c r="GJ71"/>
  <c r="GC71"/>
  <c r="FV71"/>
  <c r="FO71"/>
  <c r="FH71"/>
  <c r="FA71"/>
  <c r="ET71"/>
  <c r="EM71"/>
  <c r="GX70"/>
  <c r="GQ70"/>
  <c r="GJ70"/>
  <c r="GC70"/>
  <c r="FV70"/>
  <c r="FO70"/>
  <c r="FH70"/>
  <c r="FA70"/>
  <c r="ET70"/>
  <c r="EM70"/>
  <c r="GX69"/>
  <c r="GQ69"/>
  <c r="GJ69"/>
  <c r="GC69"/>
  <c r="FV69"/>
  <c r="FO69"/>
  <c r="FH69"/>
  <c r="FA69"/>
  <c r="ET69"/>
  <c r="EM69"/>
  <c r="GX68"/>
  <c r="GQ68"/>
  <c r="GJ68"/>
  <c r="GC68"/>
  <c r="FV68"/>
  <c r="FO68"/>
  <c r="FH68"/>
  <c r="FA68"/>
  <c r="ET68"/>
  <c r="EM68"/>
  <c r="GX67"/>
  <c r="GQ67"/>
  <c r="GJ67"/>
  <c r="GC67"/>
  <c r="FV67"/>
  <c r="FO67"/>
  <c r="FH67"/>
  <c r="FA67"/>
  <c r="ET67"/>
  <c r="EM67"/>
  <c r="GX66"/>
  <c r="GQ66"/>
  <c r="GJ66"/>
  <c r="GC66"/>
  <c r="FV66"/>
  <c r="FO66"/>
  <c r="FH66"/>
  <c r="FA66"/>
  <c r="ET66"/>
  <c r="EM66"/>
  <c r="GX65"/>
  <c r="GQ65"/>
  <c r="GJ65"/>
  <c r="GC65"/>
  <c r="FV65"/>
  <c r="FO65"/>
  <c r="FH65"/>
  <c r="FA65"/>
  <c r="ET65"/>
  <c r="EM65"/>
  <c r="GX64"/>
  <c r="GQ64"/>
  <c r="GJ64"/>
  <c r="GC64"/>
  <c r="FV64"/>
  <c r="FO64"/>
  <c r="FH64"/>
  <c r="FA64"/>
  <c r="ET64"/>
  <c r="EM64"/>
  <c r="GX63"/>
  <c r="GQ63"/>
  <c r="GJ63"/>
  <c r="GC63"/>
  <c r="FV63"/>
  <c r="FO63"/>
  <c r="FH63"/>
  <c r="FA63"/>
  <c r="ET63"/>
  <c r="EM63"/>
  <c r="GX62"/>
  <c r="GX78" s="1"/>
  <c r="BH74" i="2" s="1"/>
  <c r="GQ62" i="10"/>
  <c r="GQ78" s="1"/>
  <c r="BF74" i="2" s="1"/>
  <c r="GJ62" i="10"/>
  <c r="GC62"/>
  <c r="GC78" s="1"/>
  <c r="BB74" i="2" s="1"/>
  <c r="FV62" i="10"/>
  <c r="FV78" s="1"/>
  <c r="AZ74" i="2" s="1"/>
  <c r="FO62" i="10"/>
  <c r="FO78" s="1"/>
  <c r="AX74" i="2" s="1"/>
  <c r="FH62" i="10"/>
  <c r="FH78" s="1"/>
  <c r="AV74" i="2" s="1"/>
  <c r="FA62" i="10"/>
  <c r="ET62"/>
  <c r="ET78" s="1"/>
  <c r="AR74" i="2" s="1"/>
  <c r="EM62" i="10"/>
  <c r="EM78" s="1"/>
  <c r="AP74" i="2" s="1"/>
  <c r="EF77" i="10"/>
  <c r="DY77"/>
  <c r="DR77"/>
  <c r="DK77"/>
  <c r="DD77"/>
  <c r="CW77"/>
  <c r="CP77"/>
  <c r="CI77"/>
  <c r="CB77"/>
  <c r="BU77"/>
  <c r="EF76"/>
  <c r="DY76"/>
  <c r="DR76"/>
  <c r="DK76"/>
  <c r="DD76"/>
  <c r="CW76"/>
  <c r="CP76"/>
  <c r="CI76"/>
  <c r="CB76"/>
  <c r="BU76"/>
  <c r="EF75"/>
  <c r="DY75"/>
  <c r="DR75"/>
  <c r="DK75"/>
  <c r="DD75"/>
  <c r="CW75"/>
  <c r="CP75"/>
  <c r="CI75"/>
  <c r="CB75"/>
  <c r="BU75"/>
  <c r="EF74"/>
  <c r="DY74"/>
  <c r="DR74"/>
  <c r="DK74"/>
  <c r="DD74"/>
  <c r="CW74"/>
  <c r="CP74"/>
  <c r="CI74"/>
  <c r="CB74"/>
  <c r="BU74"/>
  <c r="EF73"/>
  <c r="DY73"/>
  <c r="DR73"/>
  <c r="DK73"/>
  <c r="DD73"/>
  <c r="CW73"/>
  <c r="CP73"/>
  <c r="CI73"/>
  <c r="CB73"/>
  <c r="BU73"/>
  <c r="EF72"/>
  <c r="DY72"/>
  <c r="DR72"/>
  <c r="DK72"/>
  <c r="DD72"/>
  <c r="CW72"/>
  <c r="CP72"/>
  <c r="CI72"/>
  <c r="CB72"/>
  <c r="BU72"/>
  <c r="EF71"/>
  <c r="DY71"/>
  <c r="DR71"/>
  <c r="DK71"/>
  <c r="DD71"/>
  <c r="CW71"/>
  <c r="CP71"/>
  <c r="CI71"/>
  <c r="CB71"/>
  <c r="BU71"/>
  <c r="EF70"/>
  <c r="DY70"/>
  <c r="DR70"/>
  <c r="DK70"/>
  <c r="DD70"/>
  <c r="CW70"/>
  <c r="CP70"/>
  <c r="CI70"/>
  <c r="CB70"/>
  <c r="BU70"/>
  <c r="EF69"/>
  <c r="DY69"/>
  <c r="DR69"/>
  <c r="DK69"/>
  <c r="DD69"/>
  <c r="CW69"/>
  <c r="CP69"/>
  <c r="CI69"/>
  <c r="CB69"/>
  <c r="BU69"/>
  <c r="EF68"/>
  <c r="DY68"/>
  <c r="DR68"/>
  <c r="DK68"/>
  <c r="DD68"/>
  <c r="CW68"/>
  <c r="CP68"/>
  <c r="CI68"/>
  <c r="CB68"/>
  <c r="BU68"/>
  <c r="EF67"/>
  <c r="DY67"/>
  <c r="DR67"/>
  <c r="DK67"/>
  <c r="DD67"/>
  <c r="CW67"/>
  <c r="CP67"/>
  <c r="CI67"/>
  <c r="CB67"/>
  <c r="BU67"/>
  <c r="EF66"/>
  <c r="DY66"/>
  <c r="DR66"/>
  <c r="DK66"/>
  <c r="DD66"/>
  <c r="CW66"/>
  <c r="CP66"/>
  <c r="CI66"/>
  <c r="CB66"/>
  <c r="BU66"/>
  <c r="EF65"/>
  <c r="DY65"/>
  <c r="DR65"/>
  <c r="DK65"/>
  <c r="DD65"/>
  <c r="CW65"/>
  <c r="CP65"/>
  <c r="CI65"/>
  <c r="CB65"/>
  <c r="BU65"/>
  <c r="EF64"/>
  <c r="DY64"/>
  <c r="DR64"/>
  <c r="DK64"/>
  <c r="DD64"/>
  <c r="CW64"/>
  <c r="CP64"/>
  <c r="CI64"/>
  <c r="CB64"/>
  <c r="BU64"/>
  <c r="EF63"/>
  <c r="DY63"/>
  <c r="DR63"/>
  <c r="DK63"/>
  <c r="DD63"/>
  <c r="CW63"/>
  <c r="CP63"/>
  <c r="CI63"/>
  <c r="CB63"/>
  <c r="BU63"/>
  <c r="EF62"/>
  <c r="EF78" s="1"/>
  <c r="AN74" i="2" s="1"/>
  <c r="DY62" i="10"/>
  <c r="DR62"/>
  <c r="DR78" s="1"/>
  <c r="AJ74" i="2" s="1"/>
  <c r="DK62" i="10"/>
  <c r="DK78" s="1"/>
  <c r="AH74" i="2" s="1"/>
  <c r="DD62" i="10"/>
  <c r="DD78" s="1"/>
  <c r="AF74" i="2" s="1"/>
  <c r="CW62" i="10"/>
  <c r="CW78" s="1"/>
  <c r="AD74" i="2" s="1"/>
  <c r="CP62" i="10"/>
  <c r="CI62"/>
  <c r="CI78" s="1"/>
  <c r="Z74" i="2" s="1"/>
  <c r="CB62" i="10"/>
  <c r="CB78" s="1"/>
  <c r="X74" i="2" s="1"/>
  <c r="BU62" i="10"/>
  <c r="BN77"/>
  <c r="BG77"/>
  <c r="AZ77"/>
  <c r="AS77"/>
  <c r="AL77"/>
  <c r="BN76"/>
  <c r="BG76"/>
  <c r="AZ76"/>
  <c r="AS76"/>
  <c r="AL76"/>
  <c r="BN75"/>
  <c r="BG75"/>
  <c r="AZ75"/>
  <c r="AS75"/>
  <c r="AL75"/>
  <c r="BN74"/>
  <c r="BG74"/>
  <c r="AZ74"/>
  <c r="AS74"/>
  <c r="AL74"/>
  <c r="BN73"/>
  <c r="BG73"/>
  <c r="AZ73"/>
  <c r="AS73"/>
  <c r="AL73"/>
  <c r="BN72"/>
  <c r="BG72"/>
  <c r="AZ72"/>
  <c r="AS72"/>
  <c r="AL72"/>
  <c r="BN71"/>
  <c r="BG71"/>
  <c r="AZ71"/>
  <c r="AS71"/>
  <c r="AL71"/>
  <c r="BN70"/>
  <c r="BG70"/>
  <c r="AZ70"/>
  <c r="AS70"/>
  <c r="AL70"/>
  <c r="BN69"/>
  <c r="BG69"/>
  <c r="AZ69"/>
  <c r="AS69"/>
  <c r="AL69"/>
  <c r="BN68"/>
  <c r="BG68"/>
  <c r="AZ68"/>
  <c r="AS68"/>
  <c r="AL68"/>
  <c r="BN67"/>
  <c r="BG67"/>
  <c r="AZ67"/>
  <c r="AS67"/>
  <c r="AL67"/>
  <c r="BN66"/>
  <c r="BG66"/>
  <c r="AZ66"/>
  <c r="AS66"/>
  <c r="AL66"/>
  <c r="BN65"/>
  <c r="BG65"/>
  <c r="AZ65"/>
  <c r="AS65"/>
  <c r="AL65"/>
  <c r="BN64"/>
  <c r="BG64"/>
  <c r="AZ64"/>
  <c r="AS64"/>
  <c r="AL64"/>
  <c r="BN63"/>
  <c r="BG63"/>
  <c r="AZ63"/>
  <c r="AS63"/>
  <c r="AL63"/>
  <c r="BN62"/>
  <c r="BG62"/>
  <c r="AZ62"/>
  <c r="AS62"/>
  <c r="AL62"/>
  <c r="AE77"/>
  <c r="AE76"/>
  <c r="AE75"/>
  <c r="AE74"/>
  <c r="AE73"/>
  <c r="AE72"/>
  <c r="AE71"/>
  <c r="AE70"/>
  <c r="AE69"/>
  <c r="AE68"/>
  <c r="AE67"/>
  <c r="AE66"/>
  <c r="AE65"/>
  <c r="AE64"/>
  <c r="AE63"/>
  <c r="AE62"/>
  <c r="X77"/>
  <c r="X76"/>
  <c r="X75"/>
  <c r="X74"/>
  <c r="X73"/>
  <c r="X72"/>
  <c r="X71"/>
  <c r="X70"/>
  <c r="X69"/>
  <c r="X68"/>
  <c r="X67"/>
  <c r="X66"/>
  <c r="X65"/>
  <c r="X64"/>
  <c r="X63"/>
  <c r="X62"/>
  <c r="Q77"/>
  <c r="Q76"/>
  <c r="Q75"/>
  <c r="Q74"/>
  <c r="Q73"/>
  <c r="Q72"/>
  <c r="Q71"/>
  <c r="Q70"/>
  <c r="Q69"/>
  <c r="Q68"/>
  <c r="Q67"/>
  <c r="Q66"/>
  <c r="Q65"/>
  <c r="Q64"/>
  <c r="Q63"/>
  <c r="Q62"/>
  <c r="J77"/>
  <c r="J76"/>
  <c r="J75"/>
  <c r="J74"/>
  <c r="J73"/>
  <c r="J72"/>
  <c r="J71"/>
  <c r="J70"/>
  <c r="J69"/>
  <c r="J68"/>
  <c r="J67"/>
  <c r="J66"/>
  <c r="J65"/>
  <c r="J64"/>
  <c r="J63"/>
  <c r="J62"/>
  <c r="C77"/>
  <c r="C76"/>
  <c r="C75"/>
  <c r="C74"/>
  <c r="C73"/>
  <c r="C72"/>
  <c r="C71"/>
  <c r="C70"/>
  <c r="C69"/>
  <c r="C68"/>
  <c r="C67"/>
  <c r="C66"/>
  <c r="C65"/>
  <c r="C64"/>
  <c r="C63"/>
  <c r="C62"/>
  <c r="LT1"/>
  <c r="LM1"/>
  <c r="LF1"/>
  <c r="KY1"/>
  <c r="KR1"/>
  <c r="KK1"/>
  <c r="KD1"/>
  <c r="JW1"/>
  <c r="JP1"/>
  <c r="JI1"/>
  <c r="JB1"/>
  <c r="IU1"/>
  <c r="IN1"/>
  <c r="IG1"/>
  <c r="HZ1"/>
  <c r="HS1"/>
  <c r="HL1"/>
  <c r="HE1"/>
  <c r="GX1"/>
  <c r="GQ1"/>
  <c r="GJ1"/>
  <c r="GC1"/>
  <c r="FV1"/>
  <c r="FO1"/>
  <c r="FH1"/>
  <c r="FA1"/>
  <c r="ET1"/>
  <c r="EM1"/>
  <c r="J57"/>
  <c r="Q57" s="1"/>
  <c r="K57"/>
  <c r="R57" s="1"/>
  <c r="Y57" s="1"/>
  <c r="AF57" s="1"/>
  <c r="AM57" s="1"/>
  <c r="AT57" s="1"/>
  <c r="BA57" s="1"/>
  <c r="BH57" s="1"/>
  <c r="BO57" s="1"/>
  <c r="BV57" s="1"/>
  <c r="CC57" s="1"/>
  <c r="CJ57" s="1"/>
  <c r="CQ57" s="1"/>
  <c r="CX57" s="1"/>
  <c r="DE57" s="1"/>
  <c r="DL57" s="1"/>
  <c r="DS57" s="1"/>
  <c r="DZ57" s="1"/>
  <c r="EG57" s="1"/>
  <c r="EN57" s="1"/>
  <c r="EU57" s="1"/>
  <c r="FB57" s="1"/>
  <c r="FI57" s="1"/>
  <c r="FP57" s="1"/>
  <c r="FW57" s="1"/>
  <c r="GD57" s="1"/>
  <c r="GK57" s="1"/>
  <c r="GR57" s="1"/>
  <c r="GY57" s="1"/>
  <c r="HF57" s="1"/>
  <c r="HM57" s="1"/>
  <c r="HT57" s="1"/>
  <c r="IA57" s="1"/>
  <c r="IH57" s="1"/>
  <c r="IO57" s="1"/>
  <c r="IV57" s="1"/>
  <c r="JC57" s="1"/>
  <c r="JJ57" s="1"/>
  <c r="JQ57" s="1"/>
  <c r="JX57" s="1"/>
  <c r="KE57" s="1"/>
  <c r="KL57" s="1"/>
  <c r="KS57" s="1"/>
  <c r="KZ57" s="1"/>
  <c r="LG57" s="1"/>
  <c r="LN57" s="1"/>
  <c r="LU57" s="1"/>
  <c r="L57"/>
  <c r="S57" s="1"/>
  <c r="Z57" s="1"/>
  <c r="AG57" s="1"/>
  <c r="AN57" s="1"/>
  <c r="AU57" s="1"/>
  <c r="BB57" s="1"/>
  <c r="BI57" s="1"/>
  <c r="BP57" s="1"/>
  <c r="BW57" s="1"/>
  <c r="CD57" s="1"/>
  <c r="CK57" s="1"/>
  <c r="CR57" s="1"/>
  <c r="CY57" s="1"/>
  <c r="DF57" s="1"/>
  <c r="DM57" s="1"/>
  <c r="DT57" s="1"/>
  <c r="EA57" s="1"/>
  <c r="EH57" s="1"/>
  <c r="EO57" s="1"/>
  <c r="EV57" s="1"/>
  <c r="FC57" s="1"/>
  <c r="FJ57" s="1"/>
  <c r="FQ57" s="1"/>
  <c r="FX57" s="1"/>
  <c r="GE57" s="1"/>
  <c r="GL57" s="1"/>
  <c r="GS57" s="1"/>
  <c r="GZ57" s="1"/>
  <c r="HG57" s="1"/>
  <c r="HN57" s="1"/>
  <c r="HU57" s="1"/>
  <c r="IB57" s="1"/>
  <c r="II57" s="1"/>
  <c r="IP57" s="1"/>
  <c r="IW57" s="1"/>
  <c r="JD57" s="1"/>
  <c r="JK57" s="1"/>
  <c r="JR57" s="1"/>
  <c r="JY57" s="1"/>
  <c r="KF57" s="1"/>
  <c r="KM57" s="1"/>
  <c r="KT57" s="1"/>
  <c r="LA57" s="1"/>
  <c r="LH57" s="1"/>
  <c r="LO57" s="1"/>
  <c r="LV57" s="1"/>
  <c r="M57"/>
  <c r="T57" s="1"/>
  <c r="N57"/>
  <c r="U57" s="1"/>
  <c r="AB57" s="1"/>
  <c r="AI57" s="1"/>
  <c r="AP57" s="1"/>
  <c r="AW57" s="1"/>
  <c r="BD57" s="1"/>
  <c r="BK57" s="1"/>
  <c r="BR57" s="1"/>
  <c r="BY57" s="1"/>
  <c r="CF57" s="1"/>
  <c r="CM57" s="1"/>
  <c r="CT57" s="1"/>
  <c r="DA57" s="1"/>
  <c r="DH57" s="1"/>
  <c r="DO57" s="1"/>
  <c r="DV57" s="1"/>
  <c r="EC57" s="1"/>
  <c r="EJ57" s="1"/>
  <c r="EQ57" s="1"/>
  <c r="EX57" s="1"/>
  <c r="FE57" s="1"/>
  <c r="FL57" s="1"/>
  <c r="FS57" s="1"/>
  <c r="FZ57" s="1"/>
  <c r="GG57" s="1"/>
  <c r="GN57" s="1"/>
  <c r="GU57" s="1"/>
  <c r="HB57" s="1"/>
  <c r="HI57" s="1"/>
  <c r="HP57" s="1"/>
  <c r="HW57" s="1"/>
  <c r="ID57" s="1"/>
  <c r="IK57" s="1"/>
  <c r="IR57" s="1"/>
  <c r="IY57" s="1"/>
  <c r="JF57" s="1"/>
  <c r="JM57" s="1"/>
  <c r="JT57" s="1"/>
  <c r="KA57" s="1"/>
  <c r="KH57" s="1"/>
  <c r="KO57" s="1"/>
  <c r="KV57" s="1"/>
  <c r="LC57" s="1"/>
  <c r="LJ57" s="1"/>
  <c r="LQ57" s="1"/>
  <c r="LX57" s="1"/>
  <c r="O57"/>
  <c r="V57" s="1"/>
  <c r="AC57" s="1"/>
  <c r="AJ57" s="1"/>
  <c r="AQ57" s="1"/>
  <c r="AX57" s="1"/>
  <c r="BE57" s="1"/>
  <c r="BL57" s="1"/>
  <c r="BS57" s="1"/>
  <c r="BZ57" s="1"/>
  <c r="CG57" s="1"/>
  <c r="CN57" s="1"/>
  <c r="CU57" s="1"/>
  <c r="DB57" s="1"/>
  <c r="DI57" s="1"/>
  <c r="DP57" s="1"/>
  <c r="DW57" s="1"/>
  <c r="ED57" s="1"/>
  <c r="EK57" s="1"/>
  <c r="ER57" s="1"/>
  <c r="EY57" s="1"/>
  <c r="FF57" s="1"/>
  <c r="FM57" s="1"/>
  <c r="FT57" s="1"/>
  <c r="GA57" s="1"/>
  <c r="GH57" s="1"/>
  <c r="GO57" s="1"/>
  <c r="GV57" s="1"/>
  <c r="HC57" s="1"/>
  <c r="HJ57" s="1"/>
  <c r="HQ57" s="1"/>
  <c r="HX57" s="1"/>
  <c r="IE57" s="1"/>
  <c r="IL57" s="1"/>
  <c r="IS57" s="1"/>
  <c r="IZ57" s="1"/>
  <c r="JG57" s="1"/>
  <c r="JN57" s="1"/>
  <c r="JU57" s="1"/>
  <c r="KB57" s="1"/>
  <c r="KI57" s="1"/>
  <c r="KP57" s="1"/>
  <c r="KW57" s="1"/>
  <c r="LD57" s="1"/>
  <c r="LK57" s="1"/>
  <c r="LR57" s="1"/>
  <c r="LY57" s="1"/>
  <c r="P57"/>
  <c r="W57" s="1"/>
  <c r="AD57" s="1"/>
  <c r="AK57" s="1"/>
  <c r="AR57" s="1"/>
  <c r="AY57" s="1"/>
  <c r="BF57" s="1"/>
  <c r="BM57" s="1"/>
  <c r="BT57" s="1"/>
  <c r="CA57" s="1"/>
  <c r="CH57" s="1"/>
  <c r="CO57" s="1"/>
  <c r="CV57" s="1"/>
  <c r="DC57" s="1"/>
  <c r="DJ57" s="1"/>
  <c r="DQ57" s="1"/>
  <c r="DX57" s="1"/>
  <c r="EE57" s="1"/>
  <c r="EL57" s="1"/>
  <c r="ES57" s="1"/>
  <c r="EZ57" s="1"/>
  <c r="FG57" s="1"/>
  <c r="FN57" s="1"/>
  <c r="FU57" s="1"/>
  <c r="GB57" s="1"/>
  <c r="GI57" s="1"/>
  <c r="GP57" s="1"/>
  <c r="GW57" s="1"/>
  <c r="HD57" s="1"/>
  <c r="HK57" s="1"/>
  <c r="HR57" s="1"/>
  <c r="HY57" s="1"/>
  <c r="IF57" s="1"/>
  <c r="IM57" s="1"/>
  <c r="IT57" s="1"/>
  <c r="JA57" s="1"/>
  <c r="JH57" s="1"/>
  <c r="JO57" s="1"/>
  <c r="JV57" s="1"/>
  <c r="KC57" s="1"/>
  <c r="KJ57" s="1"/>
  <c r="KQ57" s="1"/>
  <c r="KX57" s="1"/>
  <c r="LE57" s="1"/>
  <c r="LL57" s="1"/>
  <c r="LS57" s="1"/>
  <c r="J58"/>
  <c r="K58"/>
  <c r="L58"/>
  <c r="M58"/>
  <c r="T58" s="1"/>
  <c r="N58"/>
  <c r="O58"/>
  <c r="P58"/>
  <c r="W58" s="1"/>
  <c r="AD58" s="1"/>
  <c r="AK58" s="1"/>
  <c r="AR58" s="1"/>
  <c r="AY58" s="1"/>
  <c r="BF58" s="1"/>
  <c r="BM58" s="1"/>
  <c r="BT58" s="1"/>
  <c r="CA58" s="1"/>
  <c r="CH58" s="1"/>
  <c r="CO58" s="1"/>
  <c r="CV58" s="1"/>
  <c r="DC58" s="1"/>
  <c r="DJ58" s="1"/>
  <c r="DQ58" s="1"/>
  <c r="DX58" s="1"/>
  <c r="EE58" s="1"/>
  <c r="EL58" s="1"/>
  <c r="ES58" s="1"/>
  <c r="EZ58" s="1"/>
  <c r="FG58" s="1"/>
  <c r="FN58" s="1"/>
  <c r="FU58" s="1"/>
  <c r="GB58" s="1"/>
  <c r="GI58" s="1"/>
  <c r="GP58" s="1"/>
  <c r="GW58" s="1"/>
  <c r="HD58" s="1"/>
  <c r="HK58" s="1"/>
  <c r="HR58" s="1"/>
  <c r="HY58" s="1"/>
  <c r="IF58" s="1"/>
  <c r="IM58" s="1"/>
  <c r="IT58" s="1"/>
  <c r="JA58" s="1"/>
  <c r="JH58" s="1"/>
  <c r="JO58" s="1"/>
  <c r="JV58" s="1"/>
  <c r="KC58" s="1"/>
  <c r="KJ58" s="1"/>
  <c r="KQ58" s="1"/>
  <c r="KX58" s="1"/>
  <c r="LE58" s="1"/>
  <c r="LL58" s="1"/>
  <c r="LS58" s="1"/>
  <c r="J34" l="1"/>
  <c r="DY78"/>
  <c r="AL74" i="2" s="1"/>
  <c r="FA78" i="10"/>
  <c r="AT74" i="2" s="1"/>
  <c r="AJ115"/>
  <c r="AK115" s="1"/>
  <c r="P116"/>
  <c r="Q116" s="1"/>
  <c r="AJ116"/>
  <c r="AK116" s="1"/>
  <c r="AL116"/>
  <c r="AM116" s="1"/>
  <c r="AR116"/>
  <c r="AS116" s="1"/>
  <c r="Z117"/>
  <c r="AA117" s="1"/>
  <c r="AB117"/>
  <c r="AC117" s="1"/>
  <c r="AD117"/>
  <c r="AE117" s="1"/>
  <c r="AZ117"/>
  <c r="BA117" s="1"/>
  <c r="BL117"/>
  <c r="BM117" s="1"/>
  <c r="BN117"/>
  <c r="BO117" s="1"/>
  <c r="BV117"/>
  <c r="BW117" s="1"/>
  <c r="BX117"/>
  <c r="BY117" s="1"/>
  <c r="CB117"/>
  <c r="CC117" s="1"/>
  <c r="CF117"/>
  <c r="CG117" s="1"/>
  <c r="CJ117"/>
  <c r="CK117" s="1"/>
  <c r="CP117"/>
  <c r="CQ117" s="1"/>
  <c r="F118"/>
  <c r="G118" s="1"/>
  <c r="J118"/>
  <c r="K118" s="1"/>
  <c r="N118"/>
  <c r="O118" s="1"/>
  <c r="R118"/>
  <c r="S118" s="1"/>
  <c r="AJ118"/>
  <c r="AK118" s="1"/>
  <c r="AN118"/>
  <c r="AO118" s="1"/>
  <c r="AR118"/>
  <c r="AS118" s="1"/>
  <c r="AV118"/>
  <c r="AW118" s="1"/>
  <c r="AZ118"/>
  <c r="BA118" s="1"/>
  <c r="BD118"/>
  <c r="BE118" s="1"/>
  <c r="BH118"/>
  <c r="BI118" s="1"/>
  <c r="BL118"/>
  <c r="BM118" s="1"/>
  <c r="BP118"/>
  <c r="BQ118" s="1"/>
  <c r="BT118"/>
  <c r="BU118" s="1"/>
  <c r="BX118"/>
  <c r="BY118" s="1"/>
  <c r="CB118"/>
  <c r="CC118" s="1"/>
  <c r="CF118"/>
  <c r="CG118" s="1"/>
  <c r="CJ118"/>
  <c r="CK118" s="1"/>
  <c r="CN118"/>
  <c r="CO118" s="1"/>
  <c r="AB116"/>
  <c r="AC116" s="1"/>
  <c r="CB116"/>
  <c r="CC116" s="1"/>
  <c r="CP116"/>
  <c r="CQ116" s="1"/>
  <c r="F117"/>
  <c r="G117" s="1"/>
  <c r="H117"/>
  <c r="I117" s="1"/>
  <c r="J117"/>
  <c r="K117" s="1"/>
  <c r="L117"/>
  <c r="M117" s="1"/>
  <c r="N117"/>
  <c r="O117" s="1"/>
  <c r="P117"/>
  <c r="Q117" s="1"/>
  <c r="V117"/>
  <c r="W117" s="1"/>
  <c r="AH117"/>
  <c r="AI117" s="1"/>
  <c r="AJ117"/>
  <c r="AK117" s="1"/>
  <c r="AL117"/>
  <c r="AM117" s="1"/>
  <c r="AN117"/>
  <c r="AO117" s="1"/>
  <c r="AP117"/>
  <c r="AQ117" s="1"/>
  <c r="AR117"/>
  <c r="AS117" s="1"/>
  <c r="AT117"/>
  <c r="AU117" s="1"/>
  <c r="AV117"/>
  <c r="AW117" s="1"/>
  <c r="BD117"/>
  <c r="BE117" s="1"/>
  <c r="BR117"/>
  <c r="BS117" s="1"/>
  <c r="BZ117"/>
  <c r="CA117" s="1"/>
  <c r="CD117"/>
  <c r="CE117" s="1"/>
  <c r="CH117"/>
  <c r="CI117" s="1"/>
  <c r="H118"/>
  <c r="I118" s="1"/>
  <c r="L118"/>
  <c r="M118" s="1"/>
  <c r="P118"/>
  <c r="Q118" s="1"/>
  <c r="V118"/>
  <c r="W118" s="1"/>
  <c r="X118"/>
  <c r="Y118" s="1"/>
  <c r="Z118"/>
  <c r="AA118" s="1"/>
  <c r="AB118"/>
  <c r="AC118" s="1"/>
  <c r="AD118"/>
  <c r="AE118" s="1"/>
  <c r="AH118"/>
  <c r="AI118" s="1"/>
  <c r="AL118"/>
  <c r="AM118" s="1"/>
  <c r="AP118"/>
  <c r="AQ118" s="1"/>
  <c r="AT118"/>
  <c r="AU118" s="1"/>
  <c r="AX118"/>
  <c r="AY118" s="1"/>
  <c r="BB118"/>
  <c r="BC118" s="1"/>
  <c r="BF118"/>
  <c r="BG118" s="1"/>
  <c r="BJ118"/>
  <c r="BK118" s="1"/>
  <c r="BN118"/>
  <c r="BO118" s="1"/>
  <c r="BR118"/>
  <c r="BS118" s="1"/>
  <c r="BV118"/>
  <c r="BW118" s="1"/>
  <c r="BZ118"/>
  <c r="CD118"/>
  <c r="CE118" s="1"/>
  <c r="CH118"/>
  <c r="CI118" s="1"/>
  <c r="CL118"/>
  <c r="CM118" s="1"/>
  <c r="CP118"/>
  <c r="CQ118" s="1"/>
  <c r="D119"/>
  <c r="E119" s="1"/>
  <c r="F119"/>
  <c r="G119" s="1"/>
  <c r="H119"/>
  <c r="I119" s="1"/>
  <c r="J119"/>
  <c r="K119" s="1"/>
  <c r="L119"/>
  <c r="M119" s="1"/>
  <c r="N119"/>
  <c r="O119" s="1"/>
  <c r="P119"/>
  <c r="Q119" s="1"/>
  <c r="R119"/>
  <c r="S119" s="1"/>
  <c r="T119"/>
  <c r="U119" s="1"/>
  <c r="V119"/>
  <c r="W119" s="1"/>
  <c r="X119"/>
  <c r="Y119" s="1"/>
  <c r="Z119"/>
  <c r="AA119" s="1"/>
  <c r="AB119"/>
  <c r="AC119" s="1"/>
  <c r="AD119"/>
  <c r="AE119" s="1"/>
  <c r="AF119"/>
  <c r="AG119" s="1"/>
  <c r="AH119"/>
  <c r="AI119" s="1"/>
  <c r="AJ119"/>
  <c r="AK119" s="1"/>
  <c r="AL119"/>
  <c r="AM119" s="1"/>
  <c r="AN119"/>
  <c r="AO119" s="1"/>
  <c r="AP119"/>
  <c r="AQ119" s="1"/>
  <c r="AR119"/>
  <c r="AS119" s="1"/>
  <c r="AT119"/>
  <c r="AU119" s="1"/>
  <c r="AV119"/>
  <c r="AW119" s="1"/>
  <c r="AX119"/>
  <c r="AY119" s="1"/>
  <c r="AZ119"/>
  <c r="BA119" s="1"/>
  <c r="BB119"/>
  <c r="BC119" s="1"/>
  <c r="BD119"/>
  <c r="BE119" s="1"/>
  <c r="BF119"/>
  <c r="BG119" s="1"/>
  <c r="BH119"/>
  <c r="BI119" s="1"/>
  <c r="BJ119"/>
  <c r="BK119" s="1"/>
  <c r="BL119"/>
  <c r="BM119" s="1"/>
  <c r="BN119"/>
  <c r="BO119" s="1"/>
  <c r="BP119"/>
  <c r="BQ119" s="1"/>
  <c r="BR119"/>
  <c r="BS119" s="1"/>
  <c r="BT119"/>
  <c r="BU119" s="1"/>
  <c r="BV119"/>
  <c r="BW119" s="1"/>
  <c r="BX119"/>
  <c r="BY119" s="1"/>
  <c r="BZ119"/>
  <c r="CA119" s="1"/>
  <c r="CB119"/>
  <c r="CC119" s="1"/>
  <c r="CD119"/>
  <c r="CE119" s="1"/>
  <c r="CF119"/>
  <c r="CG119" s="1"/>
  <c r="CH119"/>
  <c r="CI119" s="1"/>
  <c r="CJ119"/>
  <c r="CK119" s="1"/>
  <c r="CL119"/>
  <c r="CM119" s="1"/>
  <c r="CN119"/>
  <c r="CO119" s="1"/>
  <c r="CP119"/>
  <c r="CQ119" s="1"/>
  <c r="D120"/>
  <c r="E120" s="1"/>
  <c r="H120"/>
  <c r="I120" s="1"/>
  <c r="L120"/>
  <c r="P120"/>
  <c r="Q120" s="1"/>
  <c r="T120"/>
  <c r="U120" s="1"/>
  <c r="X120"/>
  <c r="Y120" s="1"/>
  <c r="AB120"/>
  <c r="AC120" s="1"/>
  <c r="AF120"/>
  <c r="AG120" s="1"/>
  <c r="AJ120"/>
  <c r="AK120" s="1"/>
  <c r="AN120"/>
  <c r="AO120" s="1"/>
  <c r="AR120"/>
  <c r="AS120" s="1"/>
  <c r="AV120"/>
  <c r="AW120" s="1"/>
  <c r="AZ120"/>
  <c r="BA120" s="1"/>
  <c r="BD120"/>
  <c r="BE120" s="1"/>
  <c r="BH120"/>
  <c r="BI120" s="1"/>
  <c r="BL120"/>
  <c r="BM120" s="1"/>
  <c r="BP120"/>
  <c r="BQ120" s="1"/>
  <c r="BT120"/>
  <c r="BU120" s="1"/>
  <c r="BX120"/>
  <c r="CB120"/>
  <c r="CC120" s="1"/>
  <c r="CF120"/>
  <c r="CG120" s="1"/>
  <c r="CJ120"/>
  <c r="CK120" s="1"/>
  <c r="CN120"/>
  <c r="CO120" s="1"/>
  <c r="D121"/>
  <c r="E121" s="1"/>
  <c r="F121"/>
  <c r="G121" s="1"/>
  <c r="H121"/>
  <c r="I121" s="1"/>
  <c r="J121"/>
  <c r="K121" s="1"/>
  <c r="L121"/>
  <c r="M121" s="1"/>
  <c r="N121"/>
  <c r="O121" s="1"/>
  <c r="P121"/>
  <c r="Q121" s="1"/>
  <c r="R121"/>
  <c r="S121" s="1"/>
  <c r="T121"/>
  <c r="U121" s="1"/>
  <c r="V121"/>
  <c r="W121" s="1"/>
  <c r="X121"/>
  <c r="Y121" s="1"/>
  <c r="Z121"/>
  <c r="AA121" s="1"/>
  <c r="AB121"/>
  <c r="AD121"/>
  <c r="AE121" s="1"/>
  <c r="AF121"/>
  <c r="AG121" s="1"/>
  <c r="AH121"/>
  <c r="AI121" s="1"/>
  <c r="AJ121"/>
  <c r="AK121" s="1"/>
  <c r="AL121"/>
  <c r="AM121" s="1"/>
  <c r="AN121"/>
  <c r="AO121" s="1"/>
  <c r="AP121"/>
  <c r="AQ121" s="1"/>
  <c r="AR121"/>
  <c r="AS121" s="1"/>
  <c r="AT121"/>
  <c r="AU121" s="1"/>
  <c r="AV121"/>
  <c r="AW121" s="1"/>
  <c r="AX121"/>
  <c r="AY121" s="1"/>
  <c r="AZ121"/>
  <c r="BA121" s="1"/>
  <c r="BB121"/>
  <c r="BC121" s="1"/>
  <c r="BD121"/>
  <c r="BE121" s="1"/>
  <c r="BF121"/>
  <c r="BG121" s="1"/>
  <c r="BH121"/>
  <c r="BI121" s="1"/>
  <c r="BJ121"/>
  <c r="BK121" s="1"/>
  <c r="BL121"/>
  <c r="BM121" s="1"/>
  <c r="BN121"/>
  <c r="BO121" s="1"/>
  <c r="BP121"/>
  <c r="BQ121" s="1"/>
  <c r="BR121"/>
  <c r="BS121" s="1"/>
  <c r="BT121"/>
  <c r="BU121" s="1"/>
  <c r="BV121"/>
  <c r="BW121" s="1"/>
  <c r="BX121"/>
  <c r="BY121" s="1"/>
  <c r="BZ121"/>
  <c r="CA121" s="1"/>
  <c r="CB121"/>
  <c r="CC121" s="1"/>
  <c r="CD121"/>
  <c r="CE121" s="1"/>
  <c r="CF121"/>
  <c r="CG121" s="1"/>
  <c r="CH121"/>
  <c r="CI121" s="1"/>
  <c r="CJ121"/>
  <c r="CK121" s="1"/>
  <c r="CL121"/>
  <c r="CM121" s="1"/>
  <c r="CN121"/>
  <c r="CO121" s="1"/>
  <c r="CP121"/>
  <c r="CQ121" s="1"/>
  <c r="H122"/>
  <c r="I122" s="1"/>
  <c r="P122"/>
  <c r="Q122" s="1"/>
  <c r="X122"/>
  <c r="Y122" s="1"/>
  <c r="AF122"/>
  <c r="AG122" s="1"/>
  <c r="AN122"/>
  <c r="AO122" s="1"/>
  <c r="AV122"/>
  <c r="AW122" s="1"/>
  <c r="BD122"/>
  <c r="BE122" s="1"/>
  <c r="BL122"/>
  <c r="BM122" s="1"/>
  <c r="F120"/>
  <c r="G120" s="1"/>
  <c r="J120"/>
  <c r="K120" s="1"/>
  <c r="N120"/>
  <c r="O120" s="1"/>
  <c r="R120"/>
  <c r="S120" s="1"/>
  <c r="V120"/>
  <c r="W120" s="1"/>
  <c r="Z120"/>
  <c r="AA120" s="1"/>
  <c r="AD120"/>
  <c r="AE120" s="1"/>
  <c r="AH120"/>
  <c r="AI120" s="1"/>
  <c r="AL120"/>
  <c r="AM120" s="1"/>
  <c r="AP120"/>
  <c r="AQ120" s="1"/>
  <c r="AT120"/>
  <c r="AU120" s="1"/>
  <c r="AX120"/>
  <c r="AY120" s="1"/>
  <c r="BB120"/>
  <c r="BC120" s="1"/>
  <c r="BF120"/>
  <c r="BG120" s="1"/>
  <c r="BJ120"/>
  <c r="BK120" s="1"/>
  <c r="BN120"/>
  <c r="BO120" s="1"/>
  <c r="BR120"/>
  <c r="BS120" s="1"/>
  <c r="BV120"/>
  <c r="BW120" s="1"/>
  <c r="BZ120"/>
  <c r="CA120" s="1"/>
  <c r="CD120"/>
  <c r="CE120" s="1"/>
  <c r="CH120"/>
  <c r="CI120" s="1"/>
  <c r="CL120"/>
  <c r="CM120" s="1"/>
  <c r="CP120"/>
  <c r="CQ120" s="1"/>
  <c r="J122"/>
  <c r="K122" s="1"/>
  <c r="L122"/>
  <c r="M122" s="1"/>
  <c r="N122"/>
  <c r="O122" s="1"/>
  <c r="Z122"/>
  <c r="AB122"/>
  <c r="AC122" s="1"/>
  <c r="AD122"/>
  <c r="AE122" s="1"/>
  <c r="AP122"/>
  <c r="AQ122" s="1"/>
  <c r="AR122"/>
  <c r="AS122" s="1"/>
  <c r="AT122"/>
  <c r="AU122" s="1"/>
  <c r="BF122"/>
  <c r="BG122" s="1"/>
  <c r="BH122"/>
  <c r="BI122" s="1"/>
  <c r="BJ122"/>
  <c r="BT122"/>
  <c r="BU122" s="1"/>
  <c r="CB122"/>
  <c r="CC122" s="1"/>
  <c r="CJ122"/>
  <c r="CK122" s="1"/>
  <c r="CR122"/>
  <c r="CS122" s="1"/>
  <c r="J123"/>
  <c r="K123" s="1"/>
  <c r="R123"/>
  <c r="S123" s="1"/>
  <c r="Z123"/>
  <c r="AA123" s="1"/>
  <c r="AH123"/>
  <c r="AI123" s="1"/>
  <c r="AP123"/>
  <c r="AQ123" s="1"/>
  <c r="AX123"/>
  <c r="AY123" s="1"/>
  <c r="BF123"/>
  <c r="BG123" s="1"/>
  <c r="BN123"/>
  <c r="BO123" s="1"/>
  <c r="BV123"/>
  <c r="BW123" s="1"/>
  <c r="CD123"/>
  <c r="CE123" s="1"/>
  <c r="CL123"/>
  <c r="CM123" s="1"/>
  <c r="D124"/>
  <c r="E124" s="1"/>
  <c r="L124"/>
  <c r="M124" s="1"/>
  <c r="T124"/>
  <c r="U124" s="1"/>
  <c r="AB124"/>
  <c r="AC124" s="1"/>
  <c r="AJ124"/>
  <c r="AK124" s="1"/>
  <c r="D122"/>
  <c r="E122" s="1"/>
  <c r="F122"/>
  <c r="G122" s="1"/>
  <c r="R122"/>
  <c r="S122" s="1"/>
  <c r="T122"/>
  <c r="U122" s="1"/>
  <c r="V122"/>
  <c r="W122" s="1"/>
  <c r="AH122"/>
  <c r="AI122" s="1"/>
  <c r="AJ122"/>
  <c r="AK122" s="1"/>
  <c r="AL122"/>
  <c r="AM122" s="1"/>
  <c r="AX122"/>
  <c r="AY122" s="1"/>
  <c r="AZ122"/>
  <c r="BA122" s="1"/>
  <c r="BB122"/>
  <c r="BC122" s="1"/>
  <c r="BN122"/>
  <c r="BO122" s="1"/>
  <c r="BP122"/>
  <c r="BQ122" s="1"/>
  <c r="BR122"/>
  <c r="BS122" s="1"/>
  <c r="BV122"/>
  <c r="BW122" s="1"/>
  <c r="BX122"/>
  <c r="BY122" s="1"/>
  <c r="BZ122"/>
  <c r="CA122" s="1"/>
  <c r="CD122"/>
  <c r="CE122" s="1"/>
  <c r="CF122"/>
  <c r="CG122" s="1"/>
  <c r="CH122"/>
  <c r="CI122" s="1"/>
  <c r="CL122"/>
  <c r="CM122" s="1"/>
  <c r="CN122"/>
  <c r="CO122" s="1"/>
  <c r="CP122"/>
  <c r="CQ122" s="1"/>
  <c r="D123"/>
  <c r="E123" s="1"/>
  <c r="F123"/>
  <c r="G123" s="1"/>
  <c r="H123"/>
  <c r="L123"/>
  <c r="M123" s="1"/>
  <c r="N123"/>
  <c r="O123" s="1"/>
  <c r="P123"/>
  <c r="Q123" s="1"/>
  <c r="T123"/>
  <c r="U123" s="1"/>
  <c r="V123"/>
  <c r="W123" s="1"/>
  <c r="X123"/>
  <c r="Y123" s="1"/>
  <c r="AB123"/>
  <c r="AC123" s="1"/>
  <c r="AD123"/>
  <c r="AE123" s="1"/>
  <c r="AF123"/>
  <c r="AG123" s="1"/>
  <c r="AJ123"/>
  <c r="AK123" s="1"/>
  <c r="AL123"/>
  <c r="AM123" s="1"/>
  <c r="AN123"/>
  <c r="AR123"/>
  <c r="AS123" s="1"/>
  <c r="AT123"/>
  <c r="AU123" s="1"/>
  <c r="AV123"/>
  <c r="AW123" s="1"/>
  <c r="AZ123"/>
  <c r="BA123" s="1"/>
  <c r="BB123"/>
  <c r="BC123" s="1"/>
  <c r="BD123"/>
  <c r="BE123" s="1"/>
  <c r="BH123"/>
  <c r="BI123" s="1"/>
  <c r="BJ123"/>
  <c r="BK123" s="1"/>
  <c r="BL123"/>
  <c r="BM123" s="1"/>
  <c r="BP123"/>
  <c r="BQ123" s="1"/>
  <c r="BR123"/>
  <c r="BS123" s="1"/>
  <c r="BT123"/>
  <c r="BX123"/>
  <c r="BY123" s="1"/>
  <c r="BZ123"/>
  <c r="CA123" s="1"/>
  <c r="CB123"/>
  <c r="CC123" s="1"/>
  <c r="CF123"/>
  <c r="CG123" s="1"/>
  <c r="CH123"/>
  <c r="CI123" s="1"/>
  <c r="CJ123"/>
  <c r="CK123" s="1"/>
  <c r="CN123"/>
  <c r="CO123" s="1"/>
  <c r="CP123"/>
  <c r="CQ123" s="1"/>
  <c r="CR123"/>
  <c r="CS123" s="1"/>
  <c r="F124"/>
  <c r="G124" s="1"/>
  <c r="H124"/>
  <c r="I124" s="1"/>
  <c r="J124"/>
  <c r="N124"/>
  <c r="O124" s="1"/>
  <c r="P124"/>
  <c r="Q124" s="1"/>
  <c r="R124"/>
  <c r="S124" s="1"/>
  <c r="V124"/>
  <c r="W124" s="1"/>
  <c r="X124"/>
  <c r="Y124" s="1"/>
  <c r="Z124"/>
  <c r="AA124" s="1"/>
  <c r="AD124"/>
  <c r="AE124" s="1"/>
  <c r="AF124"/>
  <c r="AG124" s="1"/>
  <c r="AH124"/>
  <c r="AI124" s="1"/>
  <c r="AL124"/>
  <c r="AM124" s="1"/>
  <c r="AN124"/>
  <c r="AO124" s="1"/>
  <c r="AP124"/>
  <c r="AR124"/>
  <c r="AS124" s="1"/>
  <c r="AT124"/>
  <c r="AU124" s="1"/>
  <c r="AV124"/>
  <c r="AW124" s="1"/>
  <c r="AX124"/>
  <c r="AY124" s="1"/>
  <c r="AZ124"/>
  <c r="BA124" s="1"/>
  <c r="BB124"/>
  <c r="BC124" s="1"/>
  <c r="BD124"/>
  <c r="BE124" s="1"/>
  <c r="BF124"/>
  <c r="BG124" s="1"/>
  <c r="BH124"/>
  <c r="BI124" s="1"/>
  <c r="BJ124"/>
  <c r="BK124" s="1"/>
  <c r="BL124"/>
  <c r="BM124" s="1"/>
  <c r="BN124"/>
  <c r="BO124" s="1"/>
  <c r="BP124"/>
  <c r="BQ124" s="1"/>
  <c r="BR124"/>
  <c r="BS124" s="1"/>
  <c r="BT124"/>
  <c r="BU124" s="1"/>
  <c r="BV124"/>
  <c r="BX124"/>
  <c r="BY124" s="1"/>
  <c r="BZ124"/>
  <c r="CA124" s="1"/>
  <c r="CB124"/>
  <c r="CC124" s="1"/>
  <c r="CD124"/>
  <c r="CE124" s="1"/>
  <c r="CF124"/>
  <c r="CG124" s="1"/>
  <c r="CH124"/>
  <c r="CI124" s="1"/>
  <c r="CJ124"/>
  <c r="CK124" s="1"/>
  <c r="CL124"/>
  <c r="CM124" s="1"/>
  <c r="CN124"/>
  <c r="CO124" s="1"/>
  <c r="CP124"/>
  <c r="CQ124" s="1"/>
  <c r="CR124"/>
  <c r="CS124" s="1"/>
  <c r="D125"/>
  <c r="E125" s="1"/>
  <c r="F125"/>
  <c r="G125" s="1"/>
  <c r="H125"/>
  <c r="I125" s="1"/>
  <c r="J125"/>
  <c r="K125" s="1"/>
  <c r="L125"/>
  <c r="N125"/>
  <c r="O125" s="1"/>
  <c r="P125"/>
  <c r="Q125" s="1"/>
  <c r="R125"/>
  <c r="S125" s="1"/>
  <c r="T125"/>
  <c r="U125" s="1"/>
  <c r="V125"/>
  <c r="W125" s="1"/>
  <c r="X125"/>
  <c r="Y125" s="1"/>
  <c r="Z125"/>
  <c r="AA125" s="1"/>
  <c r="AB125"/>
  <c r="AC125" s="1"/>
  <c r="AD125"/>
  <c r="AE125" s="1"/>
  <c r="AF125"/>
  <c r="AG125" s="1"/>
  <c r="AH125"/>
  <c r="AI125" s="1"/>
  <c r="AJ125"/>
  <c r="AK125" s="1"/>
  <c r="AL125"/>
  <c r="AM125" s="1"/>
  <c r="AN125"/>
  <c r="AO125" s="1"/>
  <c r="AP125"/>
  <c r="AQ125" s="1"/>
  <c r="AR125"/>
  <c r="AT125"/>
  <c r="AU125" s="1"/>
  <c r="AV125"/>
  <c r="AW125" s="1"/>
  <c r="AX125"/>
  <c r="AY125" s="1"/>
  <c r="AZ125"/>
  <c r="BA125" s="1"/>
  <c r="BB125"/>
  <c r="BC125" s="1"/>
  <c r="BD125"/>
  <c r="BE125" s="1"/>
  <c r="BF125"/>
  <c r="BG125" s="1"/>
  <c r="BH125"/>
  <c r="BI125" s="1"/>
  <c r="BJ125"/>
  <c r="BK125" s="1"/>
  <c r="BL125"/>
  <c r="BM125" s="1"/>
  <c r="BN125"/>
  <c r="BO125" s="1"/>
  <c r="BP125"/>
  <c r="BQ125" s="1"/>
  <c r="BR125"/>
  <c r="BS125" s="1"/>
  <c r="BT125"/>
  <c r="BU125" s="1"/>
  <c r="BV125"/>
  <c r="BW125" s="1"/>
  <c r="BX125"/>
  <c r="BZ125"/>
  <c r="CA125" s="1"/>
  <c r="CB125"/>
  <c r="CC125" s="1"/>
  <c r="CD125"/>
  <c r="CE125" s="1"/>
  <c r="CF125"/>
  <c r="CG125" s="1"/>
  <c r="CH125"/>
  <c r="CI125" s="1"/>
  <c r="CJ125"/>
  <c r="CK125" s="1"/>
  <c r="CL125"/>
  <c r="CM125" s="1"/>
  <c r="CN125"/>
  <c r="CO125" s="1"/>
  <c r="CP125"/>
  <c r="CQ125" s="1"/>
  <c r="CR125"/>
  <c r="CS125" s="1"/>
  <c r="D126"/>
  <c r="E126" s="1"/>
  <c r="F126"/>
  <c r="G126" s="1"/>
  <c r="H126"/>
  <c r="I126" s="1"/>
  <c r="J126"/>
  <c r="K126" s="1"/>
  <c r="L126"/>
  <c r="M126" s="1"/>
  <c r="N126"/>
  <c r="P126"/>
  <c r="Q126" s="1"/>
  <c r="R126"/>
  <c r="S126" s="1"/>
  <c r="T126"/>
  <c r="U126" s="1"/>
  <c r="V126"/>
  <c r="W126" s="1"/>
  <c r="X126"/>
  <c r="Y126" s="1"/>
  <c r="Z126"/>
  <c r="AA126" s="1"/>
  <c r="AB126"/>
  <c r="AC126" s="1"/>
  <c r="AD126"/>
  <c r="AE126" s="1"/>
  <c r="AF126"/>
  <c r="AG126" s="1"/>
  <c r="AH126"/>
  <c r="AI126" s="1"/>
  <c r="AJ126"/>
  <c r="AK126" s="1"/>
  <c r="AL126"/>
  <c r="AM126" s="1"/>
  <c r="AN126"/>
  <c r="AO126" s="1"/>
  <c r="AP126"/>
  <c r="AQ126" s="1"/>
  <c r="AR126"/>
  <c r="AS126" s="1"/>
  <c r="AT126"/>
  <c r="CR126"/>
  <c r="CS126" s="1"/>
  <c r="CP126"/>
  <c r="CQ126" s="1"/>
  <c r="CN126"/>
  <c r="CO126" s="1"/>
  <c r="CL126"/>
  <c r="CM126" s="1"/>
  <c r="CJ126"/>
  <c r="CK126" s="1"/>
  <c r="CH126"/>
  <c r="CI126" s="1"/>
  <c r="CF126"/>
  <c r="CG126" s="1"/>
  <c r="CD126"/>
  <c r="CE126" s="1"/>
  <c r="CB126"/>
  <c r="CC126" s="1"/>
  <c r="BZ126"/>
  <c r="CA126" s="1"/>
  <c r="BX126"/>
  <c r="BY126" s="1"/>
  <c r="BV126"/>
  <c r="BW126" s="1"/>
  <c r="BT126"/>
  <c r="BU126" s="1"/>
  <c r="BR126"/>
  <c r="BS126" s="1"/>
  <c r="BP126"/>
  <c r="BQ126" s="1"/>
  <c r="BN126"/>
  <c r="BO126" s="1"/>
  <c r="BL126"/>
  <c r="BM126" s="1"/>
  <c r="BJ126"/>
  <c r="BK126" s="1"/>
  <c r="BF126"/>
  <c r="BG126" s="1"/>
  <c r="BD126"/>
  <c r="BE126" s="1"/>
  <c r="BB126"/>
  <c r="BC126" s="1"/>
  <c r="AZ126"/>
  <c r="BA126" s="1"/>
  <c r="AX126"/>
  <c r="AY126" s="1"/>
  <c r="AV126"/>
  <c r="AW126" s="1"/>
  <c r="CR127"/>
  <c r="CS127" s="1"/>
  <c r="CP127"/>
  <c r="CQ127" s="1"/>
  <c r="CN127"/>
  <c r="CO127" s="1"/>
  <c r="CL127"/>
  <c r="CM127" s="1"/>
  <c r="CJ127"/>
  <c r="CK127" s="1"/>
  <c r="CH127"/>
  <c r="CI127" s="1"/>
  <c r="CF127"/>
  <c r="CG127" s="1"/>
  <c r="CD127"/>
  <c r="CE127" s="1"/>
  <c r="CB127"/>
  <c r="CC127" s="1"/>
  <c r="BZ127"/>
  <c r="CA127" s="1"/>
  <c r="BX127"/>
  <c r="BY127" s="1"/>
  <c r="BV127"/>
  <c r="BW127" s="1"/>
  <c r="BT127"/>
  <c r="BU127" s="1"/>
  <c r="BR127"/>
  <c r="BS127" s="1"/>
  <c r="BP127"/>
  <c r="BQ127" s="1"/>
  <c r="BN127"/>
  <c r="BO127" s="1"/>
  <c r="BL127"/>
  <c r="BM127" s="1"/>
  <c r="BJ127"/>
  <c r="BK127" s="1"/>
  <c r="BH127"/>
  <c r="BI127" s="1"/>
  <c r="BF127"/>
  <c r="BG127" s="1"/>
  <c r="BD127"/>
  <c r="BE127" s="1"/>
  <c r="BB127"/>
  <c r="BC127" s="1"/>
  <c r="AZ127"/>
  <c r="BA127" s="1"/>
  <c r="AX127"/>
  <c r="AY127" s="1"/>
  <c r="AV127"/>
  <c r="AW127" s="1"/>
  <c r="AT127"/>
  <c r="AU127" s="1"/>
  <c r="AR127"/>
  <c r="AS127" s="1"/>
  <c r="AP127"/>
  <c r="AQ127" s="1"/>
  <c r="AN127"/>
  <c r="AO127" s="1"/>
  <c r="AL127"/>
  <c r="AM127" s="1"/>
  <c r="BH126"/>
  <c r="BI126" s="1"/>
  <c r="AJ127"/>
  <c r="AK127" s="1"/>
  <c r="CP78" i="10"/>
  <c r="AB74" i="2" s="1"/>
  <c r="AH127"/>
  <c r="AI127" s="1"/>
  <c r="AF127"/>
  <c r="AG127" s="1"/>
  <c r="AD127"/>
  <c r="AE127" s="1"/>
  <c r="AB127"/>
  <c r="AC127" s="1"/>
  <c r="Z127"/>
  <c r="AA127" s="1"/>
  <c r="BU78" i="10"/>
  <c r="V74" i="2" s="1"/>
  <c r="X127"/>
  <c r="Y127" s="1"/>
  <c r="V127"/>
  <c r="W127" s="1"/>
  <c r="T127"/>
  <c r="U127" s="1"/>
  <c r="R127"/>
  <c r="S127" s="1"/>
  <c r="P127"/>
  <c r="Q127" s="1"/>
  <c r="N127"/>
  <c r="O127" s="1"/>
  <c r="L127"/>
  <c r="M127" s="1"/>
  <c r="J127"/>
  <c r="K127" s="1"/>
  <c r="H127"/>
  <c r="I127" s="1"/>
  <c r="F127"/>
  <c r="G127" s="1"/>
  <c r="D127"/>
  <c r="E127" s="1"/>
  <c r="X78" i="10"/>
  <c r="H74" i="2" s="1"/>
  <c r="AC121"/>
  <c r="CS120"/>
  <c r="CS118"/>
  <c r="U118"/>
  <c r="CS117"/>
  <c r="CM117"/>
  <c r="BQ117"/>
  <c r="BI117"/>
  <c r="BC117"/>
  <c r="AG117"/>
  <c r="U117"/>
  <c r="E117"/>
  <c r="CO116"/>
  <c r="CK116"/>
  <c r="CG116"/>
  <c r="CA116"/>
  <c r="BW116"/>
  <c r="BS116"/>
  <c r="BO116"/>
  <c r="BK116"/>
  <c r="BG116"/>
  <c r="BC116"/>
  <c r="AY116"/>
  <c r="AU116"/>
  <c r="AO116"/>
  <c r="AG116"/>
  <c r="AA116"/>
  <c r="W116"/>
  <c r="S116"/>
  <c r="M116"/>
  <c r="I116"/>
  <c r="E116"/>
  <c r="CQ115"/>
  <c r="CM115"/>
  <c r="CI115"/>
  <c r="CE115"/>
  <c r="CA115"/>
  <c r="BW115"/>
  <c r="BS115"/>
  <c r="BO115"/>
  <c r="BK115"/>
  <c r="BG115"/>
  <c r="BC115"/>
  <c r="AY115"/>
  <c r="AU115"/>
  <c r="AQ115"/>
  <c r="AM115"/>
  <c r="AG115"/>
  <c r="AC115"/>
  <c r="Y115"/>
  <c r="U115"/>
  <c r="Q115"/>
  <c r="M115"/>
  <c r="I115"/>
  <c r="E115"/>
  <c r="CQ114"/>
  <c r="CM114"/>
  <c r="CI114"/>
  <c r="CE114"/>
  <c r="CA114"/>
  <c r="BW114"/>
  <c r="BS114"/>
  <c r="BO114"/>
  <c r="BK114"/>
  <c r="BG114"/>
  <c r="BE114"/>
  <c r="BA114"/>
  <c r="AW114"/>
  <c r="AS114"/>
  <c r="AO114"/>
  <c r="AK114"/>
  <c r="AG114"/>
  <c r="AC114"/>
  <c r="Y114"/>
  <c r="U114"/>
  <c r="Q114"/>
  <c r="M114"/>
  <c r="I114"/>
  <c r="E114"/>
  <c r="CQ113"/>
  <c r="CM113"/>
  <c r="CI113"/>
  <c r="CE113"/>
  <c r="CA113"/>
  <c r="BW113"/>
  <c r="BS113"/>
  <c r="BO113"/>
  <c r="BK113"/>
  <c r="BG113"/>
  <c r="BC113"/>
  <c r="AY113"/>
  <c r="AU113"/>
  <c r="AQ113"/>
  <c r="AM113"/>
  <c r="AI113"/>
  <c r="AE113"/>
  <c r="AA113"/>
  <c r="W113"/>
  <c r="S113"/>
  <c r="O113"/>
  <c r="K113"/>
  <c r="G113"/>
  <c r="CS112"/>
  <c r="CO112"/>
  <c r="CK112"/>
  <c r="CG112"/>
  <c r="CC112"/>
  <c r="BY112"/>
  <c r="BU112"/>
  <c r="BQ112"/>
  <c r="BM112"/>
  <c r="BI112"/>
  <c r="BE112"/>
  <c r="BA112"/>
  <c r="AW112"/>
  <c r="AS112"/>
  <c r="J78" i="10"/>
  <c r="AO112" i="2"/>
  <c r="AK112"/>
  <c r="AG112"/>
  <c r="AC112"/>
  <c r="Y112"/>
  <c r="U112"/>
  <c r="Q112"/>
  <c r="M112"/>
  <c r="I112"/>
  <c r="E112"/>
  <c r="GJ78" i="10"/>
  <c r="BD74" i="2" s="1"/>
  <c r="Q78" i="10"/>
  <c r="F74" i="2" s="1"/>
  <c r="AE78" i="10"/>
  <c r="J74" i="2" s="1"/>
  <c r="AL78" i="10"/>
  <c r="L74" i="2" s="1"/>
  <c r="AZ78" i="10"/>
  <c r="P74" i="2" s="1"/>
  <c r="BN78" i="10"/>
  <c r="T74" i="2" s="1"/>
  <c r="AU126"/>
  <c r="O126"/>
  <c r="BY125"/>
  <c r="AS125"/>
  <c r="M125"/>
  <c r="BW124"/>
  <c r="AQ124"/>
  <c r="K124"/>
  <c r="BU123"/>
  <c r="AO123"/>
  <c r="I123"/>
  <c r="BK122"/>
  <c r="AA122"/>
  <c r="CS121"/>
  <c r="BY120"/>
  <c r="M120"/>
  <c r="CS119"/>
  <c r="CA118"/>
  <c r="AG118"/>
  <c r="E118"/>
  <c r="CO117"/>
  <c r="BU117"/>
  <c r="BK117"/>
  <c r="BG117"/>
  <c r="AY117"/>
  <c r="Y117"/>
  <c r="S117"/>
  <c r="CS116"/>
  <c r="CM116"/>
  <c r="CI116"/>
  <c r="CE116"/>
  <c r="BY116"/>
  <c r="BU116"/>
  <c r="BQ116"/>
  <c r="BM116"/>
  <c r="BI116"/>
  <c r="BE116"/>
  <c r="BA116"/>
  <c r="AW116"/>
  <c r="AQ116"/>
  <c r="AI116"/>
  <c r="AE116"/>
  <c r="Y116"/>
  <c r="U116"/>
  <c r="O116"/>
  <c r="K116"/>
  <c r="G116"/>
  <c r="CS115"/>
  <c r="CO115"/>
  <c r="CK115"/>
  <c r="CG115"/>
  <c r="CC115"/>
  <c r="BY115"/>
  <c r="BU115"/>
  <c r="BQ115"/>
  <c r="BM115"/>
  <c r="BI115"/>
  <c r="BE115"/>
  <c r="BA115"/>
  <c r="AW115"/>
  <c r="AS115"/>
  <c r="AO115"/>
  <c r="AI115"/>
  <c r="AE115"/>
  <c r="AA115"/>
  <c r="W115"/>
  <c r="S115"/>
  <c r="O115"/>
  <c r="K115"/>
  <c r="G115"/>
  <c r="CS114"/>
  <c r="CO114"/>
  <c r="CK114"/>
  <c r="CG114"/>
  <c r="CC114"/>
  <c r="BY114"/>
  <c r="BU114"/>
  <c r="BQ114"/>
  <c r="BM114"/>
  <c r="BI114"/>
  <c r="BC114"/>
  <c r="AY114"/>
  <c r="AU114"/>
  <c r="AQ114"/>
  <c r="AM114"/>
  <c r="AI114"/>
  <c r="AE114"/>
  <c r="AA114"/>
  <c r="W114"/>
  <c r="S114"/>
  <c r="O114"/>
  <c r="K114"/>
  <c r="G114"/>
  <c r="CS113"/>
  <c r="CO113"/>
  <c r="CK113"/>
  <c r="CG113"/>
  <c r="CC113"/>
  <c r="BY113"/>
  <c r="BU113"/>
  <c r="BQ113"/>
  <c r="BM113"/>
  <c r="BI113"/>
  <c r="BE113"/>
  <c r="BA113"/>
  <c r="AW113"/>
  <c r="AS113"/>
  <c r="AO113"/>
  <c r="AK113"/>
  <c r="AG113"/>
  <c r="AC113"/>
  <c r="Y113"/>
  <c r="U113"/>
  <c r="Q113"/>
  <c r="M113"/>
  <c r="I113"/>
  <c r="E113"/>
  <c r="CQ112"/>
  <c r="CM112"/>
  <c r="CI112"/>
  <c r="CE112"/>
  <c r="CA112"/>
  <c r="BW112"/>
  <c r="BS112"/>
  <c r="BO112"/>
  <c r="BK112"/>
  <c r="BG112"/>
  <c r="BC112"/>
  <c r="AY112"/>
  <c r="AU112"/>
  <c r="AQ112"/>
  <c r="AM112"/>
  <c r="AI112"/>
  <c r="AE112"/>
  <c r="AA112"/>
  <c r="W112"/>
  <c r="S112"/>
  <c r="O112"/>
  <c r="K112"/>
  <c r="G112"/>
  <c r="CR121"/>
  <c r="CR120"/>
  <c r="CR119"/>
  <c r="CR118"/>
  <c r="AF118"/>
  <c r="T118"/>
  <c r="D118"/>
  <c r="CR117"/>
  <c r="CN117"/>
  <c r="CL117"/>
  <c r="BT117"/>
  <c r="BP117"/>
  <c r="BJ117"/>
  <c r="BH117"/>
  <c r="BF117"/>
  <c r="BB117"/>
  <c r="AX117"/>
  <c r="AF117"/>
  <c r="X117"/>
  <c r="T117"/>
  <c r="R117"/>
  <c r="D117"/>
  <c r="CR116"/>
  <c r="CN116"/>
  <c r="CL116"/>
  <c r="CJ116"/>
  <c r="CH116"/>
  <c r="CF116"/>
  <c r="CD116"/>
  <c r="BZ116"/>
  <c r="BX116"/>
  <c r="BV116"/>
  <c r="BT116"/>
  <c r="BR116"/>
  <c r="BP116"/>
  <c r="BN116"/>
  <c r="BL116"/>
  <c r="BJ116"/>
  <c r="BH116"/>
  <c r="BF116"/>
  <c r="BD116"/>
  <c r="BB116"/>
  <c r="AZ116"/>
  <c r="AX116"/>
  <c r="AV116"/>
  <c r="AT116"/>
  <c r="AP116"/>
  <c r="AN116"/>
  <c r="AH116"/>
  <c r="AF116"/>
  <c r="AD116"/>
  <c r="Z116"/>
  <c r="X116"/>
  <c r="V116"/>
  <c r="T116"/>
  <c r="R116"/>
  <c r="N116"/>
  <c r="L116"/>
  <c r="J116"/>
  <c r="H116"/>
  <c r="F116"/>
  <c r="D116"/>
  <c r="CR115"/>
  <c r="CP115"/>
  <c r="CN115"/>
  <c r="CL115"/>
  <c r="CJ115"/>
  <c r="CH115"/>
  <c r="CF115"/>
  <c r="CD115"/>
  <c r="CB115"/>
  <c r="BZ115"/>
  <c r="BX115"/>
  <c r="BV115"/>
  <c r="BT115"/>
  <c r="BR115"/>
  <c r="BP115"/>
  <c r="BN115"/>
  <c r="BL115"/>
  <c r="BJ115"/>
  <c r="BH115"/>
  <c r="BF115"/>
  <c r="BD115"/>
  <c r="BB115"/>
  <c r="AZ115"/>
  <c r="B116"/>
  <c r="B114"/>
  <c r="B112"/>
  <c r="AX115"/>
  <c r="AT115"/>
  <c r="AR115"/>
  <c r="AN115"/>
  <c r="AF115"/>
  <c r="AB115"/>
  <c r="X115"/>
  <c r="T115"/>
  <c r="P115"/>
  <c r="L115"/>
  <c r="H115"/>
  <c r="D115"/>
  <c r="CP114"/>
  <c r="CN114"/>
  <c r="CJ114"/>
  <c r="CF114"/>
  <c r="CB114"/>
  <c r="BX114"/>
  <c r="BR114"/>
  <c r="BN114"/>
  <c r="BJ114"/>
  <c r="BF114"/>
  <c r="BB114"/>
  <c r="AX114"/>
  <c r="AT114"/>
  <c r="AP114"/>
  <c r="AL114"/>
  <c r="AH114"/>
  <c r="AF114"/>
  <c r="AB114"/>
  <c r="X114"/>
  <c r="T114"/>
  <c r="P114"/>
  <c r="L114"/>
  <c r="H114"/>
  <c r="CR113"/>
  <c r="CN113"/>
  <c r="CJ113"/>
  <c r="CF113"/>
  <c r="CB113"/>
  <c r="BX113"/>
  <c r="BT113"/>
  <c r="BP113"/>
  <c r="BN113"/>
  <c r="BJ113"/>
  <c r="BF113"/>
  <c r="BB113"/>
  <c r="AX113"/>
  <c r="AT113"/>
  <c r="AP113"/>
  <c r="AL113"/>
  <c r="AH113"/>
  <c r="AD113"/>
  <c r="Z113"/>
  <c r="V113"/>
  <c r="R113"/>
  <c r="N113"/>
  <c r="J113"/>
  <c r="F113"/>
  <c r="CR112"/>
  <c r="CN112"/>
  <c r="CJ112"/>
  <c r="CF112"/>
  <c r="CB112"/>
  <c r="BX112"/>
  <c r="BF112"/>
  <c r="BD112"/>
  <c r="BB112"/>
  <c r="AZ112"/>
  <c r="AX112"/>
  <c r="AV112"/>
  <c r="AT112"/>
  <c r="AR112"/>
  <c r="AP112"/>
  <c r="AN112"/>
  <c r="AL112"/>
  <c r="AJ112"/>
  <c r="AH112"/>
  <c r="AF112"/>
  <c r="AD112"/>
  <c r="AB112"/>
  <c r="Z112"/>
  <c r="X112"/>
  <c r="V112"/>
  <c r="T112"/>
  <c r="R112"/>
  <c r="P112"/>
  <c r="N112"/>
  <c r="L112"/>
  <c r="J112"/>
  <c r="H112"/>
  <c r="F112"/>
  <c r="D112"/>
  <c r="B115"/>
  <c r="B113"/>
  <c r="AV115"/>
  <c r="AP115"/>
  <c r="AL115"/>
  <c r="AH115"/>
  <c r="AD115"/>
  <c r="Z115"/>
  <c r="V115"/>
  <c r="R115"/>
  <c r="N115"/>
  <c r="J115"/>
  <c r="F115"/>
  <c r="CR114"/>
  <c r="CL114"/>
  <c r="CH114"/>
  <c r="CD114"/>
  <c r="BZ114"/>
  <c r="BV114"/>
  <c r="BT114"/>
  <c r="BP114"/>
  <c r="BL114"/>
  <c r="BH114"/>
  <c r="BD114"/>
  <c r="AZ114"/>
  <c r="AV114"/>
  <c r="AR114"/>
  <c r="AN114"/>
  <c r="AJ114"/>
  <c r="AD114"/>
  <c r="Z114"/>
  <c r="V114"/>
  <c r="R114"/>
  <c r="N114"/>
  <c r="J114"/>
  <c r="F114"/>
  <c r="D114"/>
  <c r="CP113"/>
  <c r="CL113"/>
  <c r="CH113"/>
  <c r="CD113"/>
  <c r="BZ113"/>
  <c r="BV113"/>
  <c r="BR113"/>
  <c r="BL113"/>
  <c r="BH113"/>
  <c r="BD113"/>
  <c r="AZ113"/>
  <c r="AV113"/>
  <c r="AR113"/>
  <c r="AN113"/>
  <c r="AJ113"/>
  <c r="AF113"/>
  <c r="AB113"/>
  <c r="X113"/>
  <c r="T113"/>
  <c r="P113"/>
  <c r="L113"/>
  <c r="H113"/>
  <c r="D113"/>
  <c r="CP112"/>
  <c r="CL112"/>
  <c r="CH112"/>
  <c r="CD112"/>
  <c r="BZ112"/>
  <c r="BV112"/>
  <c r="BT112"/>
  <c r="BR112"/>
  <c r="BP112"/>
  <c r="BN112"/>
  <c r="BL112"/>
  <c r="BJ112"/>
  <c r="BH112"/>
  <c r="C118"/>
  <c r="C126"/>
  <c r="C115"/>
  <c r="C113"/>
  <c r="C125"/>
  <c r="C121"/>
  <c r="C116"/>
  <c r="C114"/>
  <c r="C123"/>
  <c r="C119"/>
  <c r="C127"/>
  <c r="C112"/>
  <c r="C78" i="10"/>
  <c r="B74" i="2" s="1"/>
  <c r="AS78" i="10"/>
  <c r="N74" i="2" s="1"/>
  <c r="BG78" i="10"/>
  <c r="R74" i="2" s="1"/>
  <c r="U58" i="10"/>
  <c r="AA57"/>
  <c r="AA58"/>
  <c r="R58"/>
  <c r="V58"/>
  <c r="X57"/>
  <c r="S58"/>
  <c r="Q58"/>
  <c r="C1"/>
  <c r="B63"/>
  <c r="B64" l="1"/>
  <c r="BC60"/>
  <c r="BG60"/>
  <c r="CP60"/>
  <c r="D74" i="2"/>
  <c r="E74" s="1"/>
  <c r="A23" i="10"/>
  <c r="C122" i="2"/>
  <c r="C117"/>
  <c r="C124"/>
  <c r="C120"/>
  <c r="X58" i="10"/>
  <c r="AE57"/>
  <c r="Y58"/>
  <c r="AH57"/>
  <c r="Z58"/>
  <c r="AC58"/>
  <c r="AH58"/>
  <c r="AB58"/>
  <c r="R75" i="2" l="1"/>
  <c r="BG37" i="10"/>
  <c r="B65"/>
  <c r="C60"/>
  <c r="J60"/>
  <c r="AB75" i="2"/>
  <c r="CP37" i="10"/>
  <c r="P76" i="2"/>
  <c r="AZ38" i="10"/>
  <c r="C4"/>
  <c r="J4"/>
  <c r="AI58"/>
  <c r="AO58"/>
  <c r="AJ58"/>
  <c r="AG58"/>
  <c r="AF58"/>
  <c r="AL57"/>
  <c r="AE58"/>
  <c r="AO57"/>
  <c r="C26" i="6"/>
  <c r="H234" i="2"/>
  <c r="I234" s="1"/>
  <c r="J234" s="1"/>
  <c r="B235"/>
  <c r="A238"/>
  <c r="AH79"/>
  <c r="AJ78"/>
  <c r="CR72"/>
  <c r="CP72"/>
  <c r="CN72"/>
  <c r="CL72"/>
  <c r="CJ72"/>
  <c r="CH72"/>
  <c r="CF72"/>
  <c r="CD72"/>
  <c r="CB72"/>
  <c r="BZ72"/>
  <c r="BX72"/>
  <c r="BV72"/>
  <c r="BT72"/>
  <c r="BR72"/>
  <c r="BP72"/>
  <c r="BN72"/>
  <c r="BL72"/>
  <c r="BJ72"/>
  <c r="BH72"/>
  <c r="BF72"/>
  <c r="BD72"/>
  <c r="BB72"/>
  <c r="AZ72"/>
  <c r="AX72"/>
  <c r="AV72"/>
  <c r="AT72"/>
  <c r="AR72"/>
  <c r="AP72"/>
  <c r="AN72"/>
  <c r="AL72"/>
  <c r="AJ72"/>
  <c r="AH72"/>
  <c r="AF72"/>
  <c r="AD72"/>
  <c r="AB72"/>
  <c r="Z72"/>
  <c r="X72"/>
  <c r="V72"/>
  <c r="T72"/>
  <c r="R72"/>
  <c r="P72"/>
  <c r="N72"/>
  <c r="L72"/>
  <c r="J72"/>
  <c r="H72"/>
  <c r="F72"/>
  <c r="D72"/>
  <c r="B72"/>
  <c r="BB38" i="10" l="1"/>
  <c r="BA38"/>
  <c r="BA42" s="1"/>
  <c r="BC42" s="1"/>
  <c r="BB42" s="1"/>
  <c r="AZ33" s="1"/>
  <c r="CR37"/>
  <c r="CQ37"/>
  <c r="CQ40" s="1"/>
  <c r="CS40" s="1"/>
  <c r="CR40" s="1"/>
  <c r="B75" i="2"/>
  <c r="C37" i="10"/>
  <c r="BH37"/>
  <c r="BI37"/>
  <c r="BH40"/>
  <c r="BJ40" s="1"/>
  <c r="BI40" s="1"/>
  <c r="J37"/>
  <c r="D75" i="2"/>
  <c r="B66" i="10"/>
  <c r="JP60"/>
  <c r="KU60"/>
  <c r="JL60"/>
  <c r="AV57"/>
  <c r="AM58"/>
  <c r="AN58"/>
  <c r="AQ58"/>
  <c r="AL58"/>
  <c r="AS57"/>
  <c r="AV58"/>
  <c r="AP58"/>
  <c r="A239" i="2"/>
  <c r="BZ76" l="1"/>
  <c r="JI38" i="10"/>
  <c r="CJ76" i="2"/>
  <c r="KR38" i="10"/>
  <c r="B67"/>
  <c r="IC60"/>
  <c r="IG60"/>
  <c r="CB75" i="2"/>
  <c r="JP37" i="10"/>
  <c r="K37"/>
  <c r="L37"/>
  <c r="K40"/>
  <c r="M40" s="1"/>
  <c r="L40" s="1"/>
  <c r="E37"/>
  <c r="D37"/>
  <c r="AZ57"/>
  <c r="AS58"/>
  <c r="AX58"/>
  <c r="AU58"/>
  <c r="AT58"/>
  <c r="AW58"/>
  <c r="BC58"/>
  <c r="BC57"/>
  <c r="A240" i="2"/>
  <c r="BR75" l="1"/>
  <c r="IG37" i="10"/>
  <c r="B68"/>
  <c r="HE60"/>
  <c r="GX60"/>
  <c r="GT60"/>
  <c r="JQ37"/>
  <c r="JR37"/>
  <c r="BP76" i="2"/>
  <c r="HZ38" i="10"/>
  <c r="KT38"/>
  <c r="KS38"/>
  <c r="KS42" s="1"/>
  <c r="KU42" s="1"/>
  <c r="KT42" s="1"/>
  <c r="KR33" s="1"/>
  <c r="JJ38"/>
  <c r="JJ42" s="1"/>
  <c r="JL42" s="1"/>
  <c r="JK42" s="1"/>
  <c r="JI33" s="1"/>
  <c r="JK38"/>
  <c r="D40"/>
  <c r="F40" s="1"/>
  <c r="E40" s="1"/>
  <c r="BJ57"/>
  <c r="BC4"/>
  <c r="BJ58"/>
  <c r="BD58"/>
  <c r="BA58"/>
  <c r="BB58"/>
  <c r="BE58"/>
  <c r="AZ58"/>
  <c r="BG57"/>
  <c r="A241" i="2"/>
  <c r="IB38" i="10" l="1"/>
  <c r="IA38"/>
  <c r="IA42" s="1"/>
  <c r="IC42" s="1"/>
  <c r="IB42" s="1"/>
  <c r="HZ33" s="1"/>
  <c r="BF76" i="2"/>
  <c r="GQ38" i="10"/>
  <c r="BJ75" i="2"/>
  <c r="HE37" i="10"/>
  <c r="II37"/>
  <c r="IH37"/>
  <c r="JQ40"/>
  <c r="JS40" s="1"/>
  <c r="JR40" s="1"/>
  <c r="BH75" i="2"/>
  <c r="GX37" i="10"/>
  <c r="B69"/>
  <c r="AA60"/>
  <c r="CL60"/>
  <c r="LP60"/>
  <c r="AE60"/>
  <c r="BN57"/>
  <c r="BG58"/>
  <c r="BL58"/>
  <c r="BI58"/>
  <c r="BH58"/>
  <c r="BK58"/>
  <c r="BQ58"/>
  <c r="BQ57"/>
  <c r="A242" i="2"/>
  <c r="J75" l="1"/>
  <c r="AE37" i="10"/>
  <c r="AE4"/>
  <c r="Z76" i="2"/>
  <c r="CI38" i="10"/>
  <c r="B70"/>
  <c r="CZ60"/>
  <c r="DD60"/>
  <c r="IH40"/>
  <c r="IJ40" s="1"/>
  <c r="II40" s="1"/>
  <c r="HG37"/>
  <c r="HF37"/>
  <c r="CP76" i="2"/>
  <c r="LM38" i="10"/>
  <c r="H76" i="2"/>
  <c r="X38" i="10"/>
  <c r="AA4"/>
  <c r="GY37"/>
  <c r="GZ37"/>
  <c r="GY40"/>
  <c r="HA40" s="1"/>
  <c r="GZ40" s="1"/>
  <c r="GS38"/>
  <c r="GR38"/>
  <c r="GR42" s="1"/>
  <c r="GT42" s="1"/>
  <c r="GS42" s="1"/>
  <c r="GQ33" s="1"/>
  <c r="BX57"/>
  <c r="BX58"/>
  <c r="BR58"/>
  <c r="BO58"/>
  <c r="BP58"/>
  <c r="BS58"/>
  <c r="BN58"/>
  <c r="BU57"/>
  <c r="BG4"/>
  <c r="A243" i="2"/>
  <c r="Y38" i="10" l="1"/>
  <c r="Y42" s="1"/>
  <c r="Z38"/>
  <c r="LN38"/>
  <c r="LN42" s="1"/>
  <c r="LP42" s="1"/>
  <c r="LO42" s="1"/>
  <c r="LM33" s="1"/>
  <c r="LO38"/>
  <c r="HF40"/>
  <c r="HH40" s="1"/>
  <c r="HG40" s="1"/>
  <c r="AF75" i="2"/>
  <c r="DD37" i="10"/>
  <c r="B71"/>
  <c r="DU60"/>
  <c r="DY60"/>
  <c r="AF37"/>
  <c r="AG37"/>
  <c r="AF40"/>
  <c r="AH40" s="1"/>
  <c r="AG40" s="1"/>
  <c r="AD76" i="2"/>
  <c r="CW38" i="10"/>
  <c r="CK38"/>
  <c r="CJ38"/>
  <c r="CJ42" s="1"/>
  <c r="CL42" s="1"/>
  <c r="CK42" s="1"/>
  <c r="CI33" s="1"/>
  <c r="CB57"/>
  <c r="BU58"/>
  <c r="BZ58"/>
  <c r="BW58"/>
  <c r="BV58"/>
  <c r="BY58"/>
  <c r="CE58"/>
  <c r="CE57"/>
  <c r="A244" i="2"/>
  <c r="CX38" i="10" l="1"/>
  <c r="CX42" s="1"/>
  <c r="CZ42" s="1"/>
  <c r="CY42" s="1"/>
  <c r="CW33" s="1"/>
  <c r="CY38"/>
  <c r="AJ76" i="2"/>
  <c r="AJ346" s="1"/>
  <c r="DR2" i="10"/>
  <c r="H20" i="1" s="1"/>
  <c r="DR38" i="10"/>
  <c r="DE37"/>
  <c r="DF37"/>
  <c r="DE40"/>
  <c r="DG40" s="1"/>
  <c r="DF40" s="1"/>
  <c r="X33"/>
  <c r="AA42"/>
  <c r="Z42" s="1"/>
  <c r="AL75" i="2"/>
  <c r="DY37" i="10"/>
  <c r="B72"/>
  <c r="BX60"/>
  <c r="CB60"/>
  <c r="EF60"/>
  <c r="EM60"/>
  <c r="CL57"/>
  <c r="CL58"/>
  <c r="CF58"/>
  <c r="CC58"/>
  <c r="CD58"/>
  <c r="CG58"/>
  <c r="CB58"/>
  <c r="CI57"/>
  <c r="A245" i="2"/>
  <c r="AN75" l="1"/>
  <c r="EF37" i="10"/>
  <c r="V76" i="2"/>
  <c r="BU38" i="10"/>
  <c r="BX4"/>
  <c r="EA37"/>
  <c r="DZ37"/>
  <c r="DT38"/>
  <c r="DR31" s="1"/>
  <c r="DS38"/>
  <c r="AP75" i="2"/>
  <c r="EM37" i="10"/>
  <c r="X75" i="2"/>
  <c r="CB37" i="10"/>
  <c r="B73"/>
  <c r="IX60"/>
  <c r="JB60"/>
  <c r="CB4"/>
  <c r="CP57"/>
  <c r="CI58"/>
  <c r="CN58"/>
  <c r="CK58"/>
  <c r="CJ58"/>
  <c r="CM58"/>
  <c r="CS58"/>
  <c r="CL4"/>
  <c r="CS57"/>
  <c r="A246" i="2"/>
  <c r="BX75" l="1"/>
  <c r="JB37" i="10"/>
  <c r="B74"/>
  <c r="LF60"/>
  <c r="LB60"/>
  <c r="LT60"/>
  <c r="EO37"/>
  <c r="EN37"/>
  <c r="BV38"/>
  <c r="BV42" s="1"/>
  <c r="BX42" s="1"/>
  <c r="BW42" s="1"/>
  <c r="BU33" s="1"/>
  <c r="BW38"/>
  <c r="EG37"/>
  <c r="EH37"/>
  <c r="EG40"/>
  <c r="EI40" s="1"/>
  <c r="EH40" s="1"/>
  <c r="BV76" i="2"/>
  <c r="IU38" i="10"/>
  <c r="CC37"/>
  <c r="CD37"/>
  <c r="CC40"/>
  <c r="CE40" s="1"/>
  <c r="CD40" s="1"/>
  <c r="DS42"/>
  <c r="DU42" s="1"/>
  <c r="DT42" s="1"/>
  <c r="DR33" s="1"/>
  <c r="DS41"/>
  <c r="DU41" s="1"/>
  <c r="DT41" s="1"/>
  <c r="DR32" s="1"/>
  <c r="DZ40"/>
  <c r="EB40" s="1"/>
  <c r="EA40" s="1"/>
  <c r="CZ57"/>
  <c r="CT58"/>
  <c r="CQ58"/>
  <c r="CR58"/>
  <c r="CU58"/>
  <c r="CP58"/>
  <c r="CW57"/>
  <c r="CZ58"/>
  <c r="A247" i="2"/>
  <c r="LT37" i="10" l="1"/>
  <c r="CR75" i="2"/>
  <c r="LT2" i="10"/>
  <c r="CN75" i="2"/>
  <c r="LF37" i="10"/>
  <c r="JD37"/>
  <c r="JC37"/>
  <c r="JC40"/>
  <c r="JE40" s="1"/>
  <c r="JD40" s="1"/>
  <c r="IV38"/>
  <c r="IV42"/>
  <c r="IX42" s="1"/>
  <c r="IW42" s="1"/>
  <c r="IU33" s="1"/>
  <c r="IW38"/>
  <c r="CL76" i="2"/>
  <c r="KY38" i="10"/>
  <c r="B75"/>
  <c r="LW60"/>
  <c r="JZ60"/>
  <c r="KD60"/>
  <c r="EN40"/>
  <c r="EP40" s="1"/>
  <c r="EO40" s="1"/>
  <c r="CP4"/>
  <c r="DD57"/>
  <c r="CW58"/>
  <c r="DB58"/>
  <c r="CY58"/>
  <c r="CX58"/>
  <c r="DA58"/>
  <c r="DG57"/>
  <c r="CZ4"/>
  <c r="DG58"/>
  <c r="A248" i="2"/>
  <c r="CD76" l="1"/>
  <c r="JW38" i="10"/>
  <c r="B76"/>
  <c r="FR60"/>
  <c r="FV60"/>
  <c r="GJ60"/>
  <c r="LU37"/>
  <c r="LV37"/>
  <c r="CF75" i="2"/>
  <c r="KD37" i="10"/>
  <c r="CR76" i="2"/>
  <c r="LT38" i="10"/>
  <c r="KZ38"/>
  <c r="KZ42"/>
  <c r="LB42" s="1"/>
  <c r="LA42" s="1"/>
  <c r="KY33" s="1"/>
  <c r="LA38"/>
  <c r="LH37"/>
  <c r="LG37"/>
  <c r="LG40"/>
  <c r="LI40" s="1"/>
  <c r="LH40" s="1"/>
  <c r="CR346" i="2"/>
  <c r="DN58" i="10"/>
  <c r="DK57"/>
  <c r="DN57"/>
  <c r="DH58"/>
  <c r="DE58"/>
  <c r="DF58"/>
  <c r="DI58"/>
  <c r="DD58"/>
  <c r="A249" i="2"/>
  <c r="LV38" i="10" l="1"/>
  <c r="LT31" s="1"/>
  <c r="LU38"/>
  <c r="LU42" s="1"/>
  <c r="LW42" s="1"/>
  <c r="LV42" s="1"/>
  <c r="LT33" s="1"/>
  <c r="KF37"/>
  <c r="KE37"/>
  <c r="KE40"/>
  <c r="KG40" s="1"/>
  <c r="KF40" s="1"/>
  <c r="LU40"/>
  <c r="LW40" s="1"/>
  <c r="LV40" s="1"/>
  <c r="LU41"/>
  <c r="LW41" s="1"/>
  <c r="LV41" s="1"/>
  <c r="LT32" s="1"/>
  <c r="AZ75" i="2"/>
  <c r="FV37" i="10"/>
  <c r="B77"/>
  <c r="HH60"/>
  <c r="HL60"/>
  <c r="BD75" i="2"/>
  <c r="GJ37" i="10"/>
  <c r="AX76" i="2"/>
  <c r="FO38" i="10"/>
  <c r="JY38"/>
  <c r="JX38"/>
  <c r="JX42"/>
  <c r="JZ42" s="1"/>
  <c r="JY42" s="1"/>
  <c r="JW33" s="1"/>
  <c r="DD4"/>
  <c r="DU58"/>
  <c r="DK58"/>
  <c r="DP58"/>
  <c r="DM58"/>
  <c r="DL58"/>
  <c r="DO58"/>
  <c r="DN4"/>
  <c r="DU57"/>
  <c r="DR57"/>
  <c r="A250" i="2"/>
  <c r="BL75" l="1"/>
  <c r="HL37" i="10"/>
  <c r="B78"/>
  <c r="F60"/>
  <c r="AV60"/>
  <c r="FQ38"/>
  <c r="FP38"/>
  <c r="FP42" s="1"/>
  <c r="FR42" s="1"/>
  <c r="FQ42" s="1"/>
  <c r="FO33" s="1"/>
  <c r="GL37"/>
  <c r="GK37"/>
  <c r="GK40"/>
  <c r="GM40" s="1"/>
  <c r="GL40" s="1"/>
  <c r="BJ76" i="2"/>
  <c r="BJ346" s="1"/>
  <c r="HE38" i="10"/>
  <c r="HE2"/>
  <c r="FX37"/>
  <c r="FW37"/>
  <c r="FW40"/>
  <c r="FY40" s="1"/>
  <c r="FX40" s="1"/>
  <c r="DY57"/>
  <c r="DU4"/>
  <c r="EB57"/>
  <c r="DV58"/>
  <c r="DS58"/>
  <c r="DT58"/>
  <c r="DW58"/>
  <c r="DR58"/>
  <c r="EB58"/>
  <c r="A251" i="2"/>
  <c r="HG38" i="10" l="1"/>
  <c r="HE31" s="1"/>
  <c r="HF38"/>
  <c r="B76" i="2"/>
  <c r="B346" s="1"/>
  <c r="C38" i="10"/>
  <c r="F4"/>
  <c r="C2"/>
  <c r="H3" i="1" s="1"/>
  <c r="HN37" i="10"/>
  <c r="HM37"/>
  <c r="HM40"/>
  <c r="HO40" s="1"/>
  <c r="HN40" s="1"/>
  <c r="N76" i="2"/>
  <c r="AS38" i="10"/>
  <c r="AV4"/>
  <c r="B79"/>
  <c r="LM60"/>
  <c r="LI60"/>
  <c r="DY58"/>
  <c r="ED58"/>
  <c r="EA58"/>
  <c r="DZ58"/>
  <c r="EC58"/>
  <c r="EF57"/>
  <c r="EI58"/>
  <c r="EI57"/>
  <c r="DR4"/>
  <c r="A252" i="2"/>
  <c r="CN76" l="1"/>
  <c r="CN346" s="1"/>
  <c r="LF38" i="10"/>
  <c r="LF2"/>
  <c r="B80"/>
  <c r="T60"/>
  <c r="AU38"/>
  <c r="AT38"/>
  <c r="AT42" s="1"/>
  <c r="AV42" s="1"/>
  <c r="AU42" s="1"/>
  <c r="AS33" s="1"/>
  <c r="CP75" i="2"/>
  <c r="CP346" s="1"/>
  <c r="LM2" i="10"/>
  <c r="LM37"/>
  <c r="E38"/>
  <c r="C31" s="1"/>
  <c r="D38"/>
  <c r="HF42"/>
  <c r="HH42" s="1"/>
  <c r="HG42" s="1"/>
  <c r="HE33" s="1"/>
  <c r="HF41"/>
  <c r="HH41" s="1"/>
  <c r="HG41" s="1"/>
  <c r="HE32" s="1"/>
  <c r="EM57"/>
  <c r="EJ58"/>
  <c r="EG58"/>
  <c r="EH58"/>
  <c r="EK58"/>
  <c r="EF58"/>
  <c r="EP57"/>
  <c r="EP58"/>
  <c r="DY4"/>
  <c r="A253" i="2"/>
  <c r="F76" l="1"/>
  <c r="Q38" i="10"/>
  <c r="T4"/>
  <c r="D42"/>
  <c r="D41"/>
  <c r="LN37"/>
  <c r="LO37"/>
  <c r="LM31" s="1"/>
  <c r="B81"/>
  <c r="EI60"/>
  <c r="LG38"/>
  <c r="LH38"/>
  <c r="LF31" s="1"/>
  <c r="EW58"/>
  <c r="ET57"/>
  <c r="EW57"/>
  <c r="EM58"/>
  <c r="ER58"/>
  <c r="EO58"/>
  <c r="EN58"/>
  <c r="EQ58"/>
  <c r="EF4"/>
  <c r="A254" i="2"/>
  <c r="AN76" l="1"/>
  <c r="AN346" s="1"/>
  <c r="EF38" i="10"/>
  <c r="EF2"/>
  <c r="H22" i="1" s="1"/>
  <c r="EI4" i="10"/>
  <c r="C32"/>
  <c r="F41"/>
  <c r="E41" s="1"/>
  <c r="LG42"/>
  <c r="LI42" s="1"/>
  <c r="LH42" s="1"/>
  <c r="LF33" s="1"/>
  <c r="LG41"/>
  <c r="LI41" s="1"/>
  <c r="LH41" s="1"/>
  <c r="LF32" s="1"/>
  <c r="B82"/>
  <c r="B83" s="1"/>
  <c r="KK60"/>
  <c r="LN40"/>
  <c r="LP40" s="1"/>
  <c r="LO40" s="1"/>
  <c r="LN41"/>
  <c r="LP41" s="1"/>
  <c r="LO41" s="1"/>
  <c r="LM32" s="1"/>
  <c r="F42"/>
  <c r="E42" s="1"/>
  <c r="C33"/>
  <c r="S38"/>
  <c r="R38"/>
  <c r="R42" s="1"/>
  <c r="EM4"/>
  <c r="FD58"/>
  <c r="EX58"/>
  <c r="EU58"/>
  <c r="EV58"/>
  <c r="EY58"/>
  <c r="ET58"/>
  <c r="FD57"/>
  <c r="FA57"/>
  <c r="A255" i="2"/>
  <c r="B84" i="10" l="1"/>
  <c r="IQ60"/>
  <c r="FH60"/>
  <c r="FD60"/>
  <c r="T42"/>
  <c r="S42" s="1"/>
  <c r="Q33"/>
  <c r="CH75" i="2"/>
  <c r="KK37" i="10"/>
  <c r="EG38"/>
  <c r="EH38"/>
  <c r="EF31" s="1"/>
  <c r="FH57"/>
  <c r="FA58"/>
  <c r="FF58"/>
  <c r="FC58"/>
  <c r="FB58"/>
  <c r="FE58"/>
  <c r="FK58"/>
  <c r="FD4"/>
  <c r="FK57"/>
  <c r="A256" i="2"/>
  <c r="KL37" i="10" l="1"/>
  <c r="KM37"/>
  <c r="AV75" i="2"/>
  <c r="FH37" i="10"/>
  <c r="B85"/>
  <c r="KG60"/>
  <c r="EG42"/>
  <c r="EI42" s="1"/>
  <c r="EH42" s="1"/>
  <c r="EF33" s="1"/>
  <c r="EG41"/>
  <c r="EI41" s="1"/>
  <c r="EH41" s="1"/>
  <c r="EF32" s="1"/>
  <c r="AT76" i="2"/>
  <c r="FA38" i="10"/>
  <c r="BT76" i="2"/>
  <c r="IN38" i="10"/>
  <c r="FR57"/>
  <c r="FR58"/>
  <c r="FL58"/>
  <c r="FI58"/>
  <c r="FJ58"/>
  <c r="FM58"/>
  <c r="FH58"/>
  <c r="FO57"/>
  <c r="A257" i="2"/>
  <c r="IP38" i="10" l="1"/>
  <c r="IO38"/>
  <c r="IO42" s="1"/>
  <c r="IQ42" s="1"/>
  <c r="IP42" s="1"/>
  <c r="IN33" s="1"/>
  <c r="FC38"/>
  <c r="FB38"/>
  <c r="FB42" s="1"/>
  <c r="FD42" s="1"/>
  <c r="FC42" s="1"/>
  <c r="FA33" s="1"/>
  <c r="CF76" i="2"/>
  <c r="CF346" s="1"/>
  <c r="KD38" i="10"/>
  <c r="KD2"/>
  <c r="FI37"/>
  <c r="FJ37"/>
  <c r="FI40"/>
  <c r="FK40" s="1"/>
  <c r="FJ40" s="1"/>
  <c r="KL40"/>
  <c r="KN40" s="1"/>
  <c r="KM40" s="1"/>
  <c r="B86"/>
  <c r="HA60"/>
  <c r="FH4"/>
  <c r="FV57"/>
  <c r="FO58"/>
  <c r="FT58"/>
  <c r="FQ58"/>
  <c r="FP58"/>
  <c r="FS58"/>
  <c r="FR4"/>
  <c r="FY57"/>
  <c r="FY58"/>
  <c r="A258" i="2"/>
  <c r="B87" i="10" l="1"/>
  <c r="Q60"/>
  <c r="M60"/>
  <c r="X60"/>
  <c r="BH76" i="2"/>
  <c r="BH346" s="1"/>
  <c r="GX38" i="10"/>
  <c r="GX2"/>
  <c r="KE38"/>
  <c r="KF38"/>
  <c r="KD31" s="1"/>
  <c r="GF58"/>
  <c r="GF57"/>
  <c r="FZ58"/>
  <c r="FW58"/>
  <c r="FX58"/>
  <c r="GA58"/>
  <c r="FV58"/>
  <c r="GC57"/>
  <c r="A259" i="2"/>
  <c r="J38" i="10" l="1"/>
  <c r="D76" i="2"/>
  <c r="D346" s="1"/>
  <c r="M4" i="10"/>
  <c r="J2"/>
  <c r="H4" i="1" s="1"/>
  <c r="B88" i="10"/>
  <c r="AZ60"/>
  <c r="AS60"/>
  <c r="AO60"/>
  <c r="KE42"/>
  <c r="KG42" s="1"/>
  <c r="KF42" s="1"/>
  <c r="KD33" s="1"/>
  <c r="KE41"/>
  <c r="KG41" s="1"/>
  <c r="KF41" s="1"/>
  <c r="KD32" s="1"/>
  <c r="GZ38"/>
  <c r="GX31" s="1"/>
  <c r="GY38"/>
  <c r="X2"/>
  <c r="H6" i="1" s="1"/>
  <c r="H75" i="2"/>
  <c r="H346" s="1"/>
  <c r="X37" i="10"/>
  <c r="X4"/>
  <c r="Q2"/>
  <c r="H5" i="1" s="1"/>
  <c r="F75" i="2"/>
  <c r="F346" s="1"/>
  <c r="Q37" i="10"/>
  <c r="Q4"/>
  <c r="GM58"/>
  <c r="GJ57"/>
  <c r="FV4"/>
  <c r="GC58"/>
  <c r="GH58"/>
  <c r="GE58"/>
  <c r="GD58"/>
  <c r="GG58"/>
  <c r="GM57"/>
  <c r="A260" i="2"/>
  <c r="S37" i="10" l="1"/>
  <c r="Q31" s="1"/>
  <c r="R37"/>
  <c r="R41" s="1"/>
  <c r="R40"/>
  <c r="T40" s="1"/>
  <c r="S40" s="1"/>
  <c r="Y37"/>
  <c r="Z37"/>
  <c r="X31" s="1"/>
  <c r="AS2"/>
  <c r="H9" i="1" s="1"/>
  <c r="N75" i="2"/>
  <c r="N346" s="1"/>
  <c r="AS37" i="10"/>
  <c r="AS4"/>
  <c r="B89"/>
  <c r="CE60"/>
  <c r="CI60"/>
  <c r="L38"/>
  <c r="J31" s="1"/>
  <c r="K38"/>
  <c r="GY42"/>
  <c r="HA42" s="1"/>
  <c r="GZ42" s="1"/>
  <c r="GX33" s="1"/>
  <c r="GY41"/>
  <c r="HA41" s="1"/>
  <c r="GZ41" s="1"/>
  <c r="GX32" s="1"/>
  <c r="L76" i="2"/>
  <c r="M76" s="1"/>
  <c r="AL38" i="10"/>
  <c r="AO4"/>
  <c r="AZ2"/>
  <c r="H10" i="1" s="1"/>
  <c r="P75" i="2"/>
  <c r="P346" s="1"/>
  <c r="AZ37" i="10"/>
  <c r="AZ4"/>
  <c r="GT57"/>
  <c r="GQ57"/>
  <c r="GN58"/>
  <c r="GK58"/>
  <c r="GL58"/>
  <c r="GO58"/>
  <c r="GJ58"/>
  <c r="GT58"/>
  <c r="A261" i="2"/>
  <c r="CS76"/>
  <c r="CS75"/>
  <c r="CS74"/>
  <c r="CQ76"/>
  <c r="CQ75"/>
  <c r="CQ74"/>
  <c r="CO76"/>
  <c r="CO75"/>
  <c r="CO74"/>
  <c r="CM76"/>
  <c r="CM74"/>
  <c r="CK76"/>
  <c r="CK74"/>
  <c r="CI75"/>
  <c r="CI74"/>
  <c r="CG76"/>
  <c r="CG75"/>
  <c r="CG74"/>
  <c r="CE76"/>
  <c r="CE74"/>
  <c r="CC75"/>
  <c r="CC74"/>
  <c r="CA76"/>
  <c r="CA74"/>
  <c r="BY75"/>
  <c r="BY74"/>
  <c r="BW76"/>
  <c r="BW74"/>
  <c r="BU76"/>
  <c r="BU74"/>
  <c r="BS75"/>
  <c r="BS74"/>
  <c r="BQ76"/>
  <c r="BQ74"/>
  <c r="BO74"/>
  <c r="BM75"/>
  <c r="BM74"/>
  <c r="BK76"/>
  <c r="BK75"/>
  <c r="BK74"/>
  <c r="BI76"/>
  <c r="BI75"/>
  <c r="BI74"/>
  <c r="BG76"/>
  <c r="BG74"/>
  <c r="BE75"/>
  <c r="BE74"/>
  <c r="BC74"/>
  <c r="BA75"/>
  <c r="BA74"/>
  <c r="AY76"/>
  <c r="AY74"/>
  <c r="AW75"/>
  <c r="AW74"/>
  <c r="AU76"/>
  <c r="AU74"/>
  <c r="AS74"/>
  <c r="AQ75"/>
  <c r="AQ74"/>
  <c r="AO76"/>
  <c r="AO75"/>
  <c r="AO74"/>
  <c r="AM75"/>
  <c r="AM74"/>
  <c r="AK76"/>
  <c r="AK75"/>
  <c r="AK74"/>
  <c r="AI76"/>
  <c r="AI74"/>
  <c r="AG75"/>
  <c r="AG74"/>
  <c r="AE76"/>
  <c r="AE74"/>
  <c r="AC75"/>
  <c r="AC74"/>
  <c r="AA76"/>
  <c r="AA74"/>
  <c r="Y75"/>
  <c r="Y74"/>
  <c r="W76"/>
  <c r="W74"/>
  <c r="U74"/>
  <c r="S75"/>
  <c r="S74"/>
  <c r="Q76"/>
  <c r="Q75"/>
  <c r="Q74"/>
  <c r="O76"/>
  <c r="O74"/>
  <c r="M74"/>
  <c r="K75"/>
  <c r="K74"/>
  <c r="I76"/>
  <c r="I75"/>
  <c r="I74"/>
  <c r="G76"/>
  <c r="G75"/>
  <c r="G74"/>
  <c r="E76"/>
  <c r="E75"/>
  <c r="C76"/>
  <c r="C75"/>
  <c r="C74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W330"/>
  <c r="AU330"/>
  <c r="AS330"/>
  <c r="AQ330"/>
  <c r="AO330"/>
  <c r="AM330"/>
  <c r="AK330"/>
  <c r="AI330"/>
  <c r="AG330"/>
  <c r="AE330"/>
  <c r="AC330"/>
  <c r="AA330"/>
  <c r="Y330"/>
  <c r="W330"/>
  <c r="U330"/>
  <c r="S330"/>
  <c r="Q330"/>
  <c r="O330"/>
  <c r="M330"/>
  <c r="K330"/>
  <c r="I330"/>
  <c r="G330"/>
  <c r="E330"/>
  <c r="C330"/>
  <c r="CS329"/>
  <c r="CQ329"/>
  <c r="CO329"/>
  <c r="CM329"/>
  <c r="CK329"/>
  <c r="CI329"/>
  <c r="CG329"/>
  <c r="CE329"/>
  <c r="CC329"/>
  <c r="CA329"/>
  <c r="BY329"/>
  <c r="BW329"/>
  <c r="BU329"/>
  <c r="BS329"/>
  <c r="BQ329"/>
  <c r="BO329"/>
  <c r="BM329"/>
  <c r="BK329"/>
  <c r="BI329"/>
  <c r="BG329"/>
  <c r="BE329"/>
  <c r="BC329"/>
  <c r="BA329"/>
  <c r="AY329"/>
  <c r="AW329"/>
  <c r="AU329"/>
  <c r="AS329"/>
  <c r="AQ329"/>
  <c r="AO329"/>
  <c r="AM329"/>
  <c r="AK329"/>
  <c r="AI329"/>
  <c r="AG329"/>
  <c r="AE329"/>
  <c r="AC329"/>
  <c r="AA329"/>
  <c r="Y329"/>
  <c r="W329"/>
  <c r="CQ332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BF344"/>
  <c r="BE344"/>
  <c r="BD344"/>
  <c r="BC344"/>
  <c r="BB344"/>
  <c r="BA344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BF343"/>
  <c r="BE343"/>
  <c r="BD343"/>
  <c r="BC343"/>
  <c r="BB343"/>
  <c r="BA343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B343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BF342"/>
  <c r="BE342"/>
  <c r="BD342"/>
  <c r="BC342"/>
  <c r="BB342"/>
  <c r="BA342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B342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BF341"/>
  <c r="BE341"/>
  <c r="BD341"/>
  <c r="BC341"/>
  <c r="BB341"/>
  <c r="BA341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BF340"/>
  <c r="BE340"/>
  <c r="BD340"/>
  <c r="BC340"/>
  <c r="BB340"/>
  <c r="BA340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C340"/>
  <c r="B340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BF339"/>
  <c r="BE339"/>
  <c r="BD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C339"/>
  <c r="B339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BF338"/>
  <c r="BE338"/>
  <c r="BD338"/>
  <c r="BC338"/>
  <c r="BB338"/>
  <c r="BA338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B338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BF337"/>
  <c r="BE337"/>
  <c r="BD337"/>
  <c r="BC337"/>
  <c r="BB337"/>
  <c r="BA337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B337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BF336"/>
  <c r="BE336"/>
  <c r="BD336"/>
  <c r="BC336"/>
  <c r="BB336"/>
  <c r="BA336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BF335"/>
  <c r="BE335"/>
  <c r="BD335"/>
  <c r="BC335"/>
  <c r="BB335"/>
  <c r="BA335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B335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BF334"/>
  <c r="BE334"/>
  <c r="BD334"/>
  <c r="BC334"/>
  <c r="BB334"/>
  <c r="BA334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B334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BF333"/>
  <c r="BE333"/>
  <c r="BD333"/>
  <c r="BC333"/>
  <c r="BB333"/>
  <c r="BA333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CS332"/>
  <c r="CR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BF332"/>
  <c r="BE332"/>
  <c r="BD332"/>
  <c r="BC332"/>
  <c r="BB332"/>
  <c r="BA332"/>
  <c r="AZ332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C332"/>
  <c r="B332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BF331"/>
  <c r="BE331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BF330"/>
  <c r="BE330"/>
  <c r="BD330"/>
  <c r="BC330"/>
  <c r="BB330"/>
  <c r="BA330"/>
  <c r="AZ330"/>
  <c r="AY330"/>
  <c r="AX330"/>
  <c r="AV330"/>
  <c r="AT330"/>
  <c r="AR330"/>
  <c r="AP330"/>
  <c r="AN330"/>
  <c r="AL330"/>
  <c r="AJ330"/>
  <c r="AH330"/>
  <c r="AF330"/>
  <c r="AD330"/>
  <c r="AB330"/>
  <c r="Z330"/>
  <c r="X330"/>
  <c r="V330"/>
  <c r="T330"/>
  <c r="R330"/>
  <c r="P330"/>
  <c r="N330"/>
  <c r="L330"/>
  <c r="J330"/>
  <c r="H330"/>
  <c r="F330"/>
  <c r="D330"/>
  <c r="B330"/>
  <c r="CR329"/>
  <c r="CP329"/>
  <c r="CN329"/>
  <c r="CL329"/>
  <c r="CJ329"/>
  <c r="CH329"/>
  <c r="CF329"/>
  <c r="CD329"/>
  <c r="CB329"/>
  <c r="BZ329"/>
  <c r="BX329"/>
  <c r="BV329"/>
  <c r="BT329"/>
  <c r="BR329"/>
  <c r="BP329"/>
  <c r="BN329"/>
  <c r="BL329"/>
  <c r="BJ329"/>
  <c r="BH329"/>
  <c r="BF329"/>
  <c r="BD329"/>
  <c r="BB329"/>
  <c r="AZ329"/>
  <c r="AX329"/>
  <c r="AV329"/>
  <c r="AT329"/>
  <c r="AR329"/>
  <c r="AP329"/>
  <c r="AN329"/>
  <c r="AL329"/>
  <c r="AJ329"/>
  <c r="AH329"/>
  <c r="AF329"/>
  <c r="AD329"/>
  <c r="AB329"/>
  <c r="Z329"/>
  <c r="X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B329"/>
  <c r="A330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13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B367"/>
  <c r="B389"/>
  <c r="C42" i="6"/>
  <c r="D367" i="2"/>
  <c r="P44" i="9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43"/>
  <c r="A97" i="2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R58" i="9"/>
  <c r="R74"/>
  <c r="R73"/>
  <c r="R72"/>
  <c r="R71"/>
  <c r="R70"/>
  <c r="R69"/>
  <c r="R68"/>
  <c r="R67"/>
  <c r="R66"/>
  <c r="R65"/>
  <c r="R64"/>
  <c r="R63"/>
  <c r="R62"/>
  <c r="R61"/>
  <c r="R60"/>
  <c r="R59"/>
  <c r="W59"/>
  <c r="W58"/>
  <c r="R19"/>
  <c r="R18"/>
  <c r="R17"/>
  <c r="Q21"/>
  <c r="Q22" s="1"/>
  <c r="R22" s="1"/>
  <c r="Q19"/>
  <c r="Q20" s="1"/>
  <c r="R20" s="1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5"/>
  <c r="K4"/>
  <c r="K3"/>
  <c r="K2"/>
  <c r="K1"/>
  <c r="K20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113" i="2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50" i="7"/>
  <c r="C50" s="1"/>
  <c r="B49"/>
  <c r="C49" s="1"/>
  <c r="E49" s="1"/>
  <c r="B48"/>
  <c r="C48" s="1"/>
  <c r="E48" s="1"/>
  <c r="B47"/>
  <c r="C47" s="1"/>
  <c r="E47" s="1"/>
  <c r="B46"/>
  <c r="C46" s="1"/>
  <c r="E46" s="1"/>
  <c r="B45"/>
  <c r="C45" s="1"/>
  <c r="E45" s="1"/>
  <c r="B44"/>
  <c r="C44" s="1"/>
  <c r="E44" s="1"/>
  <c r="B43"/>
  <c r="C43" s="1"/>
  <c r="E43" s="1"/>
  <c r="B42"/>
  <c r="C42" s="1"/>
  <c r="E42" s="1"/>
  <c r="B41"/>
  <c r="C41" s="1"/>
  <c r="E41" s="1"/>
  <c r="B40"/>
  <c r="C40" s="1"/>
  <c r="E40" s="1"/>
  <c r="B39"/>
  <c r="C39" s="1"/>
  <c r="E39" s="1"/>
  <c r="B38"/>
  <c r="C38" s="1"/>
  <c r="E38" s="1"/>
  <c r="B37"/>
  <c r="C37" s="1"/>
  <c r="E37" s="1"/>
  <c r="B36"/>
  <c r="C36" s="1"/>
  <c r="E36" s="1"/>
  <c r="B35"/>
  <c r="C35" s="1"/>
  <c r="E35" s="1"/>
  <c r="B34"/>
  <c r="C34" s="1"/>
  <c r="E34" s="1"/>
  <c r="B33"/>
  <c r="C33" s="1"/>
  <c r="E33" s="1"/>
  <c r="B32"/>
  <c r="C32" s="1"/>
  <c r="E32" s="1"/>
  <c r="B31"/>
  <c r="C31" s="1"/>
  <c r="E31" s="1"/>
  <c r="B30"/>
  <c r="C30" s="1"/>
  <c r="E30" s="1"/>
  <c r="B29"/>
  <c r="C29" s="1"/>
  <c r="E29" s="1"/>
  <c r="B28"/>
  <c r="C28" s="1"/>
  <c r="E28" s="1"/>
  <c r="B27"/>
  <c r="C27" s="1"/>
  <c r="E27" s="1"/>
  <c r="B26"/>
  <c r="C26" s="1"/>
  <c r="E26" s="1"/>
  <c r="B25"/>
  <c r="C25" s="1"/>
  <c r="E25" s="1"/>
  <c r="B24"/>
  <c r="C24" s="1"/>
  <c r="E24" s="1"/>
  <c r="B23"/>
  <c r="C23" s="1"/>
  <c r="E23" s="1"/>
  <c r="B22"/>
  <c r="C22" s="1"/>
  <c r="E22" s="1"/>
  <c r="B21"/>
  <c r="C21" s="1"/>
  <c r="E21" s="1"/>
  <c r="B20"/>
  <c r="C20" s="1"/>
  <c r="E20" s="1"/>
  <c r="B19"/>
  <c r="C19" s="1"/>
  <c r="E19" s="1"/>
  <c r="B18"/>
  <c r="C18" s="1"/>
  <c r="E18" s="1"/>
  <c r="B17"/>
  <c r="C17" s="1"/>
  <c r="E17" s="1"/>
  <c r="B16"/>
  <c r="C16" s="1"/>
  <c r="E16" s="1"/>
  <c r="B15"/>
  <c r="C15" s="1"/>
  <c r="E15" s="1"/>
  <c r="B14"/>
  <c r="C14" s="1"/>
  <c r="E14" s="1"/>
  <c r="B13"/>
  <c r="C13" s="1"/>
  <c r="E13" s="1"/>
  <c r="B12"/>
  <c r="C12" s="1"/>
  <c r="E12" s="1"/>
  <c r="B11"/>
  <c r="C11" s="1"/>
  <c r="E11" s="1"/>
  <c r="B10"/>
  <c r="C10" s="1"/>
  <c r="E10" s="1"/>
  <c r="B9"/>
  <c r="C9" s="1"/>
  <c r="E9" s="1"/>
  <c r="B8"/>
  <c r="C8" s="1"/>
  <c r="E8" s="1"/>
  <c r="B7"/>
  <c r="C7" s="1"/>
  <c r="E7" s="1"/>
  <c r="B6"/>
  <c r="C6" s="1"/>
  <c r="E6" s="1"/>
  <c r="B5"/>
  <c r="C5" s="1"/>
  <c r="E5" s="1"/>
  <c r="B4"/>
  <c r="C4" s="1"/>
  <c r="E4" s="1"/>
  <c r="B3"/>
  <c r="C3" s="1"/>
  <c r="E3" s="1"/>
  <c r="B2"/>
  <c r="C2" s="1"/>
  <c r="E2" s="1"/>
  <c r="E51" s="1"/>
  <c r="B1"/>
  <c r="C1" s="1"/>
  <c r="F56" i="4"/>
  <c r="F57" s="1"/>
  <c r="F58" s="1"/>
  <c r="F59" s="1"/>
  <c r="F60" s="1"/>
  <c r="F61" s="1"/>
  <c r="F54"/>
  <c r="F53"/>
  <c r="F52" s="1"/>
  <c r="F51" s="1"/>
  <c r="B50"/>
  <c r="B49"/>
  <c r="D49" s="1"/>
  <c r="E49" s="1"/>
  <c r="C48"/>
  <c r="A48"/>
  <c r="B48" s="1"/>
  <c r="D48" s="1"/>
  <c r="C47"/>
  <c r="A47"/>
  <c r="B47" s="1"/>
  <c r="D47" s="1"/>
  <c r="C46"/>
  <c r="A46"/>
  <c r="B46" s="1"/>
  <c r="D46" s="1"/>
  <c r="C45"/>
  <c r="A45"/>
  <c r="B45" s="1"/>
  <c r="D45" s="1"/>
  <c r="C44"/>
  <c r="A44"/>
  <c r="B44" s="1"/>
  <c r="D44" s="1"/>
  <c r="C43"/>
  <c r="A43"/>
  <c r="B43" s="1"/>
  <c r="D43" s="1"/>
  <c r="C42"/>
  <c r="A42"/>
  <c r="B42" s="1"/>
  <c r="D42" s="1"/>
  <c r="C41"/>
  <c r="A41"/>
  <c r="B41" s="1"/>
  <c r="D41" s="1"/>
  <c r="C40"/>
  <c r="A40"/>
  <c r="B40" s="1"/>
  <c r="D40" s="1"/>
  <c r="C39"/>
  <c r="A39"/>
  <c r="B39" s="1"/>
  <c r="D39" s="1"/>
  <c r="C38"/>
  <c r="A38"/>
  <c r="B38" s="1"/>
  <c r="D38" s="1"/>
  <c r="C37"/>
  <c r="A37"/>
  <c r="B37" s="1"/>
  <c r="D37" s="1"/>
  <c r="C36"/>
  <c r="A36"/>
  <c r="B36" s="1"/>
  <c r="D36" s="1"/>
  <c r="C35"/>
  <c r="A35"/>
  <c r="B35" s="1"/>
  <c r="D35" s="1"/>
  <c r="C34"/>
  <c r="A34"/>
  <c r="B34" s="1"/>
  <c r="D34" s="1"/>
  <c r="C33"/>
  <c r="A33"/>
  <c r="B33" s="1"/>
  <c r="D33" s="1"/>
  <c r="C32"/>
  <c r="A32"/>
  <c r="B32" s="1"/>
  <c r="D32" s="1"/>
  <c r="C31"/>
  <c r="A31"/>
  <c r="B31" s="1"/>
  <c r="D31" s="1"/>
  <c r="C30"/>
  <c r="A30"/>
  <c r="B30" s="1"/>
  <c r="D30" s="1"/>
  <c r="C29"/>
  <c r="A29"/>
  <c r="B29" s="1"/>
  <c r="D29" s="1"/>
  <c r="C28"/>
  <c r="A28"/>
  <c r="B28" s="1"/>
  <c r="D28" s="1"/>
  <c r="C27"/>
  <c r="A27"/>
  <c r="B27" s="1"/>
  <c r="D27" s="1"/>
  <c r="C26"/>
  <c r="A26"/>
  <c r="B26" s="1"/>
  <c r="D26" s="1"/>
  <c r="C25"/>
  <c r="A25"/>
  <c r="B25" s="1"/>
  <c r="D25" s="1"/>
  <c r="C24"/>
  <c r="A24"/>
  <c r="B24" s="1"/>
  <c r="D24" s="1"/>
  <c r="C23"/>
  <c r="A23"/>
  <c r="B23" s="1"/>
  <c r="D23" s="1"/>
  <c r="C22"/>
  <c r="A22"/>
  <c r="B22" s="1"/>
  <c r="D22" s="1"/>
  <c r="C21"/>
  <c r="A21"/>
  <c r="B21" s="1"/>
  <c r="D21" s="1"/>
  <c r="C20"/>
  <c r="A20"/>
  <c r="B20" s="1"/>
  <c r="D20" s="1"/>
  <c r="C19"/>
  <c r="A19"/>
  <c r="B19" s="1"/>
  <c r="D19" s="1"/>
  <c r="C18"/>
  <c r="A18"/>
  <c r="B18" s="1"/>
  <c r="D18" s="1"/>
  <c r="C17"/>
  <c r="A17"/>
  <c r="B17" s="1"/>
  <c r="D17" s="1"/>
  <c r="C16"/>
  <c r="A16"/>
  <c r="B16" s="1"/>
  <c r="D16" s="1"/>
  <c r="C15"/>
  <c r="A15"/>
  <c r="B15" s="1"/>
  <c r="D15" s="1"/>
  <c r="C14"/>
  <c r="A14"/>
  <c r="B14" s="1"/>
  <c r="D14" s="1"/>
  <c r="C13"/>
  <c r="A13"/>
  <c r="B13" s="1"/>
  <c r="D13" s="1"/>
  <c r="C12"/>
  <c r="A12"/>
  <c r="B12" s="1"/>
  <c r="D12" s="1"/>
  <c r="C11"/>
  <c r="A11"/>
  <c r="B11" s="1"/>
  <c r="D11" s="1"/>
  <c r="C10"/>
  <c r="A10"/>
  <c r="B10" s="1"/>
  <c r="D10" s="1"/>
  <c r="C9"/>
  <c r="A9"/>
  <c r="B9" s="1"/>
  <c r="D9" s="1"/>
  <c r="C8"/>
  <c r="A8"/>
  <c r="B8" s="1"/>
  <c r="D8" s="1"/>
  <c r="C7"/>
  <c r="A7"/>
  <c r="B7" s="1"/>
  <c r="D7" s="1"/>
  <c r="C6"/>
  <c r="A6"/>
  <c r="B6" s="1"/>
  <c r="D6" s="1"/>
  <c r="C5"/>
  <c r="A5"/>
  <c r="B5" s="1"/>
  <c r="D5" s="1"/>
  <c r="C4"/>
  <c r="A4"/>
  <c r="B4" s="1"/>
  <c r="D4" s="1"/>
  <c r="C3"/>
  <c r="A3"/>
  <c r="B3" s="1"/>
  <c r="D3" s="1"/>
  <c r="C2"/>
  <c r="A2"/>
  <c r="B2" s="1"/>
  <c r="D2" s="1"/>
  <c r="C1"/>
  <c r="A1"/>
  <c r="B1" s="1"/>
  <c r="D1" s="1"/>
  <c r="E43" i="3"/>
  <c r="AS37" i="6" s="1"/>
  <c r="D43" i="3"/>
  <c r="AS36" i="6" s="1"/>
  <c r="E42" i="3"/>
  <c r="AR37" i="6" s="1"/>
  <c r="D42" i="3"/>
  <c r="AR36" i="6" s="1"/>
  <c r="E41" i="3"/>
  <c r="AQ37" i="6" s="1"/>
  <c r="D41" i="3"/>
  <c r="AQ36" i="6" s="1"/>
  <c r="E40" i="3"/>
  <c r="AP37" i="6" s="1"/>
  <c r="D40" i="3"/>
  <c r="AP36" i="6" s="1"/>
  <c r="E39" i="3"/>
  <c r="AO37" i="6" s="1"/>
  <c r="D39" i="3"/>
  <c r="AO36" i="6" s="1"/>
  <c r="E38" i="3"/>
  <c r="AN37" i="6" s="1"/>
  <c r="D38" i="3"/>
  <c r="AN36" i="6" s="1"/>
  <c r="E37" i="3"/>
  <c r="AM37" i="6" s="1"/>
  <c r="D37" i="3"/>
  <c r="AM36" i="6" s="1"/>
  <c r="E36" i="3"/>
  <c r="AL37" i="6" s="1"/>
  <c r="D36" i="3"/>
  <c r="AL36" i="6" s="1"/>
  <c r="E35" i="3"/>
  <c r="AK37" i="6" s="1"/>
  <c r="D35" i="3"/>
  <c r="AK36" i="6" s="1"/>
  <c r="E34" i="3"/>
  <c r="AJ37" i="6" s="1"/>
  <c r="D34" i="3"/>
  <c r="AJ36" i="6" s="1"/>
  <c r="E33" i="3"/>
  <c r="AI37" i="6" s="1"/>
  <c r="D33" i="3"/>
  <c r="AI36" i="6" s="1"/>
  <c r="E32" i="3"/>
  <c r="AH37" i="6" s="1"/>
  <c r="D32" i="3"/>
  <c r="AH36" i="6" s="1"/>
  <c r="E31" i="3"/>
  <c r="AG37" i="6" s="1"/>
  <c r="D31" i="3"/>
  <c r="AG36" i="6" s="1"/>
  <c r="E30" i="3"/>
  <c r="AF37" i="6" s="1"/>
  <c r="D30" i="3"/>
  <c r="AF36" i="6" s="1"/>
  <c r="E29" i="3"/>
  <c r="AE37" i="6" s="1"/>
  <c r="D29" i="3"/>
  <c r="AE36" i="6" s="1"/>
  <c r="E28" i="3"/>
  <c r="AD37" i="6" s="1"/>
  <c r="D28" i="3"/>
  <c r="AD36" i="6" s="1"/>
  <c r="E27" i="3"/>
  <c r="AC37" i="6" s="1"/>
  <c r="D27" i="3"/>
  <c r="AC36" i="6" s="1"/>
  <c r="E26" i="3"/>
  <c r="AB37" i="6" s="1"/>
  <c r="D26" i="3"/>
  <c r="AB36" i="6" s="1"/>
  <c r="E25" i="3"/>
  <c r="AA37" i="6" s="1"/>
  <c r="D25" i="3"/>
  <c r="AA36" i="6" s="1"/>
  <c r="E24" i="3"/>
  <c r="Z37" i="6" s="1"/>
  <c r="D24" i="3"/>
  <c r="Z36" i="6" s="1"/>
  <c r="E23" i="3"/>
  <c r="Y37" i="6" s="1"/>
  <c r="D23" i="3"/>
  <c r="Y36" i="6" s="1"/>
  <c r="E22" i="3"/>
  <c r="X37" i="6" s="1"/>
  <c r="D22" i="3"/>
  <c r="X36" i="6" s="1"/>
  <c r="E21" i="3"/>
  <c r="W37" i="6" s="1"/>
  <c r="D21" i="3"/>
  <c r="W36" i="6" s="1"/>
  <c r="E20" i="3"/>
  <c r="V37" i="6" s="1"/>
  <c r="D20" i="3"/>
  <c r="V36" i="6" s="1"/>
  <c r="E19" i="3"/>
  <c r="U37" i="6" s="1"/>
  <c r="D19" i="3"/>
  <c r="U36" i="6" s="1"/>
  <c r="E18" i="3"/>
  <c r="T37" i="6" s="1"/>
  <c r="D18" i="3"/>
  <c r="T36" i="6" s="1"/>
  <c r="E17" i="3"/>
  <c r="S37" i="6" s="1"/>
  <c r="D17" i="3"/>
  <c r="S36" i="6" s="1"/>
  <c r="E16" i="3"/>
  <c r="R37" i="6" s="1"/>
  <c r="D16" i="3"/>
  <c r="R36" i="6" s="1"/>
  <c r="E15" i="3"/>
  <c r="Q37" i="6" s="1"/>
  <c r="D15" i="3"/>
  <c r="Q36" i="6" s="1"/>
  <c r="E14" i="3"/>
  <c r="P37" i="6" s="1"/>
  <c r="D14" i="3"/>
  <c r="P36" i="6" s="1"/>
  <c r="E13" i="3"/>
  <c r="O37" i="6" s="1"/>
  <c r="D13" i="3"/>
  <c r="O36" i="6" s="1"/>
  <c r="E12" i="3"/>
  <c r="N37" i="6" s="1"/>
  <c r="D12" i="3"/>
  <c r="N36" i="6" s="1"/>
  <c r="E11" i="3"/>
  <c r="M37" i="6" s="1"/>
  <c r="D11" i="3"/>
  <c r="M36" i="6" s="1"/>
  <c r="E10" i="3"/>
  <c r="L37" i="6" s="1"/>
  <c r="D10" i="3"/>
  <c r="L36" i="6" s="1"/>
  <c r="E9" i="3"/>
  <c r="K37" i="6" s="1"/>
  <c r="D9" i="3"/>
  <c r="K36" i="6" s="1"/>
  <c r="E8" i="3"/>
  <c r="J37" i="6" s="1"/>
  <c r="D8" i="3"/>
  <c r="J36" i="6" s="1"/>
  <c r="E7" i="3"/>
  <c r="I37" i="6" s="1"/>
  <c r="D7" i="3"/>
  <c r="I36" i="6" s="1"/>
  <c r="E6" i="3"/>
  <c r="H37" i="6" s="1"/>
  <c r="D6" i="3"/>
  <c r="H36" i="6" s="1"/>
  <c r="E5" i="3"/>
  <c r="G37" i="6" s="1"/>
  <c r="D5" i="3"/>
  <c r="G36" i="6" s="1"/>
  <c r="E4" i="3"/>
  <c r="F37" i="6" s="1"/>
  <c r="D4" i="3"/>
  <c r="F36" i="6" s="1"/>
  <c r="E3" i="3"/>
  <c r="E37" i="6" s="1"/>
  <c r="D3" i="3"/>
  <c r="E36" i="6" s="1"/>
  <c r="E2" i="3"/>
  <c r="D37" i="6" s="1"/>
  <c r="D2" i="3"/>
  <c r="D36" i="6" s="1"/>
  <c r="B2" i="3"/>
  <c r="C2" s="1"/>
  <c r="E1"/>
  <c r="C37" i="6" s="1"/>
  <c r="D1" i="3"/>
  <c r="C36" i="6" s="1"/>
  <c r="B1" i="3"/>
  <c r="C1" s="1"/>
  <c r="AW389" i="2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C389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C382"/>
  <c r="B382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C380"/>
  <c r="B380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B379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B378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C375"/>
  <c r="B375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C374"/>
  <c r="B374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C373"/>
  <c r="B373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B372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C370"/>
  <c r="B370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C369"/>
  <c r="B369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B368"/>
  <c r="AW367"/>
  <c r="AW384" s="1"/>
  <c r="AV367"/>
  <c r="AV384" s="1"/>
  <c r="AU367"/>
  <c r="AU384" s="1"/>
  <c r="AT367"/>
  <c r="AT384" s="1"/>
  <c r="AS367"/>
  <c r="AS384" s="1"/>
  <c r="AR367"/>
  <c r="AR384" s="1"/>
  <c r="AQ367"/>
  <c r="AQ384" s="1"/>
  <c r="AP367"/>
  <c r="AP384" s="1"/>
  <c r="AO367"/>
  <c r="AO384" s="1"/>
  <c r="AN367"/>
  <c r="AN384" s="1"/>
  <c r="AM367"/>
  <c r="AM384" s="1"/>
  <c r="AL367"/>
  <c r="AL384" s="1"/>
  <c r="AK367"/>
  <c r="AK384" s="1"/>
  <c r="AJ367"/>
  <c r="AJ384" s="1"/>
  <c r="AI367"/>
  <c r="AI384" s="1"/>
  <c r="AH367"/>
  <c r="AH384" s="1"/>
  <c r="AG367"/>
  <c r="AG384" s="1"/>
  <c r="AF367"/>
  <c r="AF384" s="1"/>
  <c r="AE367"/>
  <c r="AE384" s="1"/>
  <c r="AD367"/>
  <c r="AD384" s="1"/>
  <c r="AC367"/>
  <c r="AC384" s="1"/>
  <c r="AB367"/>
  <c r="AB384" s="1"/>
  <c r="AA367"/>
  <c r="AA384" s="1"/>
  <c r="Z367"/>
  <c r="Z384" s="1"/>
  <c r="Y367"/>
  <c r="Y384" s="1"/>
  <c r="X367"/>
  <c r="X384" s="1"/>
  <c r="W367"/>
  <c r="W384" s="1"/>
  <c r="V367"/>
  <c r="V384" s="1"/>
  <c r="U367"/>
  <c r="U384" s="1"/>
  <c r="T367"/>
  <c r="T384" s="1"/>
  <c r="S367"/>
  <c r="S384" s="1"/>
  <c r="R367"/>
  <c r="R384" s="1"/>
  <c r="Q367"/>
  <c r="Q384" s="1"/>
  <c r="P367"/>
  <c r="P384" s="1"/>
  <c r="O367"/>
  <c r="O384" s="1"/>
  <c r="N367"/>
  <c r="N384" s="1"/>
  <c r="M367"/>
  <c r="M384" s="1"/>
  <c r="L367"/>
  <c r="L384" s="1"/>
  <c r="K367"/>
  <c r="K384" s="1"/>
  <c r="J367"/>
  <c r="J384" s="1"/>
  <c r="I367"/>
  <c r="I384" s="1"/>
  <c r="H367"/>
  <c r="H384" s="1"/>
  <c r="G367"/>
  <c r="G384" s="1"/>
  <c r="F367"/>
  <c r="F384" s="1"/>
  <c r="E367"/>
  <c r="E384" s="1"/>
  <c r="D384"/>
  <c r="C367"/>
  <c r="C384" s="1"/>
  <c r="B384"/>
  <c r="C385" s="1"/>
  <c r="A194"/>
  <c r="A213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196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CR210"/>
  <c r="CR227" s="1"/>
  <c r="CP210"/>
  <c r="CP227" s="1"/>
  <c r="CN210"/>
  <c r="CN227" s="1"/>
  <c r="CL210"/>
  <c r="CL227" s="1"/>
  <c r="CJ210"/>
  <c r="CJ227" s="1"/>
  <c r="CH210"/>
  <c r="CH227" s="1"/>
  <c r="CF210"/>
  <c r="CF227" s="1"/>
  <c r="CD210"/>
  <c r="CD227" s="1"/>
  <c r="CB210"/>
  <c r="CB227" s="1"/>
  <c r="BZ210"/>
  <c r="BZ227" s="1"/>
  <c r="BX210"/>
  <c r="BX227" s="1"/>
  <c r="BV210"/>
  <c r="BV227" s="1"/>
  <c r="BT210"/>
  <c r="BT227" s="1"/>
  <c r="BR210"/>
  <c r="BR227" s="1"/>
  <c r="BP210"/>
  <c r="BP227" s="1"/>
  <c r="BN210"/>
  <c r="BN227" s="1"/>
  <c r="BL210"/>
  <c r="BL227" s="1"/>
  <c r="BJ210"/>
  <c r="BJ227" s="1"/>
  <c r="BH210"/>
  <c r="BH227" s="1"/>
  <c r="BF210"/>
  <c r="BF227" s="1"/>
  <c r="BD210"/>
  <c r="BD227" s="1"/>
  <c r="BB210"/>
  <c r="BB227" s="1"/>
  <c r="AZ210"/>
  <c r="AZ227" s="1"/>
  <c r="AX210"/>
  <c r="AX227" s="1"/>
  <c r="AV210"/>
  <c r="AV227" s="1"/>
  <c r="AT210"/>
  <c r="AT227" s="1"/>
  <c r="AR210"/>
  <c r="AR227" s="1"/>
  <c r="AP210"/>
  <c r="AP227" s="1"/>
  <c r="AN210"/>
  <c r="AN227" s="1"/>
  <c r="AL210"/>
  <c r="AL227" s="1"/>
  <c r="AJ210"/>
  <c r="AJ227" s="1"/>
  <c r="AH210"/>
  <c r="AH227" s="1"/>
  <c r="AF210"/>
  <c r="AF227" s="1"/>
  <c r="AD210"/>
  <c r="AD227" s="1"/>
  <c r="AB210"/>
  <c r="AB227" s="1"/>
  <c r="Z210"/>
  <c r="Z227" s="1"/>
  <c r="X210"/>
  <c r="X227" s="1"/>
  <c r="V210"/>
  <c r="V227" s="1"/>
  <c r="T210"/>
  <c r="T227" s="1"/>
  <c r="R210"/>
  <c r="R227" s="1"/>
  <c r="P210"/>
  <c r="P227" s="1"/>
  <c r="N210"/>
  <c r="N227" s="1"/>
  <c r="L210"/>
  <c r="L227" s="1"/>
  <c r="J210"/>
  <c r="J227" s="1"/>
  <c r="H210"/>
  <c r="H227" s="1"/>
  <c r="CR209"/>
  <c r="CR226" s="1"/>
  <c r="CP209"/>
  <c r="CP226" s="1"/>
  <c r="CN209"/>
  <c r="CN226" s="1"/>
  <c r="CL209"/>
  <c r="CL226" s="1"/>
  <c r="CJ209"/>
  <c r="CJ226" s="1"/>
  <c r="CH209"/>
  <c r="CH226" s="1"/>
  <c r="CF209"/>
  <c r="CF226" s="1"/>
  <c r="CD209"/>
  <c r="CD226" s="1"/>
  <c r="CB209"/>
  <c r="CB226" s="1"/>
  <c r="BZ209"/>
  <c r="BZ226" s="1"/>
  <c r="BX209"/>
  <c r="BX226" s="1"/>
  <c r="BV209"/>
  <c r="BV226" s="1"/>
  <c r="BT209"/>
  <c r="BT226" s="1"/>
  <c r="BR209"/>
  <c r="BR226" s="1"/>
  <c r="BP209"/>
  <c r="BP226" s="1"/>
  <c r="BN209"/>
  <c r="BN226" s="1"/>
  <c r="BL209"/>
  <c r="BL226" s="1"/>
  <c r="BJ209"/>
  <c r="BJ226" s="1"/>
  <c r="BH209"/>
  <c r="BH226" s="1"/>
  <c r="BF209"/>
  <c r="BF226" s="1"/>
  <c r="BD209"/>
  <c r="BD226" s="1"/>
  <c r="BB209"/>
  <c r="BB226" s="1"/>
  <c r="AZ209"/>
  <c r="AZ226" s="1"/>
  <c r="AX209"/>
  <c r="AX226" s="1"/>
  <c r="AV209"/>
  <c r="AV226" s="1"/>
  <c r="AT209"/>
  <c r="AT226" s="1"/>
  <c r="AR209"/>
  <c r="AR226" s="1"/>
  <c r="AP209"/>
  <c r="AP226" s="1"/>
  <c r="AN209"/>
  <c r="AN226" s="1"/>
  <c r="AL209"/>
  <c r="AL226" s="1"/>
  <c r="AJ209"/>
  <c r="AJ226" s="1"/>
  <c r="AH209"/>
  <c r="AH226" s="1"/>
  <c r="AF209"/>
  <c r="AF226" s="1"/>
  <c r="AD209"/>
  <c r="AD226" s="1"/>
  <c r="AB209"/>
  <c r="AB226" s="1"/>
  <c r="Z209"/>
  <c r="Z226" s="1"/>
  <c r="X209"/>
  <c r="X226" s="1"/>
  <c r="V209"/>
  <c r="V226" s="1"/>
  <c r="T209"/>
  <c r="T226" s="1"/>
  <c r="R209"/>
  <c r="R226" s="1"/>
  <c r="P209"/>
  <c r="P226" s="1"/>
  <c r="N209"/>
  <c r="N226" s="1"/>
  <c r="L209"/>
  <c r="L226" s="1"/>
  <c r="J209"/>
  <c r="J226" s="1"/>
  <c r="H209"/>
  <c r="H226" s="1"/>
  <c r="CR208"/>
  <c r="CR225" s="1"/>
  <c r="CP208"/>
  <c r="CP225" s="1"/>
  <c r="CN208"/>
  <c r="CN225" s="1"/>
  <c r="CL208"/>
  <c r="CL225" s="1"/>
  <c r="CJ208"/>
  <c r="CJ225" s="1"/>
  <c r="CH208"/>
  <c r="CH225" s="1"/>
  <c r="CF208"/>
  <c r="CF225" s="1"/>
  <c r="CD208"/>
  <c r="CD225" s="1"/>
  <c r="CB208"/>
  <c r="CB225" s="1"/>
  <c r="BZ208"/>
  <c r="BZ225" s="1"/>
  <c r="BX208"/>
  <c r="BX225" s="1"/>
  <c r="BV208"/>
  <c r="BV225" s="1"/>
  <c r="BT208"/>
  <c r="BT225" s="1"/>
  <c r="BR208"/>
  <c r="BR225" s="1"/>
  <c r="BP208"/>
  <c r="BP225" s="1"/>
  <c r="BN208"/>
  <c r="BN225" s="1"/>
  <c r="BL208"/>
  <c r="BL225" s="1"/>
  <c r="BJ208"/>
  <c r="BJ225" s="1"/>
  <c r="BH208"/>
  <c r="BH225" s="1"/>
  <c r="BF208"/>
  <c r="BF225" s="1"/>
  <c r="BD208"/>
  <c r="BD225" s="1"/>
  <c r="BB208"/>
  <c r="BB225" s="1"/>
  <c r="AZ208"/>
  <c r="AZ225" s="1"/>
  <c r="AX208"/>
  <c r="AX225" s="1"/>
  <c r="AV208"/>
  <c r="AV225" s="1"/>
  <c r="AT208"/>
  <c r="AT225" s="1"/>
  <c r="AR208"/>
  <c r="AR225" s="1"/>
  <c r="AP208"/>
  <c r="AP225" s="1"/>
  <c r="AN208"/>
  <c r="AN225" s="1"/>
  <c r="AL208"/>
  <c r="AL225" s="1"/>
  <c r="AJ208"/>
  <c r="AJ225" s="1"/>
  <c r="AH208"/>
  <c r="AH225" s="1"/>
  <c r="AF208"/>
  <c r="AF225" s="1"/>
  <c r="AD208"/>
  <c r="AD225" s="1"/>
  <c r="AB208"/>
  <c r="AB225" s="1"/>
  <c r="Z208"/>
  <c r="Z225" s="1"/>
  <c r="X208"/>
  <c r="X225" s="1"/>
  <c r="V208"/>
  <c r="V225" s="1"/>
  <c r="T208"/>
  <c r="T225" s="1"/>
  <c r="R208"/>
  <c r="R225" s="1"/>
  <c r="P208"/>
  <c r="P225" s="1"/>
  <c r="N208"/>
  <c r="N225" s="1"/>
  <c r="L208"/>
  <c r="L225" s="1"/>
  <c r="J208"/>
  <c r="J225" s="1"/>
  <c r="H208"/>
  <c r="H225" s="1"/>
  <c r="CR207"/>
  <c r="CR224" s="1"/>
  <c r="CP207"/>
  <c r="CP224" s="1"/>
  <c r="CN207"/>
  <c r="CN224" s="1"/>
  <c r="CL207"/>
  <c r="CL224" s="1"/>
  <c r="CJ207"/>
  <c r="CJ224" s="1"/>
  <c r="CH207"/>
  <c r="CH224" s="1"/>
  <c r="CF207"/>
  <c r="CF224" s="1"/>
  <c r="CD207"/>
  <c r="CD224" s="1"/>
  <c r="CB207"/>
  <c r="CB224" s="1"/>
  <c r="BZ207"/>
  <c r="BZ224" s="1"/>
  <c r="BX207"/>
  <c r="BX224" s="1"/>
  <c r="BV207"/>
  <c r="BV224" s="1"/>
  <c r="BT207"/>
  <c r="BT224" s="1"/>
  <c r="BR207"/>
  <c r="BR224" s="1"/>
  <c r="BP207"/>
  <c r="BP224" s="1"/>
  <c r="BN207"/>
  <c r="BN224" s="1"/>
  <c r="BL207"/>
  <c r="BL224" s="1"/>
  <c r="BJ207"/>
  <c r="BJ224" s="1"/>
  <c r="BH207"/>
  <c r="BH224" s="1"/>
  <c r="BF207"/>
  <c r="BF224" s="1"/>
  <c r="BD207"/>
  <c r="BD224" s="1"/>
  <c r="BB207"/>
  <c r="BB224" s="1"/>
  <c r="AZ207"/>
  <c r="AZ224" s="1"/>
  <c r="AX207"/>
  <c r="AX224" s="1"/>
  <c r="AV207"/>
  <c r="AV224" s="1"/>
  <c r="AT207"/>
  <c r="AT224" s="1"/>
  <c r="AR207"/>
  <c r="AR224" s="1"/>
  <c r="AP207"/>
  <c r="AP224" s="1"/>
  <c r="AN207"/>
  <c r="AN224" s="1"/>
  <c r="AL207"/>
  <c r="AL224" s="1"/>
  <c r="AJ207"/>
  <c r="AJ224" s="1"/>
  <c r="AH207"/>
  <c r="AH224" s="1"/>
  <c r="AF207"/>
  <c r="AF224" s="1"/>
  <c r="AD207"/>
  <c r="AD224" s="1"/>
  <c r="AB207"/>
  <c r="AB224" s="1"/>
  <c r="Z207"/>
  <c r="Z224" s="1"/>
  <c r="X207"/>
  <c r="X224" s="1"/>
  <c r="V207"/>
  <c r="V224" s="1"/>
  <c r="T207"/>
  <c r="T224" s="1"/>
  <c r="R207"/>
  <c r="R224" s="1"/>
  <c r="P207"/>
  <c r="P224" s="1"/>
  <c r="N207"/>
  <c r="N224" s="1"/>
  <c r="L207"/>
  <c r="L224" s="1"/>
  <c r="J207"/>
  <c r="J224" s="1"/>
  <c r="H207"/>
  <c r="H224" s="1"/>
  <c r="CR206"/>
  <c r="CR223" s="1"/>
  <c r="CP206"/>
  <c r="CP223" s="1"/>
  <c r="CN206"/>
  <c r="CN223" s="1"/>
  <c r="CL206"/>
  <c r="CL223" s="1"/>
  <c r="CJ206"/>
  <c r="CJ223" s="1"/>
  <c r="CH206"/>
  <c r="CH223" s="1"/>
  <c r="CF206"/>
  <c r="CF223" s="1"/>
  <c r="CD206"/>
  <c r="CD223" s="1"/>
  <c r="CB206"/>
  <c r="CB223" s="1"/>
  <c r="BZ206"/>
  <c r="BZ223" s="1"/>
  <c r="BX206"/>
  <c r="BX223" s="1"/>
  <c r="BV206"/>
  <c r="BV223" s="1"/>
  <c r="BT206"/>
  <c r="BT223" s="1"/>
  <c r="BR206"/>
  <c r="BR223" s="1"/>
  <c r="BP206"/>
  <c r="BP223" s="1"/>
  <c r="BN206"/>
  <c r="BN223" s="1"/>
  <c r="BL206"/>
  <c r="BL223" s="1"/>
  <c r="BJ206"/>
  <c r="BJ223" s="1"/>
  <c r="BH206"/>
  <c r="BH223" s="1"/>
  <c r="BF206"/>
  <c r="BF223" s="1"/>
  <c r="BD206"/>
  <c r="BD223" s="1"/>
  <c r="BB206"/>
  <c r="BB223" s="1"/>
  <c r="AZ206"/>
  <c r="AZ223" s="1"/>
  <c r="AX206"/>
  <c r="AX223" s="1"/>
  <c r="AV206"/>
  <c r="AV223" s="1"/>
  <c r="AT206"/>
  <c r="AT223" s="1"/>
  <c r="AR206"/>
  <c r="AR223" s="1"/>
  <c r="AP206"/>
  <c r="AP223" s="1"/>
  <c r="AN206"/>
  <c r="AN223" s="1"/>
  <c r="AL206"/>
  <c r="AL223" s="1"/>
  <c r="AJ206"/>
  <c r="AJ223" s="1"/>
  <c r="AH206"/>
  <c r="AH223" s="1"/>
  <c r="AF206"/>
  <c r="AF223" s="1"/>
  <c r="AD206"/>
  <c r="AD223" s="1"/>
  <c r="AB206"/>
  <c r="AB223" s="1"/>
  <c r="Z206"/>
  <c r="Z223" s="1"/>
  <c r="X206"/>
  <c r="X223" s="1"/>
  <c r="V206"/>
  <c r="V223" s="1"/>
  <c r="T206"/>
  <c r="T223" s="1"/>
  <c r="R206"/>
  <c r="R223" s="1"/>
  <c r="P206"/>
  <c r="P223" s="1"/>
  <c r="N206"/>
  <c r="N223" s="1"/>
  <c r="L206"/>
  <c r="L223" s="1"/>
  <c r="J206"/>
  <c r="J223" s="1"/>
  <c r="H206"/>
  <c r="H223" s="1"/>
  <c r="CR205"/>
  <c r="CR222" s="1"/>
  <c r="CP205"/>
  <c r="CP222" s="1"/>
  <c r="CN205"/>
  <c r="CN222" s="1"/>
  <c r="CL205"/>
  <c r="CL222" s="1"/>
  <c r="CJ205"/>
  <c r="CJ222" s="1"/>
  <c r="CH205"/>
  <c r="CH222" s="1"/>
  <c r="CF205"/>
  <c r="CF222" s="1"/>
  <c r="CD205"/>
  <c r="CD222" s="1"/>
  <c r="CB205"/>
  <c r="CB222" s="1"/>
  <c r="BZ205"/>
  <c r="BZ222" s="1"/>
  <c r="BX205"/>
  <c r="BX222" s="1"/>
  <c r="BV205"/>
  <c r="BV222" s="1"/>
  <c r="BT205"/>
  <c r="BT222" s="1"/>
  <c r="BR205"/>
  <c r="BR222" s="1"/>
  <c r="BP205"/>
  <c r="BP222" s="1"/>
  <c r="BN205"/>
  <c r="BN222" s="1"/>
  <c r="BL205"/>
  <c r="BL222" s="1"/>
  <c r="BJ205"/>
  <c r="BJ222" s="1"/>
  <c r="BH205"/>
  <c r="BH222" s="1"/>
  <c r="BF205"/>
  <c r="BF222" s="1"/>
  <c r="BD205"/>
  <c r="BD222" s="1"/>
  <c r="BB205"/>
  <c r="BB222" s="1"/>
  <c r="AZ205"/>
  <c r="AZ222" s="1"/>
  <c r="AX205"/>
  <c r="AX222" s="1"/>
  <c r="AV205"/>
  <c r="AV222" s="1"/>
  <c r="AT205"/>
  <c r="AT222" s="1"/>
  <c r="AR205"/>
  <c r="AR222" s="1"/>
  <c r="AP205"/>
  <c r="AP222" s="1"/>
  <c r="AN205"/>
  <c r="AN222" s="1"/>
  <c r="AL205"/>
  <c r="AL222" s="1"/>
  <c r="AJ205"/>
  <c r="AJ222" s="1"/>
  <c r="AH205"/>
  <c r="AH222" s="1"/>
  <c r="AF205"/>
  <c r="AF222" s="1"/>
  <c r="AD205"/>
  <c r="AD222" s="1"/>
  <c r="AB205"/>
  <c r="AB222" s="1"/>
  <c r="Z205"/>
  <c r="Z222" s="1"/>
  <c r="X205"/>
  <c r="X222" s="1"/>
  <c r="V205"/>
  <c r="V222" s="1"/>
  <c r="T205"/>
  <c r="T222" s="1"/>
  <c r="R205"/>
  <c r="R222" s="1"/>
  <c r="P205"/>
  <c r="P222" s="1"/>
  <c r="N205"/>
  <c r="N222" s="1"/>
  <c r="L205"/>
  <c r="L222" s="1"/>
  <c r="J205"/>
  <c r="J222" s="1"/>
  <c r="H205"/>
  <c r="H222" s="1"/>
  <c r="CR204"/>
  <c r="CR221" s="1"/>
  <c r="CP204"/>
  <c r="CP221" s="1"/>
  <c r="CN204"/>
  <c r="CN221" s="1"/>
  <c r="CL204"/>
  <c r="CL221" s="1"/>
  <c r="CJ204"/>
  <c r="CJ221" s="1"/>
  <c r="CH204"/>
  <c r="CH221" s="1"/>
  <c r="CF204"/>
  <c r="CF221" s="1"/>
  <c r="CD204"/>
  <c r="CD221" s="1"/>
  <c r="CB204"/>
  <c r="CB221" s="1"/>
  <c r="BZ204"/>
  <c r="BZ221" s="1"/>
  <c r="BX204"/>
  <c r="BX221" s="1"/>
  <c r="BV204"/>
  <c r="BV221" s="1"/>
  <c r="BT204"/>
  <c r="BT221" s="1"/>
  <c r="BR204"/>
  <c r="BR221" s="1"/>
  <c r="BP204"/>
  <c r="BP221" s="1"/>
  <c r="BN204"/>
  <c r="BN221" s="1"/>
  <c r="BL204"/>
  <c r="BL221" s="1"/>
  <c r="BJ204"/>
  <c r="BJ221" s="1"/>
  <c r="BH204"/>
  <c r="BH221" s="1"/>
  <c r="BF204"/>
  <c r="BF221" s="1"/>
  <c r="BD204"/>
  <c r="BD221" s="1"/>
  <c r="BB204"/>
  <c r="BB221" s="1"/>
  <c r="AZ204"/>
  <c r="AZ221" s="1"/>
  <c r="AX204"/>
  <c r="AX221" s="1"/>
  <c r="AV204"/>
  <c r="AV221" s="1"/>
  <c r="AT204"/>
  <c r="AT221" s="1"/>
  <c r="AR204"/>
  <c r="AR221" s="1"/>
  <c r="AP204"/>
  <c r="AP221" s="1"/>
  <c r="AN204"/>
  <c r="AN221" s="1"/>
  <c r="AL204"/>
  <c r="AL221" s="1"/>
  <c r="AJ204"/>
  <c r="AJ221" s="1"/>
  <c r="AH204"/>
  <c r="AH221" s="1"/>
  <c r="AF204"/>
  <c r="AF221" s="1"/>
  <c r="AD204"/>
  <c r="AD221" s="1"/>
  <c r="AB204"/>
  <c r="AB221" s="1"/>
  <c r="Z204"/>
  <c r="Z221" s="1"/>
  <c r="X204"/>
  <c r="X221" s="1"/>
  <c r="V204"/>
  <c r="V221" s="1"/>
  <c r="T204"/>
  <c r="T221" s="1"/>
  <c r="R204"/>
  <c r="R221" s="1"/>
  <c r="P204"/>
  <c r="P221" s="1"/>
  <c r="N204"/>
  <c r="N221" s="1"/>
  <c r="L204"/>
  <c r="L221" s="1"/>
  <c r="J204"/>
  <c r="J221" s="1"/>
  <c r="H204"/>
  <c r="H221" s="1"/>
  <c r="CR203"/>
  <c r="CR220" s="1"/>
  <c r="CP203"/>
  <c r="CP220" s="1"/>
  <c r="CN203"/>
  <c r="CN220" s="1"/>
  <c r="CL203"/>
  <c r="CL220" s="1"/>
  <c r="CJ203"/>
  <c r="CJ220" s="1"/>
  <c r="CH203"/>
  <c r="CH220" s="1"/>
  <c r="CF203"/>
  <c r="CF220" s="1"/>
  <c r="CD203"/>
  <c r="CD220" s="1"/>
  <c r="CB203"/>
  <c r="CB220" s="1"/>
  <c r="BZ203"/>
  <c r="BZ220" s="1"/>
  <c r="BX203"/>
  <c r="BX220" s="1"/>
  <c r="BV203"/>
  <c r="BV220" s="1"/>
  <c r="BT203"/>
  <c r="BT220" s="1"/>
  <c r="BR203"/>
  <c r="BR220" s="1"/>
  <c r="BP203"/>
  <c r="BP220" s="1"/>
  <c r="BN203"/>
  <c r="BN220" s="1"/>
  <c r="BL203"/>
  <c r="BL220" s="1"/>
  <c r="BJ203"/>
  <c r="BJ220" s="1"/>
  <c r="BH203"/>
  <c r="BH220" s="1"/>
  <c r="BF203"/>
  <c r="BF220" s="1"/>
  <c r="BD203"/>
  <c r="BD220" s="1"/>
  <c r="BB203"/>
  <c r="BB220" s="1"/>
  <c r="AZ203"/>
  <c r="AZ220" s="1"/>
  <c r="AX203"/>
  <c r="AX220" s="1"/>
  <c r="AV203"/>
  <c r="AV220" s="1"/>
  <c r="AT203"/>
  <c r="AT220" s="1"/>
  <c r="AR203"/>
  <c r="AR220" s="1"/>
  <c r="AP203"/>
  <c r="AP220" s="1"/>
  <c r="AN203"/>
  <c r="AN220" s="1"/>
  <c r="AL203"/>
  <c r="AL220" s="1"/>
  <c r="AJ203"/>
  <c r="AJ220" s="1"/>
  <c r="AH203"/>
  <c r="AH220" s="1"/>
  <c r="AF203"/>
  <c r="AF220" s="1"/>
  <c r="AD203"/>
  <c r="AD220" s="1"/>
  <c r="AB203"/>
  <c r="AB220" s="1"/>
  <c r="Z203"/>
  <c r="Z220" s="1"/>
  <c r="X203"/>
  <c r="X220" s="1"/>
  <c r="V203"/>
  <c r="V220" s="1"/>
  <c r="T203"/>
  <c r="T220" s="1"/>
  <c r="R203"/>
  <c r="R220" s="1"/>
  <c r="P203"/>
  <c r="P220" s="1"/>
  <c r="N203"/>
  <c r="N220" s="1"/>
  <c r="L203"/>
  <c r="L220" s="1"/>
  <c r="J203"/>
  <c r="J220" s="1"/>
  <c r="H203"/>
  <c r="H220" s="1"/>
  <c r="CR202"/>
  <c r="CR219" s="1"/>
  <c r="CP202"/>
  <c r="CP219" s="1"/>
  <c r="CN202"/>
  <c r="CN219" s="1"/>
  <c r="CL202"/>
  <c r="CL219" s="1"/>
  <c r="CJ202"/>
  <c r="CJ219" s="1"/>
  <c r="CH202"/>
  <c r="CH219" s="1"/>
  <c r="CF202"/>
  <c r="CF219" s="1"/>
  <c r="CD202"/>
  <c r="CD219" s="1"/>
  <c r="CB202"/>
  <c r="CB219" s="1"/>
  <c r="BZ202"/>
  <c r="BZ219" s="1"/>
  <c r="BX202"/>
  <c r="BX219" s="1"/>
  <c r="BV202"/>
  <c r="BV219" s="1"/>
  <c r="BT202"/>
  <c r="BT219" s="1"/>
  <c r="BR202"/>
  <c r="BR219" s="1"/>
  <c r="BP202"/>
  <c r="BP219" s="1"/>
  <c r="BN202"/>
  <c r="BN219" s="1"/>
  <c r="BL202"/>
  <c r="BL219" s="1"/>
  <c r="BJ202"/>
  <c r="BJ219" s="1"/>
  <c r="BH202"/>
  <c r="BH219" s="1"/>
  <c r="BF202"/>
  <c r="BF219" s="1"/>
  <c r="BD202"/>
  <c r="BD219" s="1"/>
  <c r="BB202"/>
  <c r="BB219" s="1"/>
  <c r="AZ202"/>
  <c r="AZ219" s="1"/>
  <c r="AX202"/>
  <c r="AX219" s="1"/>
  <c r="AV202"/>
  <c r="AV219" s="1"/>
  <c r="AT202"/>
  <c r="AT219" s="1"/>
  <c r="AR202"/>
  <c r="AR219" s="1"/>
  <c r="AP202"/>
  <c r="AP219" s="1"/>
  <c r="AN202"/>
  <c r="AN219" s="1"/>
  <c r="AL202"/>
  <c r="AL219" s="1"/>
  <c r="AJ202"/>
  <c r="AJ219" s="1"/>
  <c r="AH202"/>
  <c r="AH219" s="1"/>
  <c r="AF202"/>
  <c r="AF219" s="1"/>
  <c r="AD202"/>
  <c r="AD219" s="1"/>
  <c r="AB202"/>
  <c r="AB219" s="1"/>
  <c r="Z202"/>
  <c r="Z219" s="1"/>
  <c r="X202"/>
  <c r="X219" s="1"/>
  <c r="V202"/>
  <c r="V219" s="1"/>
  <c r="T202"/>
  <c r="T219" s="1"/>
  <c r="R202"/>
  <c r="R219" s="1"/>
  <c r="P202"/>
  <c r="P219" s="1"/>
  <c r="N202"/>
  <c r="N219" s="1"/>
  <c r="L202"/>
  <c r="L219" s="1"/>
  <c r="J202"/>
  <c r="J219" s="1"/>
  <c r="H202"/>
  <c r="H219" s="1"/>
  <c r="CR201"/>
  <c r="CR218" s="1"/>
  <c r="CP201"/>
  <c r="CP218" s="1"/>
  <c r="CN201"/>
  <c r="CN218" s="1"/>
  <c r="CL201"/>
  <c r="CL218" s="1"/>
  <c r="CJ201"/>
  <c r="CJ218" s="1"/>
  <c r="CH201"/>
  <c r="CH218" s="1"/>
  <c r="CF201"/>
  <c r="CF218" s="1"/>
  <c r="CD201"/>
  <c r="CD218" s="1"/>
  <c r="CB201"/>
  <c r="CB218" s="1"/>
  <c r="BZ201"/>
  <c r="BZ218" s="1"/>
  <c r="BX201"/>
  <c r="BX218" s="1"/>
  <c r="BV201"/>
  <c r="BV218" s="1"/>
  <c r="BT201"/>
  <c r="BT218" s="1"/>
  <c r="BR201"/>
  <c r="BR218" s="1"/>
  <c r="BP201"/>
  <c r="BP218" s="1"/>
  <c r="BN201"/>
  <c r="BN218" s="1"/>
  <c r="BL201"/>
  <c r="BL218" s="1"/>
  <c r="BJ201"/>
  <c r="BJ218" s="1"/>
  <c r="BH201"/>
  <c r="BH218" s="1"/>
  <c r="BF201"/>
  <c r="BF218" s="1"/>
  <c r="BD201"/>
  <c r="BD218" s="1"/>
  <c r="BB201"/>
  <c r="BB218" s="1"/>
  <c r="AZ201"/>
  <c r="AZ218" s="1"/>
  <c r="AX201"/>
  <c r="AX218" s="1"/>
  <c r="AV201"/>
  <c r="AV218" s="1"/>
  <c r="AT201"/>
  <c r="AT218" s="1"/>
  <c r="AR201"/>
  <c r="AR218" s="1"/>
  <c r="AP201"/>
  <c r="AP218" s="1"/>
  <c r="AN201"/>
  <c r="AN218" s="1"/>
  <c r="AL201"/>
  <c r="AL218" s="1"/>
  <c r="AJ201"/>
  <c r="AJ218" s="1"/>
  <c r="AH201"/>
  <c r="AH218" s="1"/>
  <c r="AF201"/>
  <c r="AF218" s="1"/>
  <c r="AD201"/>
  <c r="AD218" s="1"/>
  <c r="AB201"/>
  <c r="AB218" s="1"/>
  <c r="Z201"/>
  <c r="Z218" s="1"/>
  <c r="X201"/>
  <c r="X218" s="1"/>
  <c r="V201"/>
  <c r="V218" s="1"/>
  <c r="T201"/>
  <c r="T218" s="1"/>
  <c r="R201"/>
  <c r="R218" s="1"/>
  <c r="P201"/>
  <c r="P218" s="1"/>
  <c r="N201"/>
  <c r="N218" s="1"/>
  <c r="L201"/>
  <c r="L218" s="1"/>
  <c r="J201"/>
  <c r="J218" s="1"/>
  <c r="H201"/>
  <c r="H218" s="1"/>
  <c r="CR200"/>
  <c r="CR217" s="1"/>
  <c r="CP200"/>
  <c r="CP217" s="1"/>
  <c r="CN200"/>
  <c r="CN217" s="1"/>
  <c r="CL200"/>
  <c r="CL217" s="1"/>
  <c r="CJ200"/>
  <c r="CJ217" s="1"/>
  <c r="CH200"/>
  <c r="CH217" s="1"/>
  <c r="CF200"/>
  <c r="CF217" s="1"/>
  <c r="CD200"/>
  <c r="CD217" s="1"/>
  <c r="CB200"/>
  <c r="CB217" s="1"/>
  <c r="BZ200"/>
  <c r="BZ217" s="1"/>
  <c r="BX200"/>
  <c r="BX217" s="1"/>
  <c r="BV200"/>
  <c r="BV217" s="1"/>
  <c r="BT200"/>
  <c r="BT217" s="1"/>
  <c r="BR200"/>
  <c r="BR217" s="1"/>
  <c r="BP200"/>
  <c r="BP217" s="1"/>
  <c r="BN200"/>
  <c r="BN217" s="1"/>
  <c r="BL200"/>
  <c r="BL217" s="1"/>
  <c r="BJ200"/>
  <c r="BJ217" s="1"/>
  <c r="BH200"/>
  <c r="BH217" s="1"/>
  <c r="BF200"/>
  <c r="BF217" s="1"/>
  <c r="BD200"/>
  <c r="BD217" s="1"/>
  <c r="BB200"/>
  <c r="BB217" s="1"/>
  <c r="AZ200"/>
  <c r="AZ217" s="1"/>
  <c r="AX200"/>
  <c r="AX217" s="1"/>
  <c r="AV200"/>
  <c r="AV217" s="1"/>
  <c r="AT200"/>
  <c r="AT217" s="1"/>
  <c r="AR200"/>
  <c r="AR217" s="1"/>
  <c r="AP200"/>
  <c r="AP217" s="1"/>
  <c r="AN200"/>
  <c r="AN217" s="1"/>
  <c r="AL200"/>
  <c r="AL217" s="1"/>
  <c r="AJ200"/>
  <c r="AJ217" s="1"/>
  <c r="AH200"/>
  <c r="AH217" s="1"/>
  <c r="AF200"/>
  <c r="AF217" s="1"/>
  <c r="AD200"/>
  <c r="AD217" s="1"/>
  <c r="AB200"/>
  <c r="AB217" s="1"/>
  <c r="Z200"/>
  <c r="Z217" s="1"/>
  <c r="X200"/>
  <c r="X217" s="1"/>
  <c r="V200"/>
  <c r="V217" s="1"/>
  <c r="T200"/>
  <c r="T217" s="1"/>
  <c r="R200"/>
  <c r="R217" s="1"/>
  <c r="P200"/>
  <c r="P217" s="1"/>
  <c r="N200"/>
  <c r="N217" s="1"/>
  <c r="L200"/>
  <c r="L217" s="1"/>
  <c r="J200"/>
  <c r="J217" s="1"/>
  <c r="H200"/>
  <c r="H217" s="1"/>
  <c r="CR199"/>
  <c r="CR216" s="1"/>
  <c r="CP199"/>
  <c r="CP216" s="1"/>
  <c r="CN199"/>
  <c r="CN216" s="1"/>
  <c r="CL199"/>
  <c r="CL216" s="1"/>
  <c r="CJ199"/>
  <c r="CJ216" s="1"/>
  <c r="CH199"/>
  <c r="CH216" s="1"/>
  <c r="CF199"/>
  <c r="CF216" s="1"/>
  <c r="CD199"/>
  <c r="CD216" s="1"/>
  <c r="CB199"/>
  <c r="CB216" s="1"/>
  <c r="BZ199"/>
  <c r="BZ216" s="1"/>
  <c r="BX199"/>
  <c r="BX216" s="1"/>
  <c r="BV199"/>
  <c r="BV216" s="1"/>
  <c r="BT199"/>
  <c r="BT216" s="1"/>
  <c r="BR199"/>
  <c r="BR216" s="1"/>
  <c r="BP199"/>
  <c r="BP216" s="1"/>
  <c r="BN199"/>
  <c r="BN216" s="1"/>
  <c r="BL199"/>
  <c r="BL216" s="1"/>
  <c r="BJ199"/>
  <c r="BJ216" s="1"/>
  <c r="BH199"/>
  <c r="BH216" s="1"/>
  <c r="BF199"/>
  <c r="BF216" s="1"/>
  <c r="BD199"/>
  <c r="BD216" s="1"/>
  <c r="BB199"/>
  <c r="BB216" s="1"/>
  <c r="AZ199"/>
  <c r="AZ216" s="1"/>
  <c r="AX199"/>
  <c r="AX216" s="1"/>
  <c r="AV199"/>
  <c r="AV216" s="1"/>
  <c r="AT199"/>
  <c r="AT216" s="1"/>
  <c r="AR199"/>
  <c r="AR216" s="1"/>
  <c r="AP199"/>
  <c r="AP216" s="1"/>
  <c r="AN199"/>
  <c r="AN216" s="1"/>
  <c r="AL199"/>
  <c r="AL216" s="1"/>
  <c r="AJ199"/>
  <c r="AJ216" s="1"/>
  <c r="AH199"/>
  <c r="AH216" s="1"/>
  <c r="AF199"/>
  <c r="AF216" s="1"/>
  <c r="AD199"/>
  <c r="AD216" s="1"/>
  <c r="AB199"/>
  <c r="AB216" s="1"/>
  <c r="Z199"/>
  <c r="Z216" s="1"/>
  <c r="X199"/>
  <c r="X216" s="1"/>
  <c r="V199"/>
  <c r="V216" s="1"/>
  <c r="T199"/>
  <c r="T216" s="1"/>
  <c r="R199"/>
  <c r="R216" s="1"/>
  <c r="P199"/>
  <c r="P216" s="1"/>
  <c r="N199"/>
  <c r="N216" s="1"/>
  <c r="L199"/>
  <c r="L216" s="1"/>
  <c r="J199"/>
  <c r="J216" s="1"/>
  <c r="H199"/>
  <c r="H216" s="1"/>
  <c r="CR198"/>
  <c r="CR215" s="1"/>
  <c r="CP198"/>
  <c r="CP215" s="1"/>
  <c r="CN198"/>
  <c r="CN215" s="1"/>
  <c r="CL198"/>
  <c r="CL215" s="1"/>
  <c r="CJ198"/>
  <c r="CJ215" s="1"/>
  <c r="CH198"/>
  <c r="CH215" s="1"/>
  <c r="CF198"/>
  <c r="CF215" s="1"/>
  <c r="CD198"/>
  <c r="CD215" s="1"/>
  <c r="CB198"/>
  <c r="CB215" s="1"/>
  <c r="BZ198"/>
  <c r="BZ215" s="1"/>
  <c r="BX198"/>
  <c r="BX215" s="1"/>
  <c r="BV198"/>
  <c r="BV215" s="1"/>
  <c r="BT198"/>
  <c r="BT215" s="1"/>
  <c r="BR198"/>
  <c r="BR215" s="1"/>
  <c r="BP198"/>
  <c r="BP215" s="1"/>
  <c r="BN198"/>
  <c r="BN215" s="1"/>
  <c r="BL198"/>
  <c r="BL215" s="1"/>
  <c r="BJ198"/>
  <c r="BJ215" s="1"/>
  <c r="BH198"/>
  <c r="BH215" s="1"/>
  <c r="BF198"/>
  <c r="BF215" s="1"/>
  <c r="BD198"/>
  <c r="BD215" s="1"/>
  <c r="BB198"/>
  <c r="BB215" s="1"/>
  <c r="AZ198"/>
  <c r="AZ215" s="1"/>
  <c r="AX198"/>
  <c r="AX215" s="1"/>
  <c r="AV198"/>
  <c r="AV215" s="1"/>
  <c r="AT198"/>
  <c r="AT215" s="1"/>
  <c r="AR198"/>
  <c r="AR215" s="1"/>
  <c r="AP198"/>
  <c r="AP215" s="1"/>
  <c r="AN198"/>
  <c r="AN215" s="1"/>
  <c r="AL198"/>
  <c r="AL215" s="1"/>
  <c r="AJ198"/>
  <c r="AJ215" s="1"/>
  <c r="AH198"/>
  <c r="AH215" s="1"/>
  <c r="AF198"/>
  <c r="AF215" s="1"/>
  <c r="AD198"/>
  <c r="AD215" s="1"/>
  <c r="AB198"/>
  <c r="AB215" s="1"/>
  <c r="Z198"/>
  <c r="Z215" s="1"/>
  <c r="X198"/>
  <c r="X215" s="1"/>
  <c r="V198"/>
  <c r="V215" s="1"/>
  <c r="T198"/>
  <c r="T215" s="1"/>
  <c r="R198"/>
  <c r="R215" s="1"/>
  <c r="P198"/>
  <c r="P215" s="1"/>
  <c r="N198"/>
  <c r="N215" s="1"/>
  <c r="L198"/>
  <c r="L215" s="1"/>
  <c r="J198"/>
  <c r="J215" s="1"/>
  <c r="H198"/>
  <c r="H215" s="1"/>
  <c r="CR197"/>
  <c r="CR214" s="1"/>
  <c r="CP197"/>
  <c r="CP214" s="1"/>
  <c r="CN197"/>
  <c r="CN214" s="1"/>
  <c r="CL197"/>
  <c r="CL214" s="1"/>
  <c r="CJ197"/>
  <c r="CJ214" s="1"/>
  <c r="CH197"/>
  <c r="CH214" s="1"/>
  <c r="CF197"/>
  <c r="CF214" s="1"/>
  <c r="CD197"/>
  <c r="CD214" s="1"/>
  <c r="CB197"/>
  <c r="CB214" s="1"/>
  <c r="BZ197"/>
  <c r="BZ214" s="1"/>
  <c r="BX197"/>
  <c r="BX214" s="1"/>
  <c r="BV197"/>
  <c r="BV214" s="1"/>
  <c r="BT197"/>
  <c r="BT214" s="1"/>
  <c r="BR197"/>
  <c r="BR214" s="1"/>
  <c r="BP197"/>
  <c r="BP214" s="1"/>
  <c r="BN197"/>
  <c r="BN214" s="1"/>
  <c r="BL197"/>
  <c r="BL214" s="1"/>
  <c r="BJ197"/>
  <c r="BJ214" s="1"/>
  <c r="BH197"/>
  <c r="BH214" s="1"/>
  <c r="BF197"/>
  <c r="BF214" s="1"/>
  <c r="BD197"/>
  <c r="BD214" s="1"/>
  <c r="BB197"/>
  <c r="BB214" s="1"/>
  <c r="AZ197"/>
  <c r="AZ214" s="1"/>
  <c r="AX197"/>
  <c r="AX214" s="1"/>
  <c r="AV197"/>
  <c r="AV214" s="1"/>
  <c r="AT197"/>
  <c r="AT214" s="1"/>
  <c r="AR197"/>
  <c r="AR214" s="1"/>
  <c r="AP197"/>
  <c r="AP214" s="1"/>
  <c r="AN197"/>
  <c r="AN214" s="1"/>
  <c r="AL197"/>
  <c r="AL214" s="1"/>
  <c r="AJ197"/>
  <c r="AJ214" s="1"/>
  <c r="AH197"/>
  <c r="AH214" s="1"/>
  <c r="AF197"/>
  <c r="AF214" s="1"/>
  <c r="AD197"/>
  <c r="AD214" s="1"/>
  <c r="AB197"/>
  <c r="AB214" s="1"/>
  <c r="Z197"/>
  <c r="Z214" s="1"/>
  <c r="X197"/>
  <c r="X214" s="1"/>
  <c r="V197"/>
  <c r="V214" s="1"/>
  <c r="T197"/>
  <c r="T214" s="1"/>
  <c r="R197"/>
  <c r="R214" s="1"/>
  <c r="P197"/>
  <c r="P214" s="1"/>
  <c r="N197"/>
  <c r="N214" s="1"/>
  <c r="L197"/>
  <c r="L214" s="1"/>
  <c r="J197"/>
  <c r="J214" s="1"/>
  <c r="H197"/>
  <c r="H214" s="1"/>
  <c r="CR196"/>
  <c r="CR213" s="1"/>
  <c r="CP196"/>
  <c r="CP213" s="1"/>
  <c r="CN196"/>
  <c r="CN213" s="1"/>
  <c r="CL196"/>
  <c r="CL213" s="1"/>
  <c r="CJ196"/>
  <c r="CJ213" s="1"/>
  <c r="CH196"/>
  <c r="CH213" s="1"/>
  <c r="CF196"/>
  <c r="CF213" s="1"/>
  <c r="CD196"/>
  <c r="CD213" s="1"/>
  <c r="CB196"/>
  <c r="CB213" s="1"/>
  <c r="BZ196"/>
  <c r="BZ213" s="1"/>
  <c r="BX196"/>
  <c r="BX213" s="1"/>
  <c r="BV196"/>
  <c r="BV213" s="1"/>
  <c r="BT196"/>
  <c r="BT213" s="1"/>
  <c r="BR196"/>
  <c r="BR213" s="1"/>
  <c r="BP196"/>
  <c r="BP213" s="1"/>
  <c r="BN196"/>
  <c r="BN213" s="1"/>
  <c r="BL196"/>
  <c r="BL213" s="1"/>
  <c r="BJ196"/>
  <c r="BJ213" s="1"/>
  <c r="BH196"/>
  <c r="BH213" s="1"/>
  <c r="BF196"/>
  <c r="BF213" s="1"/>
  <c r="BD196"/>
  <c r="BD213" s="1"/>
  <c r="BB196"/>
  <c r="BB213" s="1"/>
  <c r="AZ196"/>
  <c r="AZ213" s="1"/>
  <c r="AX196"/>
  <c r="AX213" s="1"/>
  <c r="AV196"/>
  <c r="AV213" s="1"/>
  <c r="AT196"/>
  <c r="AT213" s="1"/>
  <c r="AR196"/>
  <c r="AR213" s="1"/>
  <c r="AP196"/>
  <c r="AP213" s="1"/>
  <c r="AN196"/>
  <c r="AN213" s="1"/>
  <c r="AL196"/>
  <c r="AL213" s="1"/>
  <c r="AJ196"/>
  <c r="AJ213" s="1"/>
  <c r="AH196"/>
  <c r="AH213" s="1"/>
  <c r="AF196"/>
  <c r="AF213" s="1"/>
  <c r="AD196"/>
  <c r="AD213" s="1"/>
  <c r="AB196"/>
  <c r="AB213" s="1"/>
  <c r="Z196"/>
  <c r="Z213" s="1"/>
  <c r="X196"/>
  <c r="X213" s="1"/>
  <c r="V196"/>
  <c r="V213" s="1"/>
  <c r="T196"/>
  <c r="T213" s="1"/>
  <c r="R196"/>
  <c r="R213" s="1"/>
  <c r="P196"/>
  <c r="P213" s="1"/>
  <c r="N196"/>
  <c r="N213" s="1"/>
  <c r="L196"/>
  <c r="L213" s="1"/>
  <c r="J196"/>
  <c r="J213" s="1"/>
  <c r="H196"/>
  <c r="H213" s="1"/>
  <c r="A162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E70"/>
  <c r="G70" s="1"/>
  <c r="I70" s="1"/>
  <c r="K70" s="1"/>
  <c r="M70" s="1"/>
  <c r="O70" s="1"/>
  <c r="Q70" s="1"/>
  <c r="S70" s="1"/>
  <c r="U70" s="1"/>
  <c r="W70" s="1"/>
  <c r="Y70" s="1"/>
  <c r="AA70" s="1"/>
  <c r="AC70" s="1"/>
  <c r="AE70" s="1"/>
  <c r="AG70" s="1"/>
  <c r="AI70" s="1"/>
  <c r="AK70" s="1"/>
  <c r="AM70" s="1"/>
  <c r="AO70" s="1"/>
  <c r="AQ70" s="1"/>
  <c r="AS70" s="1"/>
  <c r="AU70" s="1"/>
  <c r="AW70" s="1"/>
  <c r="AY70" s="1"/>
  <c r="BA70" s="1"/>
  <c r="BC70" s="1"/>
  <c r="BE70" s="1"/>
  <c r="BG70" s="1"/>
  <c r="BI70" s="1"/>
  <c r="BK70" s="1"/>
  <c r="BM70" s="1"/>
  <c r="BO70" s="1"/>
  <c r="BQ70" s="1"/>
  <c r="BS70" s="1"/>
  <c r="BU70" s="1"/>
  <c r="BW70" s="1"/>
  <c r="BY70" s="1"/>
  <c r="CA70" s="1"/>
  <c r="CC70" s="1"/>
  <c r="CE70" s="1"/>
  <c r="CG70" s="1"/>
  <c r="CI70" s="1"/>
  <c r="CK70" s="1"/>
  <c r="CM70" s="1"/>
  <c r="CO70" s="1"/>
  <c r="CQ70" s="1"/>
  <c r="CS70" s="1"/>
  <c r="D70"/>
  <c r="F70" s="1"/>
  <c r="H70" s="1"/>
  <c r="J70" s="1"/>
  <c r="L70" s="1"/>
  <c r="N70" s="1"/>
  <c r="P70" s="1"/>
  <c r="R70" s="1"/>
  <c r="T70" s="1"/>
  <c r="V70" s="1"/>
  <c r="X70" s="1"/>
  <c r="Z70" s="1"/>
  <c r="AB70" s="1"/>
  <c r="AD70" s="1"/>
  <c r="AF70" s="1"/>
  <c r="AH70" s="1"/>
  <c r="AJ70" s="1"/>
  <c r="AL70" s="1"/>
  <c r="AN70" s="1"/>
  <c r="AP70" s="1"/>
  <c r="AR70" s="1"/>
  <c r="AT70" s="1"/>
  <c r="AV70" s="1"/>
  <c r="AX70" s="1"/>
  <c r="AZ70" s="1"/>
  <c r="BB70" s="1"/>
  <c r="BD70" s="1"/>
  <c r="BF70" s="1"/>
  <c r="BH70" s="1"/>
  <c r="BJ70" s="1"/>
  <c r="BL70" s="1"/>
  <c r="BN70" s="1"/>
  <c r="BP70" s="1"/>
  <c r="BR70" s="1"/>
  <c r="BT70" s="1"/>
  <c r="BV70" s="1"/>
  <c r="BX70" s="1"/>
  <c r="BZ70" s="1"/>
  <c r="CB70" s="1"/>
  <c r="CD70" s="1"/>
  <c r="CF70" s="1"/>
  <c r="CH70" s="1"/>
  <c r="CJ70" s="1"/>
  <c r="CL70" s="1"/>
  <c r="CN70" s="1"/>
  <c r="CP70" s="1"/>
  <c r="CR70" s="1"/>
  <c r="E69"/>
  <c r="G69" s="1"/>
  <c r="I69" s="1"/>
  <c r="K69" s="1"/>
  <c r="M69" s="1"/>
  <c r="O69" s="1"/>
  <c r="Q69" s="1"/>
  <c r="S69" s="1"/>
  <c r="U69" s="1"/>
  <c r="W69" s="1"/>
  <c r="Y69" s="1"/>
  <c r="AA69" s="1"/>
  <c r="AC69" s="1"/>
  <c r="AE69" s="1"/>
  <c r="AG69" s="1"/>
  <c r="AI69" s="1"/>
  <c r="AK69" s="1"/>
  <c r="AM69" s="1"/>
  <c r="AO69" s="1"/>
  <c r="AQ69" s="1"/>
  <c r="AS69" s="1"/>
  <c r="AU69" s="1"/>
  <c r="AW69" s="1"/>
  <c r="AY69" s="1"/>
  <c r="BA69" s="1"/>
  <c r="BC69" s="1"/>
  <c r="BE69" s="1"/>
  <c r="BG69" s="1"/>
  <c r="BI69" s="1"/>
  <c r="BK69" s="1"/>
  <c r="BM69" s="1"/>
  <c r="BO69" s="1"/>
  <c r="BQ69" s="1"/>
  <c r="BS69" s="1"/>
  <c r="BU69" s="1"/>
  <c r="BW69" s="1"/>
  <c r="BY69" s="1"/>
  <c r="CA69" s="1"/>
  <c r="CC69" s="1"/>
  <c r="CE69" s="1"/>
  <c r="CG69" s="1"/>
  <c r="CI69" s="1"/>
  <c r="CK69" s="1"/>
  <c r="CM69" s="1"/>
  <c r="CO69" s="1"/>
  <c r="CQ69" s="1"/>
  <c r="CS69" s="1"/>
  <c r="D69"/>
  <c r="F69" s="1"/>
  <c r="H69" s="1"/>
  <c r="J69" s="1"/>
  <c r="L69" s="1"/>
  <c r="N69" s="1"/>
  <c r="P69" s="1"/>
  <c r="R69" s="1"/>
  <c r="T69" s="1"/>
  <c r="V69" s="1"/>
  <c r="X69" s="1"/>
  <c r="Z69" s="1"/>
  <c r="AB69" s="1"/>
  <c r="AD69" s="1"/>
  <c r="AF69" s="1"/>
  <c r="AH69" s="1"/>
  <c r="AJ69" s="1"/>
  <c r="AL69" s="1"/>
  <c r="AN69" s="1"/>
  <c r="AP69" s="1"/>
  <c r="AR69" s="1"/>
  <c r="AT69" s="1"/>
  <c r="AV69" s="1"/>
  <c r="AX69" s="1"/>
  <c r="AZ69" s="1"/>
  <c r="BB69" s="1"/>
  <c r="BD69" s="1"/>
  <c r="BF69" s="1"/>
  <c r="BH69" s="1"/>
  <c r="BJ69" s="1"/>
  <c r="BL69" s="1"/>
  <c r="BN69" s="1"/>
  <c r="BP69" s="1"/>
  <c r="BR69" s="1"/>
  <c r="BT69" s="1"/>
  <c r="BV69" s="1"/>
  <c r="BX69" s="1"/>
  <c r="BZ69" s="1"/>
  <c r="CB69" s="1"/>
  <c r="CD69" s="1"/>
  <c r="CF69" s="1"/>
  <c r="CH69" s="1"/>
  <c r="CJ69" s="1"/>
  <c r="CL69" s="1"/>
  <c r="CN69" s="1"/>
  <c r="CP69" s="1"/>
  <c r="CR69" s="1"/>
  <c r="A44"/>
  <c r="A45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W5"/>
  <c r="AW8" s="1"/>
  <c r="AV5"/>
  <c r="AV8" s="1"/>
  <c r="AU5"/>
  <c r="AU8" s="1"/>
  <c r="AT5"/>
  <c r="AT8" s="1"/>
  <c r="AS5"/>
  <c r="AS8" s="1"/>
  <c r="AR5"/>
  <c r="AR8" s="1"/>
  <c r="AQ5"/>
  <c r="AQ8" s="1"/>
  <c r="AP5"/>
  <c r="AP8" s="1"/>
  <c r="AO5"/>
  <c r="AO8" s="1"/>
  <c r="AN5"/>
  <c r="AN8" s="1"/>
  <c r="AM5"/>
  <c r="AM8" s="1"/>
  <c r="AL5"/>
  <c r="AL8" s="1"/>
  <c r="AK5"/>
  <c r="AK8" s="1"/>
  <c r="AJ5"/>
  <c r="AJ8" s="1"/>
  <c r="AI5"/>
  <c r="AI8" s="1"/>
  <c r="AH5"/>
  <c r="AH8" s="1"/>
  <c r="AG5"/>
  <c r="AG8" s="1"/>
  <c r="AF5"/>
  <c r="AF8" s="1"/>
  <c r="AE5"/>
  <c r="AE8" s="1"/>
  <c r="AD5"/>
  <c r="AD8" s="1"/>
  <c r="AC5"/>
  <c r="AC8" s="1"/>
  <c r="AB5"/>
  <c r="AB8" s="1"/>
  <c r="AA5"/>
  <c r="AA8" s="1"/>
  <c r="Z5"/>
  <c r="Z8" s="1"/>
  <c r="Y5"/>
  <c r="Y8" s="1"/>
  <c r="X5"/>
  <c r="X8" s="1"/>
  <c r="W5"/>
  <c r="W8" s="1"/>
  <c r="V5"/>
  <c r="V8" s="1"/>
  <c r="U5"/>
  <c r="U8" s="1"/>
  <c r="T5"/>
  <c r="T8" s="1"/>
  <c r="S5"/>
  <c r="S8" s="1"/>
  <c r="R5"/>
  <c r="R8" s="1"/>
  <c r="Q5"/>
  <c r="Q8" s="1"/>
  <c r="P5"/>
  <c r="P8" s="1"/>
  <c r="O5"/>
  <c r="O8" s="1"/>
  <c r="N5"/>
  <c r="N8" s="1"/>
  <c r="M5"/>
  <c r="M8" s="1"/>
  <c r="L5"/>
  <c r="L8" s="1"/>
  <c r="K5"/>
  <c r="K8" s="1"/>
  <c r="J5"/>
  <c r="J8" s="1"/>
  <c r="I5"/>
  <c r="I8" s="1"/>
  <c r="H5"/>
  <c r="H8" s="1"/>
  <c r="G5"/>
  <c r="G8" s="1"/>
  <c r="F5"/>
  <c r="F8" s="1"/>
  <c r="E5"/>
  <c r="E8" s="1"/>
  <c r="D5"/>
  <c r="D8" s="1"/>
  <c r="C5"/>
  <c r="C8" s="1"/>
  <c r="B5"/>
  <c r="B8" s="1"/>
  <c r="AW4"/>
  <c r="AW7" s="1"/>
  <c r="AW2" s="1"/>
  <c r="AV4"/>
  <c r="AV7" s="1"/>
  <c r="AV2" s="1"/>
  <c r="AU4"/>
  <c r="AU7" s="1"/>
  <c r="AU2" s="1"/>
  <c r="AT4"/>
  <c r="AT7" s="1"/>
  <c r="AT2" s="1"/>
  <c r="AS4"/>
  <c r="AS7" s="1"/>
  <c r="AS2" s="1"/>
  <c r="AR4"/>
  <c r="AR7" s="1"/>
  <c r="AR2" s="1"/>
  <c r="AQ4"/>
  <c r="AQ7" s="1"/>
  <c r="AQ2" s="1"/>
  <c r="AP4"/>
  <c r="AP7" s="1"/>
  <c r="AP2" s="1"/>
  <c r="AO4"/>
  <c r="AO7" s="1"/>
  <c r="AO2" s="1"/>
  <c r="AN4"/>
  <c r="AN7" s="1"/>
  <c r="AN2" s="1"/>
  <c r="AM4"/>
  <c r="AM7" s="1"/>
  <c r="AM2" s="1"/>
  <c r="AL4"/>
  <c r="AL7" s="1"/>
  <c r="AL2" s="1"/>
  <c r="AK4"/>
  <c r="AK7" s="1"/>
  <c r="AK2" s="1"/>
  <c r="AJ4"/>
  <c r="AJ7" s="1"/>
  <c r="AJ2" s="1"/>
  <c r="AI4"/>
  <c r="AI7" s="1"/>
  <c r="AI2" s="1"/>
  <c r="AH4"/>
  <c r="AH7" s="1"/>
  <c r="AH2" s="1"/>
  <c r="AG4"/>
  <c r="AG7" s="1"/>
  <c r="AG2" s="1"/>
  <c r="AF4"/>
  <c r="AF7" s="1"/>
  <c r="AF2" s="1"/>
  <c r="AE4"/>
  <c r="AE7" s="1"/>
  <c r="AE2" s="1"/>
  <c r="AD4"/>
  <c r="AD7" s="1"/>
  <c r="AD2" s="1"/>
  <c r="AC4"/>
  <c r="AC7" s="1"/>
  <c r="AC2" s="1"/>
  <c r="AB4"/>
  <c r="AB7" s="1"/>
  <c r="AB2" s="1"/>
  <c r="AA4"/>
  <c r="AA7" s="1"/>
  <c r="AA2" s="1"/>
  <c r="Z4"/>
  <c r="Z7" s="1"/>
  <c r="Z2" s="1"/>
  <c r="Y4"/>
  <c r="Y7" s="1"/>
  <c r="Y2" s="1"/>
  <c r="X4"/>
  <c r="X7" s="1"/>
  <c r="X2" s="1"/>
  <c r="W4"/>
  <c r="W7" s="1"/>
  <c r="W2" s="1"/>
  <c r="V4"/>
  <c r="V7" s="1"/>
  <c r="V2" s="1"/>
  <c r="U4"/>
  <c r="U7" s="1"/>
  <c r="U2" s="1"/>
  <c r="T4"/>
  <c r="T7" s="1"/>
  <c r="T2" s="1"/>
  <c r="S4"/>
  <c r="S7" s="1"/>
  <c r="S2" s="1"/>
  <c r="R4"/>
  <c r="R7" s="1"/>
  <c r="R2" s="1"/>
  <c r="Q4"/>
  <c r="Q7" s="1"/>
  <c r="Q2" s="1"/>
  <c r="P4"/>
  <c r="P7" s="1"/>
  <c r="P2" s="1"/>
  <c r="O4"/>
  <c r="O7" s="1"/>
  <c r="O2" s="1"/>
  <c r="N4"/>
  <c r="N7" s="1"/>
  <c r="N2" s="1"/>
  <c r="M4"/>
  <c r="M7" s="1"/>
  <c r="M2" s="1"/>
  <c r="L4"/>
  <c r="L7" s="1"/>
  <c r="L2" s="1"/>
  <c r="K4"/>
  <c r="K7" s="1"/>
  <c r="K2" s="1"/>
  <c r="J4"/>
  <c r="J7" s="1"/>
  <c r="J2" s="1"/>
  <c r="I4"/>
  <c r="I7" s="1"/>
  <c r="I2" s="1"/>
  <c r="H4"/>
  <c r="H7" s="1"/>
  <c r="H2" s="1"/>
  <c r="G4"/>
  <c r="G7" s="1"/>
  <c r="G2" s="1"/>
  <c r="F4"/>
  <c r="F7" s="1"/>
  <c r="F2" s="1"/>
  <c r="E4"/>
  <c r="E7" s="1"/>
  <c r="E2" s="1"/>
  <c r="D4"/>
  <c r="D7" s="1"/>
  <c r="D2" s="1"/>
  <c r="C4"/>
  <c r="C7" s="1"/>
  <c r="C2" s="1"/>
  <c r="B4"/>
  <c r="B7" s="1"/>
  <c r="B2" s="1"/>
  <c r="AW3"/>
  <c r="AW6" s="1"/>
  <c r="AV3"/>
  <c r="AV6" s="1"/>
  <c r="AU3"/>
  <c r="AU6" s="1"/>
  <c r="AT3"/>
  <c r="AT6" s="1"/>
  <c r="AS3"/>
  <c r="AS6" s="1"/>
  <c r="AR3"/>
  <c r="AR6" s="1"/>
  <c r="AQ3"/>
  <c r="AQ6" s="1"/>
  <c r="AP3"/>
  <c r="AP6" s="1"/>
  <c r="AO3"/>
  <c r="AO6" s="1"/>
  <c r="AN3"/>
  <c r="AN6" s="1"/>
  <c r="AM3"/>
  <c r="AM6" s="1"/>
  <c r="AL3"/>
  <c r="AL6" s="1"/>
  <c r="AK3"/>
  <c r="AK6" s="1"/>
  <c r="AJ3"/>
  <c r="AJ6" s="1"/>
  <c r="AI3"/>
  <c r="AI6" s="1"/>
  <c r="AH3"/>
  <c r="AH6" s="1"/>
  <c r="AG3"/>
  <c r="AG6" s="1"/>
  <c r="AF3"/>
  <c r="AF6" s="1"/>
  <c r="AE3"/>
  <c r="AE6" s="1"/>
  <c r="AD3"/>
  <c r="AD6" s="1"/>
  <c r="AC3"/>
  <c r="AC6" s="1"/>
  <c r="AB3"/>
  <c r="AB6" s="1"/>
  <c r="AA3"/>
  <c r="AA6" s="1"/>
  <c r="Z3"/>
  <c r="Z6" s="1"/>
  <c r="Y3"/>
  <c r="Y6" s="1"/>
  <c r="X3"/>
  <c r="X6" s="1"/>
  <c r="W3"/>
  <c r="W6" s="1"/>
  <c r="V3"/>
  <c r="V6" s="1"/>
  <c r="U3"/>
  <c r="U6" s="1"/>
  <c r="T3"/>
  <c r="T6" s="1"/>
  <c r="S3"/>
  <c r="S6" s="1"/>
  <c r="R3"/>
  <c r="R6" s="1"/>
  <c r="Q3"/>
  <c r="Q6" s="1"/>
  <c r="P3"/>
  <c r="P6" s="1"/>
  <c r="O3"/>
  <c r="O6" s="1"/>
  <c r="N3"/>
  <c r="N6" s="1"/>
  <c r="M3"/>
  <c r="M6" s="1"/>
  <c r="L3"/>
  <c r="L6" s="1"/>
  <c r="K3"/>
  <c r="K6" s="1"/>
  <c r="J3"/>
  <c r="J6" s="1"/>
  <c r="I3"/>
  <c r="I6" s="1"/>
  <c r="H3"/>
  <c r="H6" s="1"/>
  <c r="G3"/>
  <c r="G6" s="1"/>
  <c r="F3"/>
  <c r="F6" s="1"/>
  <c r="E3"/>
  <c r="E6" s="1"/>
  <c r="D3"/>
  <c r="D6" s="1"/>
  <c r="C3"/>
  <c r="C6" s="1"/>
  <c r="B3"/>
  <c r="B6" s="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X76" l="1"/>
  <c r="CB38" i="10"/>
  <c r="CE4"/>
  <c r="CB2"/>
  <c r="H14" i="1" s="1"/>
  <c r="BA37" i="10"/>
  <c r="BB37"/>
  <c r="AZ31" s="1"/>
  <c r="AN38"/>
  <c r="AM38"/>
  <c r="AM42" s="1"/>
  <c r="AO42" s="1"/>
  <c r="AN42" s="1"/>
  <c r="AL33" s="1"/>
  <c r="K42"/>
  <c r="K41"/>
  <c r="Z75" i="2"/>
  <c r="CI2" i="10"/>
  <c r="H15" i="1" s="1"/>
  <c r="CI37" i="10"/>
  <c r="CI4"/>
  <c r="B90"/>
  <c r="BJ60"/>
  <c r="BN60"/>
  <c r="AU37"/>
  <c r="AS31" s="1"/>
  <c r="AT37"/>
  <c r="Y40"/>
  <c r="AA40" s="1"/>
  <c r="Z40" s="1"/>
  <c r="Y41"/>
  <c r="T41"/>
  <c r="S41" s="1"/>
  <c r="Q32"/>
  <c r="O75" i="2"/>
  <c r="N73" s="1"/>
  <c r="BJ73"/>
  <c r="CP352"/>
  <c r="CP353"/>
  <c r="CN354"/>
  <c r="CP354"/>
  <c r="CN355"/>
  <c r="CP355"/>
  <c r="CN356"/>
  <c r="CP356"/>
  <c r="CN357"/>
  <c r="CP357"/>
  <c r="CN358"/>
  <c r="CP358"/>
  <c r="CR358"/>
  <c r="CN359"/>
  <c r="CP359"/>
  <c r="CR359"/>
  <c r="CN360"/>
  <c r="CP360"/>
  <c r="CR360"/>
  <c r="BX361"/>
  <c r="BZ361"/>
  <c r="CB361"/>
  <c r="CD361"/>
  <c r="CF361"/>
  <c r="CH361"/>
  <c r="CJ361"/>
  <c r="CL361"/>
  <c r="CN361"/>
  <c r="CP361"/>
  <c r="CR361"/>
  <c r="BX362"/>
  <c r="BZ362"/>
  <c r="CB362"/>
  <c r="CD362"/>
  <c r="CF362"/>
  <c r="CH362"/>
  <c r="CJ362"/>
  <c r="CL362"/>
  <c r="CN362"/>
  <c r="CP362"/>
  <c r="CR362"/>
  <c r="CB352"/>
  <c r="BX353"/>
  <c r="BZ353"/>
  <c r="CB353"/>
  <c r="CD353"/>
  <c r="CF353"/>
  <c r="CH353"/>
  <c r="CJ353"/>
  <c r="BX354"/>
  <c r="BZ354"/>
  <c r="CB354"/>
  <c r="CD354"/>
  <c r="CF354"/>
  <c r="CH354"/>
  <c r="CJ354"/>
  <c r="CL354"/>
  <c r="BX355"/>
  <c r="BZ355"/>
  <c r="CB355"/>
  <c r="CD355"/>
  <c r="CF355"/>
  <c r="CH355"/>
  <c r="CJ355"/>
  <c r="CL355"/>
  <c r="BX356"/>
  <c r="BZ356"/>
  <c r="CB356"/>
  <c r="CD356"/>
  <c r="CF356"/>
  <c r="CH356"/>
  <c r="CJ356"/>
  <c r="CL356"/>
  <c r="BX357"/>
  <c r="BZ357"/>
  <c r="CB357"/>
  <c r="CD357"/>
  <c r="CF357"/>
  <c r="CH357"/>
  <c r="CJ357"/>
  <c r="CL357"/>
  <c r="BX358"/>
  <c r="BZ358"/>
  <c r="CB358"/>
  <c r="CD358"/>
  <c r="CF358"/>
  <c r="CH358"/>
  <c r="CJ358"/>
  <c r="CL358"/>
  <c r="BX359"/>
  <c r="BZ359"/>
  <c r="CB359"/>
  <c r="CD359"/>
  <c r="CF359"/>
  <c r="CH359"/>
  <c r="CJ359"/>
  <c r="CL359"/>
  <c r="BX360"/>
  <c r="BZ360"/>
  <c r="CB360"/>
  <c r="CD360"/>
  <c r="CF360"/>
  <c r="CH360"/>
  <c r="CJ360"/>
  <c r="CL360"/>
  <c r="AR352"/>
  <c r="AN353"/>
  <c r="AP353"/>
  <c r="AR353"/>
  <c r="AT353"/>
  <c r="AV353"/>
  <c r="AZ353"/>
  <c r="BD353"/>
  <c r="BL353"/>
  <c r="BN353"/>
  <c r="BR353"/>
  <c r="BV353"/>
  <c r="AN354"/>
  <c r="AP354"/>
  <c r="AR354"/>
  <c r="AT354"/>
  <c r="AV354"/>
  <c r="AX354"/>
  <c r="AZ354"/>
  <c r="BB354"/>
  <c r="BD354"/>
  <c r="BF354"/>
  <c r="BH354"/>
  <c r="BJ354"/>
  <c r="BL354"/>
  <c r="BN354"/>
  <c r="BP354"/>
  <c r="BR354"/>
  <c r="BT354"/>
  <c r="BV354"/>
  <c r="AN355"/>
  <c r="AP355"/>
  <c r="AR355"/>
  <c r="AT355"/>
  <c r="AV355"/>
  <c r="AX355"/>
  <c r="AZ355"/>
  <c r="BB355"/>
  <c r="BD355"/>
  <c r="BF355"/>
  <c r="BH355"/>
  <c r="BJ355"/>
  <c r="BL355"/>
  <c r="BN355"/>
  <c r="BP355"/>
  <c r="BR355"/>
  <c r="BT355"/>
  <c r="BV355"/>
  <c r="AN356"/>
  <c r="AP356"/>
  <c r="AR356"/>
  <c r="AT356"/>
  <c r="AV356"/>
  <c r="AX356"/>
  <c r="AZ356"/>
  <c r="BB356"/>
  <c r="BD356"/>
  <c r="BF356"/>
  <c r="BH356"/>
  <c r="BJ356"/>
  <c r="BL356"/>
  <c r="BN356"/>
  <c r="BP356"/>
  <c r="BR356"/>
  <c r="BT356"/>
  <c r="BV356"/>
  <c r="AN357"/>
  <c r="AP357"/>
  <c r="AR357"/>
  <c r="AT357"/>
  <c r="AV357"/>
  <c r="AX357"/>
  <c r="AZ357"/>
  <c r="BB357"/>
  <c r="BD357"/>
  <c r="BF357"/>
  <c r="BH357"/>
  <c r="BJ357"/>
  <c r="BL357"/>
  <c r="BN357"/>
  <c r="BP357"/>
  <c r="BR357"/>
  <c r="BT357"/>
  <c r="BV357"/>
  <c r="AN358"/>
  <c r="AP358"/>
  <c r="AR358"/>
  <c r="AT358"/>
  <c r="AV358"/>
  <c r="AX358"/>
  <c r="AZ358"/>
  <c r="BB358"/>
  <c r="BD358"/>
  <c r="BF358"/>
  <c r="BH358"/>
  <c r="BJ358"/>
  <c r="BL358"/>
  <c r="BN358"/>
  <c r="BP358"/>
  <c r="BR358"/>
  <c r="BT358"/>
  <c r="BV358"/>
  <c r="AN359"/>
  <c r="AP359"/>
  <c r="AR359"/>
  <c r="AT359"/>
  <c r="AV359"/>
  <c r="AX359"/>
  <c r="AZ359"/>
  <c r="BB359"/>
  <c r="BD359"/>
  <c r="BF359"/>
  <c r="BH359"/>
  <c r="BJ359"/>
  <c r="BL359"/>
  <c r="BN359"/>
  <c r="BP359"/>
  <c r="BR359"/>
  <c r="BT359"/>
  <c r="BV359"/>
  <c r="AN360"/>
  <c r="AP360"/>
  <c r="AR360"/>
  <c r="AT360"/>
  <c r="AV360"/>
  <c r="AX360"/>
  <c r="AZ360"/>
  <c r="BB360"/>
  <c r="BD360"/>
  <c r="BF360"/>
  <c r="BH360"/>
  <c r="BJ360"/>
  <c r="BL360"/>
  <c r="BN360"/>
  <c r="BP360"/>
  <c r="BR360"/>
  <c r="BT360"/>
  <c r="BV360"/>
  <c r="AN361"/>
  <c r="AP361"/>
  <c r="AR361"/>
  <c r="AT361"/>
  <c r="AV361"/>
  <c r="AX361"/>
  <c r="AZ361"/>
  <c r="BB361"/>
  <c r="BD361"/>
  <c r="BF361"/>
  <c r="BH361"/>
  <c r="BJ361"/>
  <c r="BL361"/>
  <c r="BN361"/>
  <c r="BP361"/>
  <c r="BR361"/>
  <c r="BT361"/>
  <c r="BV361"/>
  <c r="AN362"/>
  <c r="AP362"/>
  <c r="AR362"/>
  <c r="AT362"/>
  <c r="AV362"/>
  <c r="AX362"/>
  <c r="AZ362"/>
  <c r="BB362"/>
  <c r="BD362"/>
  <c r="BF362"/>
  <c r="BH362"/>
  <c r="BJ362"/>
  <c r="BL362"/>
  <c r="BN362"/>
  <c r="BP362"/>
  <c r="BR362"/>
  <c r="BT362"/>
  <c r="BV362"/>
  <c r="AJ351"/>
  <c r="AJ352"/>
  <c r="AL352"/>
  <c r="AH353"/>
  <c r="AJ353"/>
  <c r="AL353"/>
  <c r="AH354"/>
  <c r="AJ354"/>
  <c r="AL354"/>
  <c r="AH355"/>
  <c r="AJ355"/>
  <c r="AL355"/>
  <c r="AH356"/>
  <c r="AJ356"/>
  <c r="AL356"/>
  <c r="AH362"/>
  <c r="AJ362"/>
  <c r="AL362"/>
  <c r="AH357"/>
  <c r="AJ357"/>
  <c r="AL357"/>
  <c r="AH358"/>
  <c r="AJ358"/>
  <c r="AL358"/>
  <c r="AH359"/>
  <c r="AJ359"/>
  <c r="AL359"/>
  <c r="AH360"/>
  <c r="AJ360"/>
  <c r="AL360"/>
  <c r="AH361"/>
  <c r="AJ361"/>
  <c r="AL361"/>
  <c r="AB352"/>
  <c r="Z353"/>
  <c r="AB353"/>
  <c r="AD353"/>
  <c r="Z354"/>
  <c r="AB354"/>
  <c r="AD354"/>
  <c r="Z355"/>
  <c r="AB355"/>
  <c r="AD355"/>
  <c r="AF355"/>
  <c r="Z356"/>
  <c r="AB356"/>
  <c r="AD356"/>
  <c r="AF356"/>
  <c r="Z357"/>
  <c r="AB357"/>
  <c r="AD357"/>
  <c r="AF357"/>
  <c r="Z358"/>
  <c r="AB358"/>
  <c r="AD358"/>
  <c r="AF358"/>
  <c r="Z359"/>
  <c r="AB359"/>
  <c r="AD359"/>
  <c r="AF359"/>
  <c r="Z360"/>
  <c r="AB360"/>
  <c r="AD360"/>
  <c r="AF360"/>
  <c r="Z361"/>
  <c r="AB361"/>
  <c r="AD361"/>
  <c r="AF361"/>
  <c r="Z362"/>
  <c r="AB362"/>
  <c r="AD362"/>
  <c r="AF362"/>
  <c r="V353"/>
  <c r="F354"/>
  <c r="H354"/>
  <c r="J354"/>
  <c r="L354"/>
  <c r="N354"/>
  <c r="P354"/>
  <c r="R354"/>
  <c r="V354"/>
  <c r="X354"/>
  <c r="F355"/>
  <c r="H355"/>
  <c r="J355"/>
  <c r="L355"/>
  <c r="N355"/>
  <c r="P355"/>
  <c r="R355"/>
  <c r="T355"/>
  <c r="V355"/>
  <c r="X355"/>
  <c r="D356"/>
  <c r="F356"/>
  <c r="H356"/>
  <c r="J356"/>
  <c r="L356"/>
  <c r="N356"/>
  <c r="P356"/>
  <c r="R356"/>
  <c r="T356"/>
  <c r="V356"/>
  <c r="X356"/>
  <c r="F357"/>
  <c r="H357"/>
  <c r="J357"/>
  <c r="L357"/>
  <c r="N357"/>
  <c r="P357"/>
  <c r="R357"/>
  <c r="T357"/>
  <c r="V357"/>
  <c r="X357"/>
  <c r="F358"/>
  <c r="H358"/>
  <c r="J358"/>
  <c r="L358"/>
  <c r="N358"/>
  <c r="P358"/>
  <c r="R358"/>
  <c r="T358"/>
  <c r="V358"/>
  <c r="X358"/>
  <c r="F359"/>
  <c r="H359"/>
  <c r="J359"/>
  <c r="L359"/>
  <c r="N359"/>
  <c r="P359"/>
  <c r="R359"/>
  <c r="T359"/>
  <c r="V359"/>
  <c r="X359"/>
  <c r="F360"/>
  <c r="H360"/>
  <c r="J360"/>
  <c r="L360"/>
  <c r="N360"/>
  <c r="P360"/>
  <c r="R360"/>
  <c r="T360"/>
  <c r="V360"/>
  <c r="X360"/>
  <c r="F361"/>
  <c r="H361"/>
  <c r="J361"/>
  <c r="L361"/>
  <c r="N361"/>
  <c r="P361"/>
  <c r="R361"/>
  <c r="T361"/>
  <c r="V361"/>
  <c r="X361"/>
  <c r="D362"/>
  <c r="F362"/>
  <c r="H362"/>
  <c r="J362"/>
  <c r="L362"/>
  <c r="N362"/>
  <c r="P362"/>
  <c r="R362"/>
  <c r="T362"/>
  <c r="V362"/>
  <c r="X362"/>
  <c r="P352"/>
  <c r="F353"/>
  <c r="H353"/>
  <c r="J353"/>
  <c r="L353"/>
  <c r="N353"/>
  <c r="P353"/>
  <c r="D355"/>
  <c r="D357"/>
  <c r="D358"/>
  <c r="D359"/>
  <c r="D360"/>
  <c r="D361"/>
  <c r="D354"/>
  <c r="CF73"/>
  <c r="CN73"/>
  <c r="CR73"/>
  <c r="B347"/>
  <c r="B195"/>
  <c r="B212" s="1"/>
  <c r="D1" i="9"/>
  <c r="D3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D303"/>
  <c r="D305"/>
  <c r="D307"/>
  <c r="D309"/>
  <c r="D311"/>
  <c r="D313"/>
  <c r="D315"/>
  <c r="D317"/>
  <c r="D319"/>
  <c r="D321"/>
  <c r="D323"/>
  <c r="D325"/>
  <c r="D327"/>
  <c r="D329"/>
  <c r="D331"/>
  <c r="D333"/>
  <c r="D335"/>
  <c r="D337"/>
  <c r="D339"/>
  <c r="D341"/>
  <c r="D343"/>
  <c r="D345"/>
  <c r="D347"/>
  <c r="D349"/>
  <c r="D351"/>
  <c r="D353"/>
  <c r="D355"/>
  <c r="D357"/>
  <c r="D359"/>
  <c r="D361"/>
  <c r="D363"/>
  <c r="D365"/>
  <c r="D367"/>
  <c r="D369"/>
  <c r="D371"/>
  <c r="D373"/>
  <c r="D375"/>
  <c r="D377"/>
  <c r="D379"/>
  <c r="D381"/>
  <c r="D383"/>
  <c r="D385"/>
  <c r="D387"/>
  <c r="D389"/>
  <c r="D391"/>
  <c r="D393"/>
  <c r="D395"/>
  <c r="D397"/>
  <c r="D399"/>
  <c r="D401"/>
  <c r="D403"/>
  <c r="D405"/>
  <c r="D407"/>
  <c r="D409"/>
  <c r="D411"/>
  <c r="D413"/>
  <c r="D415"/>
  <c r="D417"/>
  <c r="D419"/>
  <c r="D421"/>
  <c r="D423"/>
  <c r="D425"/>
  <c r="D427"/>
  <c r="D429"/>
  <c r="D431"/>
  <c r="D433"/>
  <c r="D435"/>
  <c r="D437"/>
  <c r="D439"/>
  <c r="D441"/>
  <c r="D443"/>
  <c r="D445"/>
  <c r="D447"/>
  <c r="D449"/>
  <c r="D451"/>
  <c r="D453"/>
  <c r="D455"/>
  <c r="D457"/>
  <c r="D459"/>
  <c r="D461"/>
  <c r="D463"/>
  <c r="D465"/>
  <c r="D467"/>
  <c r="D469"/>
  <c r="D471"/>
  <c r="D473"/>
  <c r="D475"/>
  <c r="D477"/>
  <c r="D479"/>
  <c r="D481"/>
  <c r="D483"/>
  <c r="D485"/>
  <c r="D487"/>
  <c r="D489"/>
  <c r="D491"/>
  <c r="D493"/>
  <c r="D495"/>
  <c r="D497"/>
  <c r="D498"/>
  <c r="D500"/>
  <c r="D502"/>
  <c r="D504"/>
  <c r="D506"/>
  <c r="D508"/>
  <c r="D510"/>
  <c r="D512"/>
  <c r="D514"/>
  <c r="D516"/>
  <c r="D518"/>
  <c r="D520"/>
  <c r="D522"/>
  <c r="D524"/>
  <c r="D526"/>
  <c r="D528"/>
  <c r="D530"/>
  <c r="D532"/>
  <c r="D534"/>
  <c r="D536"/>
  <c r="D538"/>
  <c r="D540"/>
  <c r="D542"/>
  <c r="D544"/>
  <c r="D546"/>
  <c r="D548"/>
  <c r="D550"/>
  <c r="D552"/>
  <c r="D554"/>
  <c r="D556"/>
  <c r="D558"/>
  <c r="D560"/>
  <c r="D562"/>
  <c r="D564"/>
  <c r="D566"/>
  <c r="D568"/>
  <c r="D570"/>
  <c r="D572"/>
  <c r="D574"/>
  <c r="D576"/>
  <c r="D578"/>
  <c r="D580"/>
  <c r="D582"/>
  <c r="D584"/>
  <c r="D586"/>
  <c r="D588"/>
  <c r="D590"/>
  <c r="D592"/>
  <c r="D594"/>
  <c r="D596"/>
  <c r="D598"/>
  <c r="D600"/>
  <c r="D602"/>
  <c r="D604"/>
  <c r="D606"/>
  <c r="D608"/>
  <c r="D610"/>
  <c r="D612"/>
  <c r="D614"/>
  <c r="D616"/>
  <c r="D618"/>
  <c r="D620"/>
  <c r="D622"/>
  <c r="D624"/>
  <c r="D626"/>
  <c r="D628"/>
  <c r="D630"/>
  <c r="D632"/>
  <c r="D634"/>
  <c r="D636"/>
  <c r="D638"/>
  <c r="D640"/>
  <c r="D642"/>
  <c r="D644"/>
  <c r="D646"/>
  <c r="D648"/>
  <c r="D650"/>
  <c r="D652"/>
  <c r="D654"/>
  <c r="D656"/>
  <c r="D658"/>
  <c r="D660"/>
  <c r="D662"/>
  <c r="D664"/>
  <c r="D666"/>
  <c r="D668"/>
  <c r="D670"/>
  <c r="D672"/>
  <c r="D674"/>
  <c r="D676"/>
  <c r="D678"/>
  <c r="D680"/>
  <c r="D682"/>
  <c r="D684"/>
  <c r="D686"/>
  <c r="D688"/>
  <c r="D690"/>
  <c r="D692"/>
  <c r="D694"/>
  <c r="D696"/>
  <c r="D698"/>
  <c r="D700"/>
  <c r="D702"/>
  <c r="D704"/>
  <c r="D706"/>
  <c r="D708"/>
  <c r="D710"/>
  <c r="D712"/>
  <c r="D714"/>
  <c r="D716"/>
  <c r="D718"/>
  <c r="D720"/>
  <c r="D722"/>
  <c r="D724"/>
  <c r="D726"/>
  <c r="D728"/>
  <c r="D730"/>
  <c r="D732"/>
  <c r="D734"/>
  <c r="D736"/>
  <c r="D738"/>
  <c r="D740"/>
  <c r="D742"/>
  <c r="D744"/>
  <c r="D746"/>
  <c r="D748"/>
  <c r="D750"/>
  <c r="D752"/>
  <c r="D754"/>
  <c r="D756"/>
  <c r="D758"/>
  <c r="D760"/>
  <c r="D762"/>
  <c r="D764"/>
  <c r="D766"/>
  <c r="F73" i="2"/>
  <c r="B73"/>
  <c r="HA58" i="10"/>
  <c r="GX57"/>
  <c r="GQ58"/>
  <c r="GV58"/>
  <c r="GS58"/>
  <c r="GR58"/>
  <c r="GU58"/>
  <c r="GJ4"/>
  <c r="HA57"/>
  <c r="GT4"/>
  <c r="H195" i="2"/>
  <c r="H212" s="1"/>
  <c r="H194" s="1"/>
  <c r="H229" s="1"/>
  <c r="B240" s="1"/>
  <c r="J195"/>
  <c r="J212" s="1"/>
  <c r="J194" s="1"/>
  <c r="J229" s="1"/>
  <c r="B241" s="1"/>
  <c r="L195"/>
  <c r="L212" s="1"/>
  <c r="L194" s="1"/>
  <c r="L229" s="1"/>
  <c r="B242" s="1"/>
  <c r="N195"/>
  <c r="N212" s="1"/>
  <c r="N194" s="1"/>
  <c r="N229" s="1"/>
  <c r="B243" s="1"/>
  <c r="P195"/>
  <c r="P212" s="1"/>
  <c r="P194" s="1"/>
  <c r="P229" s="1"/>
  <c r="B244" s="1"/>
  <c r="R195"/>
  <c r="R212" s="1"/>
  <c r="R194" s="1"/>
  <c r="R229" s="1"/>
  <c r="B245" s="1"/>
  <c r="T195"/>
  <c r="T212" s="1"/>
  <c r="T194" s="1"/>
  <c r="T229" s="1"/>
  <c r="B246" s="1"/>
  <c r="V195"/>
  <c r="V212" s="1"/>
  <c r="V194" s="1"/>
  <c r="V229" s="1"/>
  <c r="B247" s="1"/>
  <c r="X195"/>
  <c r="X212" s="1"/>
  <c r="X194" s="1"/>
  <c r="X229" s="1"/>
  <c r="B248" s="1"/>
  <c r="Z195"/>
  <c r="Z212" s="1"/>
  <c r="Z194" s="1"/>
  <c r="Z229" s="1"/>
  <c r="B249" s="1"/>
  <c r="AB195"/>
  <c r="AB212" s="1"/>
  <c r="AB194" s="1"/>
  <c r="AB229" s="1"/>
  <c r="B250" s="1"/>
  <c r="AD195"/>
  <c r="AD212" s="1"/>
  <c r="AD194" s="1"/>
  <c r="AD229" s="1"/>
  <c r="B251" s="1"/>
  <c r="AF195"/>
  <c r="AF212" s="1"/>
  <c r="AF194" s="1"/>
  <c r="AF229" s="1"/>
  <c r="B252" s="1"/>
  <c r="AH195"/>
  <c r="AH212" s="1"/>
  <c r="AH194" s="1"/>
  <c r="AH229" s="1"/>
  <c r="B253" s="1"/>
  <c r="AJ195"/>
  <c r="AJ212" s="1"/>
  <c r="AJ194" s="1"/>
  <c r="AJ229" s="1"/>
  <c r="B254" s="1"/>
  <c r="AL195"/>
  <c r="AL212" s="1"/>
  <c r="AL194" s="1"/>
  <c r="AL229" s="1"/>
  <c r="B255" s="1"/>
  <c r="AN195"/>
  <c r="AN212" s="1"/>
  <c r="AN194" s="1"/>
  <c r="AN229" s="1"/>
  <c r="B256" s="1"/>
  <c r="AP195"/>
  <c r="AP212" s="1"/>
  <c r="AP194" s="1"/>
  <c r="AP229" s="1"/>
  <c r="B257" s="1"/>
  <c r="AR195"/>
  <c r="AR212" s="1"/>
  <c r="AR194" s="1"/>
  <c r="AR229" s="1"/>
  <c r="B258" s="1"/>
  <c r="AT195"/>
  <c r="AT212" s="1"/>
  <c r="AT194" s="1"/>
  <c r="AT229" s="1"/>
  <c r="B259" s="1"/>
  <c r="AV195"/>
  <c r="AV212" s="1"/>
  <c r="AV194" s="1"/>
  <c r="AV229" s="1"/>
  <c r="B260" s="1"/>
  <c r="AX195"/>
  <c r="AX212" s="1"/>
  <c r="AX194" s="1"/>
  <c r="AX229" s="1"/>
  <c r="B261" s="1"/>
  <c r="AZ195"/>
  <c r="AZ212" s="1"/>
  <c r="AZ194" s="1"/>
  <c r="AZ229" s="1"/>
  <c r="BB195"/>
  <c r="BB212" s="1"/>
  <c r="BB194" s="1"/>
  <c r="BB229" s="1"/>
  <c r="BD195"/>
  <c r="BD212" s="1"/>
  <c r="BD194" s="1"/>
  <c r="BD229" s="1"/>
  <c r="BF195"/>
  <c r="BF212" s="1"/>
  <c r="BF194" s="1"/>
  <c r="BF229" s="1"/>
  <c r="BH195"/>
  <c r="BH212" s="1"/>
  <c r="BH194" s="1"/>
  <c r="BH229" s="1"/>
  <c r="BJ195"/>
  <c r="BJ212" s="1"/>
  <c r="BJ194" s="1"/>
  <c r="BJ229" s="1"/>
  <c r="BL195"/>
  <c r="BL212" s="1"/>
  <c r="BL194" s="1"/>
  <c r="BL229" s="1"/>
  <c r="BN195"/>
  <c r="BN212" s="1"/>
  <c r="BN194" s="1"/>
  <c r="BN229" s="1"/>
  <c r="BP195"/>
  <c r="BP212" s="1"/>
  <c r="BP194" s="1"/>
  <c r="BP229" s="1"/>
  <c r="BR195"/>
  <c r="BR212" s="1"/>
  <c r="BR194" s="1"/>
  <c r="BR229" s="1"/>
  <c r="BT195"/>
  <c r="BT212" s="1"/>
  <c r="BT194" s="1"/>
  <c r="BT229" s="1"/>
  <c r="BV195"/>
  <c r="BV212" s="1"/>
  <c r="BV194" s="1"/>
  <c r="BV229" s="1"/>
  <c r="BX195"/>
  <c r="BX212" s="1"/>
  <c r="BX194" s="1"/>
  <c r="BX229" s="1"/>
  <c r="BZ195"/>
  <c r="BZ212" s="1"/>
  <c r="BZ194" s="1"/>
  <c r="BZ229" s="1"/>
  <c r="CB195"/>
  <c r="CB212" s="1"/>
  <c r="CB194" s="1"/>
  <c r="CB229" s="1"/>
  <c r="CD195"/>
  <c r="CD212" s="1"/>
  <c r="CD194" s="1"/>
  <c r="CD229" s="1"/>
  <c r="CF195"/>
  <c r="CF212" s="1"/>
  <c r="CF194" s="1"/>
  <c r="CF229" s="1"/>
  <c r="CH195"/>
  <c r="CH212" s="1"/>
  <c r="CH194" s="1"/>
  <c r="CH229" s="1"/>
  <c r="CJ195"/>
  <c r="CJ212" s="1"/>
  <c r="CJ194" s="1"/>
  <c r="CJ229" s="1"/>
  <c r="CL195"/>
  <c r="CL212" s="1"/>
  <c r="CL194" s="1"/>
  <c r="CL229" s="1"/>
  <c r="CN195"/>
  <c r="CN212" s="1"/>
  <c r="CN194" s="1"/>
  <c r="CN229" s="1"/>
  <c r="CP195"/>
  <c r="CP212" s="1"/>
  <c r="CP194" s="1"/>
  <c r="CP229" s="1"/>
  <c r="CR195"/>
  <c r="CR212" s="1"/>
  <c r="CR194" s="1"/>
  <c r="CR229" s="1"/>
  <c r="B393"/>
  <c r="D2" i="9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68"/>
  <c r="D370"/>
  <c r="D372"/>
  <c r="D374"/>
  <c r="D376"/>
  <c r="D378"/>
  <c r="D380"/>
  <c r="D382"/>
  <c r="D384"/>
  <c r="D386"/>
  <c r="D388"/>
  <c r="D390"/>
  <c r="D392"/>
  <c r="D394"/>
  <c r="D396"/>
  <c r="D398"/>
  <c r="D400"/>
  <c r="D402"/>
  <c r="D404"/>
  <c r="D406"/>
  <c r="D408"/>
  <c r="D410"/>
  <c r="D412"/>
  <c r="D414"/>
  <c r="D416"/>
  <c r="D418"/>
  <c r="D420"/>
  <c r="D422"/>
  <c r="D424"/>
  <c r="D426"/>
  <c r="D428"/>
  <c r="D430"/>
  <c r="D432"/>
  <c r="D434"/>
  <c r="D436"/>
  <c r="D438"/>
  <c r="D440"/>
  <c r="D442"/>
  <c r="D444"/>
  <c r="D446"/>
  <c r="D448"/>
  <c r="D450"/>
  <c r="D452"/>
  <c r="D454"/>
  <c r="D456"/>
  <c r="D458"/>
  <c r="D460"/>
  <c r="D462"/>
  <c r="D464"/>
  <c r="D466"/>
  <c r="D468"/>
  <c r="D470"/>
  <c r="D472"/>
  <c r="D474"/>
  <c r="D476"/>
  <c r="D478"/>
  <c r="D480"/>
  <c r="D482"/>
  <c r="D484"/>
  <c r="D486"/>
  <c r="D488"/>
  <c r="D490"/>
  <c r="D492"/>
  <c r="D494"/>
  <c r="D496"/>
  <c r="Q23"/>
  <c r="R21"/>
  <c r="D499"/>
  <c r="D501"/>
  <c r="D503"/>
  <c r="D505"/>
  <c r="D507"/>
  <c r="D509"/>
  <c r="D511"/>
  <c r="D513"/>
  <c r="D515"/>
  <c r="D517"/>
  <c r="D519"/>
  <c r="D521"/>
  <c r="D523"/>
  <c r="D525"/>
  <c r="D527"/>
  <c r="D529"/>
  <c r="D531"/>
  <c r="D533"/>
  <c r="D535"/>
  <c r="D537"/>
  <c r="D539"/>
  <c r="D541"/>
  <c r="D543"/>
  <c r="D545"/>
  <c r="D547"/>
  <c r="D549"/>
  <c r="D551"/>
  <c r="D553"/>
  <c r="D555"/>
  <c r="D557"/>
  <c r="D559"/>
  <c r="D561"/>
  <c r="D563"/>
  <c r="D565"/>
  <c r="D567"/>
  <c r="D569"/>
  <c r="D571"/>
  <c r="D573"/>
  <c r="D575"/>
  <c r="D577"/>
  <c r="D579"/>
  <c r="D581"/>
  <c r="D583"/>
  <c r="D585"/>
  <c r="D587"/>
  <c r="D589"/>
  <c r="D591"/>
  <c r="D593"/>
  <c r="D595"/>
  <c r="D597"/>
  <c r="D599"/>
  <c r="D601"/>
  <c r="D603"/>
  <c r="D605"/>
  <c r="D607"/>
  <c r="D609"/>
  <c r="D611"/>
  <c r="D613"/>
  <c r="D615"/>
  <c r="D617"/>
  <c r="D619"/>
  <c r="D621"/>
  <c r="D623"/>
  <c r="D625"/>
  <c r="D627"/>
  <c r="D629"/>
  <c r="D631"/>
  <c r="D633"/>
  <c r="D635"/>
  <c r="D637"/>
  <c r="D639"/>
  <c r="D641"/>
  <c r="D643"/>
  <c r="D645"/>
  <c r="D647"/>
  <c r="D649"/>
  <c r="D651"/>
  <c r="D653"/>
  <c r="D655"/>
  <c r="D657"/>
  <c r="D659"/>
  <c r="D661"/>
  <c r="D663"/>
  <c r="D665"/>
  <c r="D667"/>
  <c r="D669"/>
  <c r="D671"/>
  <c r="D673"/>
  <c r="D675"/>
  <c r="D677"/>
  <c r="D679"/>
  <c r="D681"/>
  <c r="D683"/>
  <c r="D685"/>
  <c r="D687"/>
  <c r="D689"/>
  <c r="D691"/>
  <c r="D693"/>
  <c r="D695"/>
  <c r="D697"/>
  <c r="D699"/>
  <c r="D701"/>
  <c r="D703"/>
  <c r="D705"/>
  <c r="D707"/>
  <c r="D709"/>
  <c r="D711"/>
  <c r="D713"/>
  <c r="D715"/>
  <c r="D717"/>
  <c r="D719"/>
  <c r="D721"/>
  <c r="D723"/>
  <c r="D725"/>
  <c r="D727"/>
  <c r="D729"/>
  <c r="D731"/>
  <c r="D733"/>
  <c r="D735"/>
  <c r="D737"/>
  <c r="D739"/>
  <c r="D741"/>
  <c r="D743"/>
  <c r="D745"/>
  <c r="D747"/>
  <c r="D749"/>
  <c r="D751"/>
  <c r="D753"/>
  <c r="D755"/>
  <c r="D757"/>
  <c r="D759"/>
  <c r="D761"/>
  <c r="D763"/>
  <c r="D765"/>
  <c r="D767"/>
  <c r="B348" i="2"/>
  <c r="B349"/>
  <c r="B350"/>
  <c r="B351"/>
  <c r="B352"/>
  <c r="B353"/>
  <c r="B354"/>
  <c r="B355"/>
  <c r="B356"/>
  <c r="B357"/>
  <c r="B358"/>
  <c r="B359"/>
  <c r="B360"/>
  <c r="B361"/>
  <c r="CP73"/>
  <c r="D73"/>
  <c r="H73"/>
  <c r="P73"/>
  <c r="AJ73"/>
  <c r="AN73"/>
  <c r="BH73"/>
  <c r="A262"/>
  <c r="D348"/>
  <c r="F348"/>
  <c r="H348"/>
  <c r="J348"/>
  <c r="L348"/>
  <c r="N348"/>
  <c r="P348"/>
  <c r="R348"/>
  <c r="T348"/>
  <c r="V348"/>
  <c r="X348"/>
  <c r="Z348"/>
  <c r="AB348"/>
  <c r="AD348"/>
  <c r="AF348"/>
  <c r="AH348"/>
  <c r="AJ348"/>
  <c r="AL348"/>
  <c r="AN348"/>
  <c r="AP348"/>
  <c r="AR348"/>
  <c r="AT348"/>
  <c r="AV348"/>
  <c r="AX348"/>
  <c r="AZ348"/>
  <c r="BB348"/>
  <c r="BD348"/>
  <c r="BF348"/>
  <c r="BH348"/>
  <c r="BJ348"/>
  <c r="BL348"/>
  <c r="BN348"/>
  <c r="BP348"/>
  <c r="BR348"/>
  <c r="BT348"/>
  <c r="BV348"/>
  <c r="BX348"/>
  <c r="BZ348"/>
  <c r="CB348"/>
  <c r="CD348"/>
  <c r="CF348"/>
  <c r="CH348"/>
  <c r="CJ348"/>
  <c r="CL348"/>
  <c r="CN348"/>
  <c r="CP348"/>
  <c r="CR348"/>
  <c r="D349"/>
  <c r="F349"/>
  <c r="H349"/>
  <c r="J349"/>
  <c r="L349"/>
  <c r="N349"/>
  <c r="P349"/>
  <c r="R349"/>
  <c r="T349"/>
  <c r="V349"/>
  <c r="X349"/>
  <c r="Z349"/>
  <c r="AB349"/>
  <c r="AD349"/>
  <c r="AF349"/>
  <c r="AH349"/>
  <c r="AJ349"/>
  <c r="AL349"/>
  <c r="AN349"/>
  <c r="AP349"/>
  <c r="AR349"/>
  <c r="AT349"/>
  <c r="AV349"/>
  <c r="AX349"/>
  <c r="AZ349"/>
  <c r="BB349"/>
  <c r="BD349"/>
  <c r="BF349"/>
  <c r="BH349"/>
  <c r="BJ349"/>
  <c r="BL349"/>
  <c r="BN349"/>
  <c r="BP349"/>
  <c r="BR349"/>
  <c r="BT349"/>
  <c r="BV349"/>
  <c r="BX349"/>
  <c r="BZ349"/>
  <c r="CB349"/>
  <c r="CD349"/>
  <c r="CF349"/>
  <c r="CH349"/>
  <c r="CJ349"/>
  <c r="CL349"/>
  <c r="CN349"/>
  <c r="CP349"/>
  <c r="CR349"/>
  <c r="D350"/>
  <c r="F350"/>
  <c r="H350"/>
  <c r="J350"/>
  <c r="L350"/>
  <c r="N350"/>
  <c r="P350"/>
  <c r="R350"/>
  <c r="T350"/>
  <c r="V350"/>
  <c r="X350"/>
  <c r="Z350"/>
  <c r="AB350"/>
  <c r="AD350"/>
  <c r="AF350"/>
  <c r="AH350"/>
  <c r="AL350"/>
  <c r="AN350"/>
  <c r="AP350"/>
  <c r="AR350"/>
  <c r="AT350"/>
  <c r="AV350"/>
  <c r="AX350"/>
  <c r="AZ350"/>
  <c r="BB350"/>
  <c r="BD350"/>
  <c r="BF350"/>
  <c r="BH350"/>
  <c r="BJ350"/>
  <c r="BL350"/>
  <c r="BN350"/>
  <c r="BP350"/>
  <c r="BR350"/>
  <c r="BT350"/>
  <c r="BV350"/>
  <c r="BX350"/>
  <c r="BZ350"/>
  <c r="CB350"/>
  <c r="CD350"/>
  <c r="CF350"/>
  <c r="CH350"/>
  <c r="CJ350"/>
  <c r="CL350"/>
  <c r="CN350"/>
  <c r="CP350"/>
  <c r="CR350"/>
  <c r="D351"/>
  <c r="F351"/>
  <c r="H351"/>
  <c r="J351"/>
  <c r="L351"/>
  <c r="N351"/>
  <c r="R351"/>
  <c r="T351"/>
  <c r="V351"/>
  <c r="X351"/>
  <c r="Z351"/>
  <c r="AD351"/>
  <c r="AF351"/>
  <c r="AH351"/>
  <c r="AN351"/>
  <c r="AP351"/>
  <c r="AT351"/>
  <c r="AV351"/>
  <c r="AX351"/>
  <c r="AZ351"/>
  <c r="BB351"/>
  <c r="BD351"/>
  <c r="BF351"/>
  <c r="BH351"/>
  <c r="BJ351"/>
  <c r="BL351"/>
  <c r="BN351"/>
  <c r="BP351"/>
  <c r="BR351"/>
  <c r="BT351"/>
  <c r="BV351"/>
  <c r="BX351"/>
  <c r="BZ351"/>
  <c r="CD351"/>
  <c r="CF351"/>
  <c r="CH351"/>
  <c r="CJ351"/>
  <c r="CL351"/>
  <c r="CN351"/>
  <c r="CR351"/>
  <c r="D352"/>
  <c r="R352"/>
  <c r="T352"/>
  <c r="X352"/>
  <c r="AF352"/>
  <c r="AX352"/>
  <c r="BB352"/>
  <c r="BF352"/>
  <c r="BH352"/>
  <c r="BJ352"/>
  <c r="BP352"/>
  <c r="BT352"/>
  <c r="CL352"/>
  <c r="CN352"/>
  <c r="CR352"/>
  <c r="D353"/>
  <c r="T353"/>
  <c r="AF353"/>
  <c r="CR353"/>
  <c r="CR354"/>
  <c r="CR355"/>
  <c r="CR356"/>
  <c r="F195"/>
  <c r="F212" s="1"/>
  <c r="B196"/>
  <c r="B213" s="1"/>
  <c r="D196"/>
  <c r="D213" s="1"/>
  <c r="F196"/>
  <c r="F213" s="1"/>
  <c r="B197"/>
  <c r="B214" s="1"/>
  <c r="D197"/>
  <c r="D214" s="1"/>
  <c r="F197"/>
  <c r="F214" s="1"/>
  <c r="B198"/>
  <c r="B215" s="1"/>
  <c r="D198"/>
  <c r="D215" s="1"/>
  <c r="F198"/>
  <c r="F215" s="1"/>
  <c r="B199"/>
  <c r="B216" s="1"/>
  <c r="D199"/>
  <c r="D216" s="1"/>
  <c r="F199"/>
  <c r="F216" s="1"/>
  <c r="B200"/>
  <c r="B217" s="1"/>
  <c r="D200"/>
  <c r="D217" s="1"/>
  <c r="F200"/>
  <c r="F217" s="1"/>
  <c r="B201"/>
  <c r="B218" s="1"/>
  <c r="D201"/>
  <c r="D218" s="1"/>
  <c r="F201"/>
  <c r="F218" s="1"/>
  <c r="B202"/>
  <c r="B219" s="1"/>
  <c r="D202"/>
  <c r="D219" s="1"/>
  <c r="F202"/>
  <c r="F219" s="1"/>
  <c r="B203"/>
  <c r="B220" s="1"/>
  <c r="D203"/>
  <c r="D220" s="1"/>
  <c r="F203"/>
  <c r="F220" s="1"/>
  <c r="B204"/>
  <c r="B221" s="1"/>
  <c r="D204"/>
  <c r="D221" s="1"/>
  <c r="F204"/>
  <c r="F221" s="1"/>
  <c r="B205"/>
  <c r="B222" s="1"/>
  <c r="D205"/>
  <c r="D222" s="1"/>
  <c r="F205"/>
  <c r="F222" s="1"/>
  <c r="B206"/>
  <c r="B223" s="1"/>
  <c r="D206"/>
  <c r="D223" s="1"/>
  <c r="F206"/>
  <c r="F223" s="1"/>
  <c r="B207"/>
  <c r="B224" s="1"/>
  <c r="D207"/>
  <c r="D224" s="1"/>
  <c r="F207"/>
  <c r="F224" s="1"/>
  <c r="B208"/>
  <c r="B225" s="1"/>
  <c r="D208"/>
  <c r="D225" s="1"/>
  <c r="F208"/>
  <c r="F225" s="1"/>
  <c r="B209"/>
  <c r="B226" s="1"/>
  <c r="D209"/>
  <c r="D226" s="1"/>
  <c r="F209"/>
  <c r="F226" s="1"/>
  <c r="B210"/>
  <c r="B227" s="1"/>
  <c r="D210"/>
  <c r="D227" s="1"/>
  <c r="F210"/>
  <c r="F227" s="1"/>
  <c r="BR347"/>
  <c r="BT347"/>
  <c r="BV347"/>
  <c r="BX347"/>
  <c r="BZ347"/>
  <c r="CB347"/>
  <c r="CD347"/>
  <c r="CF347"/>
  <c r="CH347"/>
  <c r="CJ347"/>
  <c r="CL347"/>
  <c r="CN347"/>
  <c r="CP347"/>
  <c r="CR347"/>
  <c r="D347"/>
  <c r="F347"/>
  <c r="H347"/>
  <c r="J347"/>
  <c r="L347"/>
  <c r="N347"/>
  <c r="P347"/>
  <c r="R347"/>
  <c r="T347"/>
  <c r="V347"/>
  <c r="X347"/>
  <c r="Z347"/>
  <c r="AB347"/>
  <c r="AD347"/>
  <c r="AF347"/>
  <c r="AH347"/>
  <c r="AJ347"/>
  <c r="AL347"/>
  <c r="AN347"/>
  <c r="AP347"/>
  <c r="AR347"/>
  <c r="AT347"/>
  <c r="AV347"/>
  <c r="AX347"/>
  <c r="AZ347"/>
  <c r="BB347"/>
  <c r="BD347"/>
  <c r="BF347"/>
  <c r="BH347"/>
  <c r="BJ347"/>
  <c r="BL347"/>
  <c r="BN347"/>
  <c r="BP347"/>
  <c r="AJ350"/>
  <c r="P351"/>
  <c r="AB351"/>
  <c r="AL351"/>
  <c r="AR351"/>
  <c r="CB351"/>
  <c r="CP351"/>
  <c r="F352"/>
  <c r="H352"/>
  <c r="J352"/>
  <c r="L352"/>
  <c r="N352"/>
  <c r="V352"/>
  <c r="Z352"/>
  <c r="AD352"/>
  <c r="AH352"/>
  <c r="AN352"/>
  <c r="AP352"/>
  <c r="AT352"/>
  <c r="AV352"/>
  <c r="AZ352"/>
  <c r="BD352"/>
  <c r="BL352"/>
  <c r="BN352"/>
  <c r="BR352"/>
  <c r="BV352"/>
  <c r="BX352"/>
  <c r="BZ352"/>
  <c r="CD352"/>
  <c r="CF352"/>
  <c r="CH352"/>
  <c r="CJ352"/>
  <c r="R353"/>
  <c r="X353"/>
  <c r="AX353"/>
  <c r="BB353"/>
  <c r="BF353"/>
  <c r="BH353"/>
  <c r="BJ353"/>
  <c r="BP353"/>
  <c r="BT353"/>
  <c r="CL353"/>
  <c r="CN353"/>
  <c r="T354"/>
  <c r="AF354"/>
  <c r="CR357"/>
  <c r="D195"/>
  <c r="D212" s="1"/>
  <c r="C420" i="9"/>
  <c r="C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A46" i="2"/>
  <c r="E1" i="4"/>
  <c r="E2"/>
  <c r="F2" s="1"/>
  <c r="E3"/>
  <c r="F3" s="1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F48"/>
  <c r="AW43" i="2" s="1"/>
  <c r="E47" i="4"/>
  <c r="F47" s="1"/>
  <c r="D385" i="2"/>
  <c r="E385"/>
  <c r="F385" s="1"/>
  <c r="G385" s="1"/>
  <c r="H385" s="1"/>
  <c r="I385" s="1"/>
  <c r="J385" s="1"/>
  <c r="K385" s="1"/>
  <c r="L385" s="1"/>
  <c r="M385" s="1"/>
  <c r="N385" s="1"/>
  <c r="O385" s="1"/>
  <c r="P385" s="1"/>
  <c r="Q385" s="1"/>
  <c r="R385" s="1"/>
  <c r="S385" s="1"/>
  <c r="T385" s="1"/>
  <c r="U385" s="1"/>
  <c r="V385" s="1"/>
  <c r="W385" s="1"/>
  <c r="X385" s="1"/>
  <c r="Y385" s="1"/>
  <c r="Z385" s="1"/>
  <c r="AA385" s="1"/>
  <c r="AB385" s="1"/>
  <c r="AC385" s="1"/>
  <c r="AD385" s="1"/>
  <c r="AE385" s="1"/>
  <c r="AF385" s="1"/>
  <c r="AG385" s="1"/>
  <c r="AH385" s="1"/>
  <c r="AI385" s="1"/>
  <c r="AJ385" s="1"/>
  <c r="AK385" s="1"/>
  <c r="AL385" s="1"/>
  <c r="AM385" s="1"/>
  <c r="AN385" s="1"/>
  <c r="AO385" s="1"/>
  <c r="AP385" s="1"/>
  <c r="AQ385" s="1"/>
  <c r="AR385" s="1"/>
  <c r="AS385" s="1"/>
  <c r="AT385" s="1"/>
  <c r="AU385" s="1"/>
  <c r="AV385" s="1"/>
  <c r="AW385" s="1"/>
  <c r="AX385" s="1"/>
  <c r="F1" i="4"/>
  <c r="B43" i="2" s="1"/>
  <c r="W27" i="6"/>
  <c r="W26"/>
  <c r="F3" i="7"/>
  <c r="G3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C51"/>
  <c r="E50"/>
  <c r="F50"/>
  <c r="AA41" i="10" l="1"/>
  <c r="Z41" s="1"/>
  <c r="X32"/>
  <c r="AT40"/>
  <c r="AV40" s="1"/>
  <c r="AU40" s="1"/>
  <c r="AT41"/>
  <c r="AV41" s="1"/>
  <c r="AU41" s="1"/>
  <c r="AS32" s="1"/>
  <c r="T75" i="2"/>
  <c r="BN37" i="10"/>
  <c r="BN4"/>
  <c r="B91"/>
  <c r="BU60"/>
  <c r="BQ60"/>
  <c r="EB60"/>
  <c r="CJ37"/>
  <c r="CK37"/>
  <c r="CI31" s="1"/>
  <c r="Z346" i="2"/>
  <c r="AA75"/>
  <c r="Z73" s="1"/>
  <c r="M42" i="10"/>
  <c r="L42" s="1"/>
  <c r="J33"/>
  <c r="BA40"/>
  <c r="BC40" s="1"/>
  <c r="BB40" s="1"/>
  <c r="BA41"/>
  <c r="BC41" s="1"/>
  <c r="BB41" s="1"/>
  <c r="AZ32" s="1"/>
  <c r="X346" i="2"/>
  <c r="Y76"/>
  <c r="X73" s="1"/>
  <c r="R76"/>
  <c r="BG38" i="10"/>
  <c r="BG2"/>
  <c r="H11" i="1" s="1"/>
  <c r="BJ4" i="10"/>
  <c r="M41"/>
  <c r="L41" s="1"/>
  <c r="J32"/>
  <c r="CD38"/>
  <c r="CB31" s="1"/>
  <c r="CC38"/>
  <c r="Z364" i="2"/>
  <c r="G249" s="1"/>
  <c r="CR364"/>
  <c r="CP364"/>
  <c r="CN364"/>
  <c r="HH57" i="10"/>
  <c r="HA4"/>
  <c r="HE57"/>
  <c r="HB58"/>
  <c r="GY58"/>
  <c r="GZ58"/>
  <c r="HC58"/>
  <c r="GX58"/>
  <c r="HH58"/>
  <c r="BJ364" i="2"/>
  <c r="N364"/>
  <c r="G243" s="1"/>
  <c r="F364"/>
  <c r="G239" s="1"/>
  <c r="CF364"/>
  <c r="BH364"/>
  <c r="AN364"/>
  <c r="G256" s="1"/>
  <c r="AJ364"/>
  <c r="G254" s="1"/>
  <c r="X364"/>
  <c r="G248" s="1"/>
  <c r="P364"/>
  <c r="G244" s="1"/>
  <c r="H364"/>
  <c r="G240" s="1"/>
  <c r="D364"/>
  <c r="G238" s="1"/>
  <c r="A263"/>
  <c r="B262"/>
  <c r="Q24" i="9"/>
  <c r="R23"/>
  <c r="AS26" i="6"/>
  <c r="AS27"/>
  <c r="AR26"/>
  <c r="AR27"/>
  <c r="AR24" s="1"/>
  <c r="AQ26"/>
  <c r="AQ27"/>
  <c r="AP26"/>
  <c r="AP27"/>
  <c r="AO26"/>
  <c r="AO27"/>
  <c r="AN26"/>
  <c r="AN27"/>
  <c r="AM26"/>
  <c r="AM27"/>
  <c r="AL26"/>
  <c r="AL27"/>
  <c r="AK26"/>
  <c r="AK27"/>
  <c r="AJ26"/>
  <c r="AJ27"/>
  <c r="AI26"/>
  <c r="AI27"/>
  <c r="AH26"/>
  <c r="AH27"/>
  <c r="AG26"/>
  <c r="AG27"/>
  <c r="AF26"/>
  <c r="AF27"/>
  <c r="AE26"/>
  <c r="AE27"/>
  <c r="AD26"/>
  <c r="T78" i="2"/>
  <c r="R79"/>
  <c r="AD27" i="6"/>
  <c r="U78" i="2"/>
  <c r="S79"/>
  <c r="AC26" i="6"/>
  <c r="X79" i="2"/>
  <c r="Z78"/>
  <c r="AC27" i="6"/>
  <c r="Y79" i="2"/>
  <c r="AA78"/>
  <c r="AB26" i="6"/>
  <c r="P78" i="2"/>
  <c r="N78"/>
  <c r="L79"/>
  <c r="AB27" i="6"/>
  <c r="Q78" i="2"/>
  <c r="O78"/>
  <c r="M79"/>
  <c r="AA26" i="6"/>
  <c r="H78" i="2"/>
  <c r="F78"/>
  <c r="D79"/>
  <c r="AA27" i="6"/>
  <c r="I78" i="2"/>
  <c r="G78"/>
  <c r="E79"/>
  <c r="Z26" i="6"/>
  <c r="BH79" i="2"/>
  <c r="Z27" i="6"/>
  <c r="BI79" i="2"/>
  <c r="Y26" i="6"/>
  <c r="CF79" i="2"/>
  <c r="Y27" i="6"/>
  <c r="CG79" i="2"/>
  <c r="X26" i="6"/>
  <c r="BT79" i="2"/>
  <c r="AT79"/>
  <c r="AV78"/>
  <c r="X27" i="6"/>
  <c r="BU79" i="2"/>
  <c r="AU79"/>
  <c r="AW78"/>
  <c r="V26" i="6"/>
  <c r="CH78" i="2"/>
  <c r="V27" i="6"/>
  <c r="CI78" i="2"/>
  <c r="U26" i="6"/>
  <c r="AN79" i="2"/>
  <c r="U27" i="6"/>
  <c r="AO79" i="2"/>
  <c r="T26" i="6"/>
  <c r="F79" i="2"/>
  <c r="T27" i="6"/>
  <c r="G79" i="2"/>
  <c r="S26" i="6"/>
  <c r="S24" s="1"/>
  <c r="CN79" i="2"/>
  <c r="CP78"/>
  <c r="S27" i="6"/>
  <c r="CO79" i="2"/>
  <c r="CQ78"/>
  <c r="R26" i="6"/>
  <c r="N79" i="2"/>
  <c r="B79"/>
  <c r="R27" i="6"/>
  <c r="O79" i="2"/>
  <c r="C79"/>
  <c r="Q26" i="6"/>
  <c r="BJ79" i="2"/>
  <c r="BL78"/>
  <c r="Q27" i="6"/>
  <c r="BK79" i="2"/>
  <c r="BM78"/>
  <c r="P26" i="6"/>
  <c r="AX79" i="2"/>
  <c r="BD78"/>
  <c r="AZ78"/>
  <c r="P27" i="6"/>
  <c r="AY79" i="2"/>
  <c r="BE78"/>
  <c r="BA78"/>
  <c r="O26" i="6"/>
  <c r="CR79" i="2"/>
  <c r="CD79"/>
  <c r="CF78"/>
  <c r="O27" i="6"/>
  <c r="CS79" i="2"/>
  <c r="CE79"/>
  <c r="CG78"/>
  <c r="N26" i="6"/>
  <c r="CL79" i="2"/>
  <c r="CR78"/>
  <c r="CN78"/>
  <c r="N27" i="6"/>
  <c r="CM79" i="2"/>
  <c r="CS78"/>
  <c r="CO78"/>
  <c r="M26" i="6"/>
  <c r="BV79" i="2"/>
  <c r="BX78"/>
  <c r="M27" i="6"/>
  <c r="BW79" i="2"/>
  <c r="BY78"/>
  <c r="V79"/>
  <c r="AP78"/>
  <c r="AN78"/>
  <c r="X78"/>
  <c r="W79"/>
  <c r="AQ78"/>
  <c r="AO78"/>
  <c r="Y78"/>
  <c r="K26" i="6"/>
  <c r="K24" s="1"/>
  <c r="AJ79" i="2"/>
  <c r="AL78"/>
  <c r="K27" i="6"/>
  <c r="AK79" i="2"/>
  <c r="AM78"/>
  <c r="J26" i="6"/>
  <c r="AD79" i="2"/>
  <c r="AF78"/>
  <c r="J27" i="6"/>
  <c r="AE79" i="2"/>
  <c r="AG78"/>
  <c r="I26" i="6"/>
  <c r="CP79" i="2"/>
  <c r="Z79"/>
  <c r="J78"/>
  <c r="H79"/>
  <c r="I27" i="6"/>
  <c r="CQ79" i="2"/>
  <c r="AA79"/>
  <c r="K78"/>
  <c r="I79"/>
  <c r="H26" i="6"/>
  <c r="BF79" i="2"/>
  <c r="BJ78"/>
  <c r="BH78"/>
  <c r="H27" i="6"/>
  <c r="BG79" i="2"/>
  <c r="BK78"/>
  <c r="BI78"/>
  <c r="G26" i="6"/>
  <c r="BP79" i="2"/>
  <c r="BR78"/>
  <c r="G27" i="6"/>
  <c r="BQ79" i="2"/>
  <c r="BS78"/>
  <c r="F26" i="6"/>
  <c r="CJ79" i="2"/>
  <c r="BZ79"/>
  <c r="CB78"/>
  <c r="F27" i="6"/>
  <c r="CK79" i="2"/>
  <c r="CA79"/>
  <c r="CC78"/>
  <c r="E26" i="6"/>
  <c r="D78" i="2"/>
  <c r="B78"/>
  <c r="E27" i="6"/>
  <c r="E78" i="2"/>
  <c r="C78"/>
  <c r="D26" i="6"/>
  <c r="AB78" i="2"/>
  <c r="R78"/>
  <c r="P79"/>
  <c r="D27" i="6"/>
  <c r="AC78" i="2"/>
  <c r="S78"/>
  <c r="Q79"/>
  <c r="C27" i="6"/>
  <c r="C24" s="1"/>
  <c r="AI79" i="2"/>
  <c r="AK78"/>
  <c r="F194"/>
  <c r="F229" s="1"/>
  <c r="B239" s="1"/>
  <c r="B194"/>
  <c r="B229" s="1"/>
  <c r="B237" s="1"/>
  <c r="D194"/>
  <c r="D229" s="1"/>
  <c r="B238" s="1"/>
  <c r="B362"/>
  <c r="B364" s="1"/>
  <c r="G237" s="1"/>
  <c r="H737" i="9"/>
  <c r="I737" s="1"/>
  <c r="H725"/>
  <c r="I725" s="1"/>
  <c r="H705"/>
  <c r="I705" s="1"/>
  <c r="H689"/>
  <c r="I689" s="1"/>
  <c r="H657"/>
  <c r="I657" s="1"/>
  <c r="H625"/>
  <c r="I625" s="1"/>
  <c r="H595"/>
  <c r="I595" s="1"/>
  <c r="H581"/>
  <c r="I581" s="1"/>
  <c r="H501"/>
  <c r="I501" s="1"/>
  <c r="H421"/>
  <c r="I421" s="1"/>
  <c r="H357"/>
  <c r="I357" s="1"/>
  <c r="H325"/>
  <c r="I325" s="1"/>
  <c r="H321"/>
  <c r="I321" s="1"/>
  <c r="H292"/>
  <c r="I292" s="1"/>
  <c r="H257"/>
  <c r="I257" s="1"/>
  <c r="H246"/>
  <c r="I246" s="1"/>
  <c r="H229"/>
  <c r="I229" s="1"/>
  <c r="H225"/>
  <c r="I225" s="1"/>
  <c r="H209"/>
  <c r="I209" s="1"/>
  <c r="H197"/>
  <c r="I197" s="1"/>
  <c r="H177"/>
  <c r="I177" s="1"/>
  <c r="H129"/>
  <c r="I129" s="1"/>
  <c r="H82"/>
  <c r="I82" s="1"/>
  <c r="H33"/>
  <c r="I33" s="1"/>
  <c r="F767"/>
  <c r="G767" s="1"/>
  <c r="H767" s="1"/>
  <c r="I767" s="1"/>
  <c r="F766"/>
  <c r="G766" s="1"/>
  <c r="H766" s="1"/>
  <c r="I766" s="1"/>
  <c r="F765"/>
  <c r="G765" s="1"/>
  <c r="H765" s="1"/>
  <c r="I765" s="1"/>
  <c r="F764"/>
  <c r="G764" s="1"/>
  <c r="H764" s="1"/>
  <c r="I764" s="1"/>
  <c r="F763"/>
  <c r="G763" s="1"/>
  <c r="H763" s="1"/>
  <c r="I763" s="1"/>
  <c r="F762"/>
  <c r="G762" s="1"/>
  <c r="H762" s="1"/>
  <c r="I762" s="1"/>
  <c r="F761"/>
  <c r="G761" s="1"/>
  <c r="H761" s="1"/>
  <c r="I761" s="1"/>
  <c r="F760"/>
  <c r="G760" s="1"/>
  <c r="H760" s="1"/>
  <c r="I760" s="1"/>
  <c r="F759"/>
  <c r="G759" s="1"/>
  <c r="H759" s="1"/>
  <c r="I759" s="1"/>
  <c r="F758"/>
  <c r="G758" s="1"/>
  <c r="H758" s="1"/>
  <c r="I758" s="1"/>
  <c r="F757"/>
  <c r="G757" s="1"/>
  <c r="H757" s="1"/>
  <c r="I757" s="1"/>
  <c r="F756"/>
  <c r="G756" s="1"/>
  <c r="H756" s="1"/>
  <c r="I756" s="1"/>
  <c r="F755"/>
  <c r="G755" s="1"/>
  <c r="H755" s="1"/>
  <c r="I755" s="1"/>
  <c r="F754"/>
  <c r="G754" s="1"/>
  <c r="H754" s="1"/>
  <c r="I754" s="1"/>
  <c r="F753"/>
  <c r="G753" s="1"/>
  <c r="H753" s="1"/>
  <c r="I753" s="1"/>
  <c r="F752"/>
  <c r="G752" s="1"/>
  <c r="H752" s="1"/>
  <c r="I752" s="1"/>
  <c r="F751"/>
  <c r="G751" s="1"/>
  <c r="H751" s="1"/>
  <c r="I751" s="1"/>
  <c r="F750"/>
  <c r="G750" s="1"/>
  <c r="H750" s="1"/>
  <c r="I750" s="1"/>
  <c r="F749"/>
  <c r="G749" s="1"/>
  <c r="H749" s="1"/>
  <c r="I749" s="1"/>
  <c r="F748"/>
  <c r="G748" s="1"/>
  <c r="H748" s="1"/>
  <c r="I748" s="1"/>
  <c r="F747"/>
  <c r="G747" s="1"/>
  <c r="H747" s="1"/>
  <c r="I747" s="1"/>
  <c r="F746"/>
  <c r="G746" s="1"/>
  <c r="H746" s="1"/>
  <c r="I746" s="1"/>
  <c r="F745"/>
  <c r="G745" s="1"/>
  <c r="H745" s="1"/>
  <c r="I745" s="1"/>
  <c r="F744"/>
  <c r="G744" s="1"/>
  <c r="H744" s="1"/>
  <c r="I744" s="1"/>
  <c r="F743"/>
  <c r="G743" s="1"/>
  <c r="H743" s="1"/>
  <c r="I743" s="1"/>
  <c r="F742"/>
  <c r="G742" s="1"/>
  <c r="H742" s="1"/>
  <c r="I742" s="1"/>
  <c r="F741"/>
  <c r="G741" s="1"/>
  <c r="H741" s="1"/>
  <c r="I741" s="1"/>
  <c r="F740"/>
  <c r="G740" s="1"/>
  <c r="H740" s="1"/>
  <c r="I740" s="1"/>
  <c r="F739"/>
  <c r="G739" s="1"/>
  <c r="H739" s="1"/>
  <c r="I739" s="1"/>
  <c r="F738"/>
  <c r="G738" s="1"/>
  <c r="H738" s="1"/>
  <c r="I738" s="1"/>
  <c r="F737"/>
  <c r="G737" s="1"/>
  <c r="F736"/>
  <c r="G736" s="1"/>
  <c r="H736" s="1"/>
  <c r="I736" s="1"/>
  <c r="F735"/>
  <c r="G735" s="1"/>
  <c r="H735" s="1"/>
  <c r="I735" s="1"/>
  <c r="F734"/>
  <c r="G734" s="1"/>
  <c r="H734" s="1"/>
  <c r="I734" s="1"/>
  <c r="F733"/>
  <c r="G733" s="1"/>
  <c r="H733" s="1"/>
  <c r="I733" s="1"/>
  <c r="F732"/>
  <c r="G732" s="1"/>
  <c r="H732" s="1"/>
  <c r="I732" s="1"/>
  <c r="F731"/>
  <c r="G731" s="1"/>
  <c r="H731" s="1"/>
  <c r="I731" s="1"/>
  <c r="F730"/>
  <c r="G730" s="1"/>
  <c r="H730" s="1"/>
  <c r="I730" s="1"/>
  <c r="F729"/>
  <c r="G729" s="1"/>
  <c r="H729" s="1"/>
  <c r="I729" s="1"/>
  <c r="F728"/>
  <c r="G728" s="1"/>
  <c r="H728" s="1"/>
  <c r="I728" s="1"/>
  <c r="F727"/>
  <c r="G727" s="1"/>
  <c r="H727" s="1"/>
  <c r="I727" s="1"/>
  <c r="F726"/>
  <c r="G726" s="1"/>
  <c r="H726" s="1"/>
  <c r="I726" s="1"/>
  <c r="F725"/>
  <c r="G725" s="1"/>
  <c r="F724"/>
  <c r="G724" s="1"/>
  <c r="H724" s="1"/>
  <c r="I724" s="1"/>
  <c r="F723"/>
  <c r="G723" s="1"/>
  <c r="H723" s="1"/>
  <c r="I723" s="1"/>
  <c r="F722"/>
  <c r="G722" s="1"/>
  <c r="H722" s="1"/>
  <c r="I722" s="1"/>
  <c r="F721"/>
  <c r="G721" s="1"/>
  <c r="H721" s="1"/>
  <c r="I721" s="1"/>
  <c r="F720"/>
  <c r="G720" s="1"/>
  <c r="H720" s="1"/>
  <c r="I720" s="1"/>
  <c r="F719"/>
  <c r="G719" s="1"/>
  <c r="H719" s="1"/>
  <c r="I719" s="1"/>
  <c r="F718"/>
  <c r="G718" s="1"/>
  <c r="H718" s="1"/>
  <c r="I718" s="1"/>
  <c r="F717"/>
  <c r="G717" s="1"/>
  <c r="H717" s="1"/>
  <c r="I717" s="1"/>
  <c r="F716"/>
  <c r="G716" s="1"/>
  <c r="H716" s="1"/>
  <c r="I716" s="1"/>
  <c r="F715"/>
  <c r="G715" s="1"/>
  <c r="H715" s="1"/>
  <c r="I715" s="1"/>
  <c r="F714"/>
  <c r="G714" s="1"/>
  <c r="H714" s="1"/>
  <c r="I714" s="1"/>
  <c r="F713"/>
  <c r="G713" s="1"/>
  <c r="H713" s="1"/>
  <c r="I713" s="1"/>
  <c r="F712"/>
  <c r="G712" s="1"/>
  <c r="H712" s="1"/>
  <c r="I712" s="1"/>
  <c r="F711"/>
  <c r="G711" s="1"/>
  <c r="H711" s="1"/>
  <c r="I711" s="1"/>
  <c r="F710"/>
  <c r="G710" s="1"/>
  <c r="H710" s="1"/>
  <c r="I710" s="1"/>
  <c r="F709"/>
  <c r="G709" s="1"/>
  <c r="H709" s="1"/>
  <c r="I709" s="1"/>
  <c r="F708"/>
  <c r="G708" s="1"/>
  <c r="H708" s="1"/>
  <c r="I708" s="1"/>
  <c r="F707"/>
  <c r="G707" s="1"/>
  <c r="H707" s="1"/>
  <c r="I707" s="1"/>
  <c r="F706"/>
  <c r="G706" s="1"/>
  <c r="H706" s="1"/>
  <c r="I706" s="1"/>
  <c r="F705"/>
  <c r="G705" s="1"/>
  <c r="F704"/>
  <c r="G704" s="1"/>
  <c r="H704" s="1"/>
  <c r="I704" s="1"/>
  <c r="F703"/>
  <c r="G703" s="1"/>
  <c r="H703" s="1"/>
  <c r="I703" s="1"/>
  <c r="F702"/>
  <c r="G702" s="1"/>
  <c r="H702" s="1"/>
  <c r="I702" s="1"/>
  <c r="F701"/>
  <c r="G701" s="1"/>
  <c r="H701" s="1"/>
  <c r="I701" s="1"/>
  <c r="F700"/>
  <c r="G700" s="1"/>
  <c r="H700" s="1"/>
  <c r="I700" s="1"/>
  <c r="F699"/>
  <c r="G699" s="1"/>
  <c r="H699" s="1"/>
  <c r="I699" s="1"/>
  <c r="F698"/>
  <c r="G698" s="1"/>
  <c r="H698" s="1"/>
  <c r="I698" s="1"/>
  <c r="F697"/>
  <c r="G697" s="1"/>
  <c r="H697" s="1"/>
  <c r="I697" s="1"/>
  <c r="F696"/>
  <c r="G696" s="1"/>
  <c r="H696" s="1"/>
  <c r="I696" s="1"/>
  <c r="F695"/>
  <c r="G695" s="1"/>
  <c r="H695" s="1"/>
  <c r="I695" s="1"/>
  <c r="F694"/>
  <c r="G694" s="1"/>
  <c r="H694" s="1"/>
  <c r="I694" s="1"/>
  <c r="F693"/>
  <c r="G693" s="1"/>
  <c r="H693" s="1"/>
  <c r="I693" s="1"/>
  <c r="F692"/>
  <c r="G692" s="1"/>
  <c r="H692" s="1"/>
  <c r="I692" s="1"/>
  <c r="F691"/>
  <c r="G691" s="1"/>
  <c r="H691" s="1"/>
  <c r="I691" s="1"/>
  <c r="F690"/>
  <c r="G690" s="1"/>
  <c r="H690" s="1"/>
  <c r="I690" s="1"/>
  <c r="F689"/>
  <c r="G689" s="1"/>
  <c r="F688"/>
  <c r="G688" s="1"/>
  <c r="H688" s="1"/>
  <c r="I688" s="1"/>
  <c r="F687"/>
  <c r="G687" s="1"/>
  <c r="H687" s="1"/>
  <c r="I687" s="1"/>
  <c r="F686"/>
  <c r="G686" s="1"/>
  <c r="H686" s="1"/>
  <c r="I686" s="1"/>
  <c r="F685"/>
  <c r="G685" s="1"/>
  <c r="H685" s="1"/>
  <c r="I685" s="1"/>
  <c r="F684"/>
  <c r="G684" s="1"/>
  <c r="H684" s="1"/>
  <c r="I684" s="1"/>
  <c r="F683"/>
  <c r="G683" s="1"/>
  <c r="H683" s="1"/>
  <c r="I683" s="1"/>
  <c r="F682"/>
  <c r="G682" s="1"/>
  <c r="H682" s="1"/>
  <c r="I682" s="1"/>
  <c r="F681"/>
  <c r="G681" s="1"/>
  <c r="H681" s="1"/>
  <c r="I681" s="1"/>
  <c r="F680"/>
  <c r="G680" s="1"/>
  <c r="H680" s="1"/>
  <c r="I680" s="1"/>
  <c r="F679"/>
  <c r="G679" s="1"/>
  <c r="H679" s="1"/>
  <c r="I679" s="1"/>
  <c r="F678"/>
  <c r="G678" s="1"/>
  <c r="H678" s="1"/>
  <c r="I678" s="1"/>
  <c r="F677"/>
  <c r="G677" s="1"/>
  <c r="H677" s="1"/>
  <c r="I677" s="1"/>
  <c r="F676"/>
  <c r="G676" s="1"/>
  <c r="H676" s="1"/>
  <c r="I676" s="1"/>
  <c r="F675"/>
  <c r="G675" s="1"/>
  <c r="H675" s="1"/>
  <c r="I675" s="1"/>
  <c r="F674"/>
  <c r="G674" s="1"/>
  <c r="H674" s="1"/>
  <c r="I674" s="1"/>
  <c r="F673"/>
  <c r="G673" s="1"/>
  <c r="H673" s="1"/>
  <c r="I673" s="1"/>
  <c r="F672"/>
  <c r="G672" s="1"/>
  <c r="H672" s="1"/>
  <c r="I672" s="1"/>
  <c r="F671"/>
  <c r="G671" s="1"/>
  <c r="H671" s="1"/>
  <c r="I671" s="1"/>
  <c r="F670"/>
  <c r="G670" s="1"/>
  <c r="H670" s="1"/>
  <c r="I670" s="1"/>
  <c r="F669"/>
  <c r="G669" s="1"/>
  <c r="H669" s="1"/>
  <c r="I669" s="1"/>
  <c r="F668"/>
  <c r="G668" s="1"/>
  <c r="H668" s="1"/>
  <c r="I668" s="1"/>
  <c r="F667"/>
  <c r="G667" s="1"/>
  <c r="H667" s="1"/>
  <c r="I667" s="1"/>
  <c r="F666"/>
  <c r="G666" s="1"/>
  <c r="H666" s="1"/>
  <c r="I666" s="1"/>
  <c r="F665"/>
  <c r="G665" s="1"/>
  <c r="H665" s="1"/>
  <c r="I665" s="1"/>
  <c r="F664"/>
  <c r="G664" s="1"/>
  <c r="H664" s="1"/>
  <c r="I664" s="1"/>
  <c r="F663"/>
  <c r="G663" s="1"/>
  <c r="H663" s="1"/>
  <c r="I663" s="1"/>
  <c r="F662"/>
  <c r="G662" s="1"/>
  <c r="H662" s="1"/>
  <c r="I662" s="1"/>
  <c r="F661"/>
  <c r="G661" s="1"/>
  <c r="H661" s="1"/>
  <c r="I661" s="1"/>
  <c r="F660"/>
  <c r="G660" s="1"/>
  <c r="H660" s="1"/>
  <c r="I660" s="1"/>
  <c r="F659"/>
  <c r="G659" s="1"/>
  <c r="H659" s="1"/>
  <c r="I659" s="1"/>
  <c r="F658"/>
  <c r="G658" s="1"/>
  <c r="H658" s="1"/>
  <c r="I658" s="1"/>
  <c r="F657"/>
  <c r="G657" s="1"/>
  <c r="F656"/>
  <c r="G656" s="1"/>
  <c r="H656" s="1"/>
  <c r="I656" s="1"/>
  <c r="F655"/>
  <c r="G655" s="1"/>
  <c r="H655" s="1"/>
  <c r="I655" s="1"/>
  <c r="F654"/>
  <c r="G654" s="1"/>
  <c r="H654" s="1"/>
  <c r="I654" s="1"/>
  <c r="F653"/>
  <c r="G653" s="1"/>
  <c r="H653" s="1"/>
  <c r="I653" s="1"/>
  <c r="F652"/>
  <c r="G652" s="1"/>
  <c r="H652" s="1"/>
  <c r="I652" s="1"/>
  <c r="F651"/>
  <c r="G651" s="1"/>
  <c r="H651" s="1"/>
  <c r="I651" s="1"/>
  <c r="F650"/>
  <c r="G650" s="1"/>
  <c r="H650" s="1"/>
  <c r="I650" s="1"/>
  <c r="F649"/>
  <c r="G649" s="1"/>
  <c r="H649" s="1"/>
  <c r="I649" s="1"/>
  <c r="F648"/>
  <c r="G648" s="1"/>
  <c r="H648" s="1"/>
  <c r="I648" s="1"/>
  <c r="F647"/>
  <c r="G647" s="1"/>
  <c r="H647" s="1"/>
  <c r="I647" s="1"/>
  <c r="F646"/>
  <c r="G646" s="1"/>
  <c r="H646" s="1"/>
  <c r="I646" s="1"/>
  <c r="F645"/>
  <c r="G645" s="1"/>
  <c r="H645" s="1"/>
  <c r="I645" s="1"/>
  <c r="F644"/>
  <c r="G644" s="1"/>
  <c r="H644" s="1"/>
  <c r="I644" s="1"/>
  <c r="F643"/>
  <c r="G643" s="1"/>
  <c r="H643" s="1"/>
  <c r="I643" s="1"/>
  <c r="F642"/>
  <c r="G642" s="1"/>
  <c r="H642" s="1"/>
  <c r="I642" s="1"/>
  <c r="F641"/>
  <c r="G641" s="1"/>
  <c r="H641" s="1"/>
  <c r="I641" s="1"/>
  <c r="F640"/>
  <c r="G640" s="1"/>
  <c r="H640" s="1"/>
  <c r="I640" s="1"/>
  <c r="F639"/>
  <c r="G639" s="1"/>
  <c r="H639" s="1"/>
  <c r="I639" s="1"/>
  <c r="F638"/>
  <c r="G638" s="1"/>
  <c r="H638" s="1"/>
  <c r="I638" s="1"/>
  <c r="F637"/>
  <c r="G637" s="1"/>
  <c r="H637" s="1"/>
  <c r="I637" s="1"/>
  <c r="F636"/>
  <c r="G636" s="1"/>
  <c r="H636" s="1"/>
  <c r="I636" s="1"/>
  <c r="F635"/>
  <c r="G635" s="1"/>
  <c r="H635" s="1"/>
  <c r="I635" s="1"/>
  <c r="F634"/>
  <c r="G634" s="1"/>
  <c r="H634" s="1"/>
  <c r="I634" s="1"/>
  <c r="F633"/>
  <c r="G633" s="1"/>
  <c r="H633" s="1"/>
  <c r="I633" s="1"/>
  <c r="F632"/>
  <c r="G632" s="1"/>
  <c r="H632" s="1"/>
  <c r="I632" s="1"/>
  <c r="F631"/>
  <c r="G631" s="1"/>
  <c r="H631" s="1"/>
  <c r="I631" s="1"/>
  <c r="F630"/>
  <c r="G630" s="1"/>
  <c r="H630" s="1"/>
  <c r="I630" s="1"/>
  <c r="F629"/>
  <c r="G629" s="1"/>
  <c r="H629" s="1"/>
  <c r="I629" s="1"/>
  <c r="F628"/>
  <c r="G628" s="1"/>
  <c r="H628" s="1"/>
  <c r="I628" s="1"/>
  <c r="F627"/>
  <c r="G627" s="1"/>
  <c r="H627" s="1"/>
  <c r="I627" s="1"/>
  <c r="F626"/>
  <c r="G626" s="1"/>
  <c r="H626" s="1"/>
  <c r="I626" s="1"/>
  <c r="F625"/>
  <c r="G625" s="1"/>
  <c r="F624"/>
  <c r="G624" s="1"/>
  <c r="H624" s="1"/>
  <c r="I624" s="1"/>
  <c r="F623"/>
  <c r="G623" s="1"/>
  <c r="H623" s="1"/>
  <c r="I623" s="1"/>
  <c r="F622"/>
  <c r="G622" s="1"/>
  <c r="H622" s="1"/>
  <c r="I622" s="1"/>
  <c r="F621"/>
  <c r="G621" s="1"/>
  <c r="H621" s="1"/>
  <c r="I621" s="1"/>
  <c r="F620"/>
  <c r="G620" s="1"/>
  <c r="H620" s="1"/>
  <c r="I620" s="1"/>
  <c r="F619"/>
  <c r="G619" s="1"/>
  <c r="H619" s="1"/>
  <c r="I619" s="1"/>
  <c r="F618"/>
  <c r="G618" s="1"/>
  <c r="H618" s="1"/>
  <c r="I618" s="1"/>
  <c r="F617"/>
  <c r="G617" s="1"/>
  <c r="H617" s="1"/>
  <c r="I617" s="1"/>
  <c r="F616"/>
  <c r="G616" s="1"/>
  <c r="H616" s="1"/>
  <c r="I616" s="1"/>
  <c r="F615"/>
  <c r="G615" s="1"/>
  <c r="H615" s="1"/>
  <c r="I615" s="1"/>
  <c r="F614"/>
  <c r="G614" s="1"/>
  <c r="H614" s="1"/>
  <c r="I614" s="1"/>
  <c r="F613"/>
  <c r="G613" s="1"/>
  <c r="H613" s="1"/>
  <c r="I613" s="1"/>
  <c r="F612"/>
  <c r="G612" s="1"/>
  <c r="H612" s="1"/>
  <c r="I612" s="1"/>
  <c r="F611"/>
  <c r="G611" s="1"/>
  <c r="H611" s="1"/>
  <c r="I611" s="1"/>
  <c r="F610"/>
  <c r="G610" s="1"/>
  <c r="H610" s="1"/>
  <c r="I610" s="1"/>
  <c r="F609"/>
  <c r="G609" s="1"/>
  <c r="H609" s="1"/>
  <c r="I609" s="1"/>
  <c r="F608"/>
  <c r="G608" s="1"/>
  <c r="H608" s="1"/>
  <c r="I608" s="1"/>
  <c r="F607"/>
  <c r="G607" s="1"/>
  <c r="H607" s="1"/>
  <c r="I607" s="1"/>
  <c r="F606"/>
  <c r="G606" s="1"/>
  <c r="H606" s="1"/>
  <c r="I606" s="1"/>
  <c r="F605"/>
  <c r="G605" s="1"/>
  <c r="H605" s="1"/>
  <c r="I605" s="1"/>
  <c r="F604"/>
  <c r="G604" s="1"/>
  <c r="H604" s="1"/>
  <c r="I604" s="1"/>
  <c r="F603"/>
  <c r="G603" s="1"/>
  <c r="H603" s="1"/>
  <c r="I603" s="1"/>
  <c r="F602"/>
  <c r="G602" s="1"/>
  <c r="H602" s="1"/>
  <c r="I602" s="1"/>
  <c r="F601"/>
  <c r="G601" s="1"/>
  <c r="H601" s="1"/>
  <c r="I601" s="1"/>
  <c r="F600"/>
  <c r="G600" s="1"/>
  <c r="H600" s="1"/>
  <c r="I600" s="1"/>
  <c r="F599"/>
  <c r="G599" s="1"/>
  <c r="H599" s="1"/>
  <c r="I599" s="1"/>
  <c r="F598"/>
  <c r="G598" s="1"/>
  <c r="H598" s="1"/>
  <c r="I598" s="1"/>
  <c r="F597"/>
  <c r="G597" s="1"/>
  <c r="H597" s="1"/>
  <c r="I597" s="1"/>
  <c r="F596"/>
  <c r="G596" s="1"/>
  <c r="H596" s="1"/>
  <c r="I596" s="1"/>
  <c r="F595"/>
  <c r="G595" s="1"/>
  <c r="F594"/>
  <c r="G594" s="1"/>
  <c r="H594" s="1"/>
  <c r="I594" s="1"/>
  <c r="F593"/>
  <c r="G593" s="1"/>
  <c r="H593" s="1"/>
  <c r="I593" s="1"/>
  <c r="F592"/>
  <c r="G592" s="1"/>
  <c r="H592" s="1"/>
  <c r="I592" s="1"/>
  <c r="F591"/>
  <c r="G591" s="1"/>
  <c r="H591" s="1"/>
  <c r="I591" s="1"/>
  <c r="F590"/>
  <c r="G590" s="1"/>
  <c r="H590" s="1"/>
  <c r="I590" s="1"/>
  <c r="F589"/>
  <c r="G589" s="1"/>
  <c r="H589" s="1"/>
  <c r="I589" s="1"/>
  <c r="F588"/>
  <c r="G588" s="1"/>
  <c r="H588" s="1"/>
  <c r="I588" s="1"/>
  <c r="F587"/>
  <c r="G587" s="1"/>
  <c r="H587" s="1"/>
  <c r="I587" s="1"/>
  <c r="F586"/>
  <c r="G586" s="1"/>
  <c r="H586" s="1"/>
  <c r="I586" s="1"/>
  <c r="F585"/>
  <c r="G585" s="1"/>
  <c r="H585" s="1"/>
  <c r="I585" s="1"/>
  <c r="F584"/>
  <c r="G584" s="1"/>
  <c r="H584" s="1"/>
  <c r="I584" s="1"/>
  <c r="F583"/>
  <c r="G583" s="1"/>
  <c r="H583" s="1"/>
  <c r="I583" s="1"/>
  <c r="F582"/>
  <c r="G582" s="1"/>
  <c r="H582" s="1"/>
  <c r="I582" s="1"/>
  <c r="F581"/>
  <c r="G581" s="1"/>
  <c r="F580"/>
  <c r="G580" s="1"/>
  <c r="H580" s="1"/>
  <c r="I580" s="1"/>
  <c r="F579"/>
  <c r="G579" s="1"/>
  <c r="H579" s="1"/>
  <c r="I579" s="1"/>
  <c r="F578"/>
  <c r="G578" s="1"/>
  <c r="H578" s="1"/>
  <c r="I578" s="1"/>
  <c r="F577"/>
  <c r="G577" s="1"/>
  <c r="H577" s="1"/>
  <c r="I577" s="1"/>
  <c r="F576"/>
  <c r="G576" s="1"/>
  <c r="H576" s="1"/>
  <c r="I576" s="1"/>
  <c r="F575"/>
  <c r="G575" s="1"/>
  <c r="H575" s="1"/>
  <c r="I575" s="1"/>
  <c r="F574"/>
  <c r="G574" s="1"/>
  <c r="H574" s="1"/>
  <c r="I574" s="1"/>
  <c r="F573"/>
  <c r="G573" s="1"/>
  <c r="H573" s="1"/>
  <c r="I573" s="1"/>
  <c r="F572"/>
  <c r="G572" s="1"/>
  <c r="H572" s="1"/>
  <c r="I572" s="1"/>
  <c r="F571"/>
  <c r="G571" s="1"/>
  <c r="H571" s="1"/>
  <c r="I571" s="1"/>
  <c r="F570"/>
  <c r="G570" s="1"/>
  <c r="H570" s="1"/>
  <c r="I570" s="1"/>
  <c r="F569"/>
  <c r="G569" s="1"/>
  <c r="H569" s="1"/>
  <c r="I569" s="1"/>
  <c r="F568"/>
  <c r="G568" s="1"/>
  <c r="H568" s="1"/>
  <c r="I568" s="1"/>
  <c r="F567"/>
  <c r="G567" s="1"/>
  <c r="H567" s="1"/>
  <c r="I567" s="1"/>
  <c r="F566"/>
  <c r="G566" s="1"/>
  <c r="H566" s="1"/>
  <c r="I566" s="1"/>
  <c r="F565"/>
  <c r="G565" s="1"/>
  <c r="H565" s="1"/>
  <c r="I565" s="1"/>
  <c r="F564"/>
  <c r="G564" s="1"/>
  <c r="H564" s="1"/>
  <c r="I564" s="1"/>
  <c r="F563"/>
  <c r="G563" s="1"/>
  <c r="H563" s="1"/>
  <c r="I563" s="1"/>
  <c r="F562"/>
  <c r="G562" s="1"/>
  <c r="H562" s="1"/>
  <c r="I562" s="1"/>
  <c r="F561"/>
  <c r="G561" s="1"/>
  <c r="H561" s="1"/>
  <c r="I561" s="1"/>
  <c r="F560"/>
  <c r="G560" s="1"/>
  <c r="H560" s="1"/>
  <c r="I560" s="1"/>
  <c r="F559"/>
  <c r="G559" s="1"/>
  <c r="H559" s="1"/>
  <c r="I559" s="1"/>
  <c r="F558"/>
  <c r="G558" s="1"/>
  <c r="H558" s="1"/>
  <c r="I558" s="1"/>
  <c r="F557"/>
  <c r="G557" s="1"/>
  <c r="H557" s="1"/>
  <c r="I557" s="1"/>
  <c r="F556"/>
  <c r="G556" s="1"/>
  <c r="H556" s="1"/>
  <c r="I556" s="1"/>
  <c r="F555"/>
  <c r="G555" s="1"/>
  <c r="H555" s="1"/>
  <c r="I555" s="1"/>
  <c r="F554"/>
  <c r="G554" s="1"/>
  <c r="H554" s="1"/>
  <c r="I554" s="1"/>
  <c r="F553"/>
  <c r="G553" s="1"/>
  <c r="H553" s="1"/>
  <c r="I553" s="1"/>
  <c r="F552"/>
  <c r="G552" s="1"/>
  <c r="H552" s="1"/>
  <c r="I552" s="1"/>
  <c r="F551"/>
  <c r="G551" s="1"/>
  <c r="H551" s="1"/>
  <c r="I551" s="1"/>
  <c r="F550"/>
  <c r="G550" s="1"/>
  <c r="H550" s="1"/>
  <c r="I550" s="1"/>
  <c r="F549"/>
  <c r="G549" s="1"/>
  <c r="H549" s="1"/>
  <c r="I549" s="1"/>
  <c r="F548"/>
  <c r="G548" s="1"/>
  <c r="H548" s="1"/>
  <c r="I548" s="1"/>
  <c r="F547"/>
  <c r="G547" s="1"/>
  <c r="H547" s="1"/>
  <c r="I547" s="1"/>
  <c r="F546"/>
  <c r="G546" s="1"/>
  <c r="H546" s="1"/>
  <c r="I546" s="1"/>
  <c r="F545"/>
  <c r="G545" s="1"/>
  <c r="H545" s="1"/>
  <c r="I545" s="1"/>
  <c r="F544"/>
  <c r="G544" s="1"/>
  <c r="H544" s="1"/>
  <c r="I544" s="1"/>
  <c r="F543"/>
  <c r="G543" s="1"/>
  <c r="H543" s="1"/>
  <c r="I543" s="1"/>
  <c r="F542"/>
  <c r="G542" s="1"/>
  <c r="H542" s="1"/>
  <c r="I542" s="1"/>
  <c r="F541"/>
  <c r="G541" s="1"/>
  <c r="H541" s="1"/>
  <c r="I541" s="1"/>
  <c r="F540"/>
  <c r="G540" s="1"/>
  <c r="H540" s="1"/>
  <c r="I540" s="1"/>
  <c r="F539"/>
  <c r="G539" s="1"/>
  <c r="H539" s="1"/>
  <c r="I539" s="1"/>
  <c r="F538"/>
  <c r="G538" s="1"/>
  <c r="H538" s="1"/>
  <c r="I538" s="1"/>
  <c r="F537"/>
  <c r="G537" s="1"/>
  <c r="H537" s="1"/>
  <c r="I537" s="1"/>
  <c r="F536"/>
  <c r="G536" s="1"/>
  <c r="H536" s="1"/>
  <c r="I536" s="1"/>
  <c r="F535"/>
  <c r="G535" s="1"/>
  <c r="H535" s="1"/>
  <c r="I535" s="1"/>
  <c r="F534"/>
  <c r="G534" s="1"/>
  <c r="H534" s="1"/>
  <c r="I534" s="1"/>
  <c r="F533"/>
  <c r="G533" s="1"/>
  <c r="H533" s="1"/>
  <c r="I533" s="1"/>
  <c r="F532"/>
  <c r="G532" s="1"/>
  <c r="H532" s="1"/>
  <c r="I532" s="1"/>
  <c r="F531"/>
  <c r="G531" s="1"/>
  <c r="H531" s="1"/>
  <c r="I531" s="1"/>
  <c r="F530"/>
  <c r="G530" s="1"/>
  <c r="H530" s="1"/>
  <c r="I530" s="1"/>
  <c r="F529"/>
  <c r="G529" s="1"/>
  <c r="H529" s="1"/>
  <c r="I529" s="1"/>
  <c r="F528"/>
  <c r="G528" s="1"/>
  <c r="H528" s="1"/>
  <c r="I528" s="1"/>
  <c r="F527"/>
  <c r="G527" s="1"/>
  <c r="H527" s="1"/>
  <c r="I527" s="1"/>
  <c r="F526"/>
  <c r="G526" s="1"/>
  <c r="H526" s="1"/>
  <c r="I526" s="1"/>
  <c r="F525"/>
  <c r="G525" s="1"/>
  <c r="H525" s="1"/>
  <c r="I525" s="1"/>
  <c r="F524"/>
  <c r="G524" s="1"/>
  <c r="H524" s="1"/>
  <c r="I524" s="1"/>
  <c r="F523"/>
  <c r="G523" s="1"/>
  <c r="H523" s="1"/>
  <c r="I523" s="1"/>
  <c r="F522"/>
  <c r="G522" s="1"/>
  <c r="H522" s="1"/>
  <c r="I522" s="1"/>
  <c r="F521"/>
  <c r="G521" s="1"/>
  <c r="H521" s="1"/>
  <c r="I521" s="1"/>
  <c r="F520"/>
  <c r="G520" s="1"/>
  <c r="H520" s="1"/>
  <c r="I520" s="1"/>
  <c r="F519"/>
  <c r="G519" s="1"/>
  <c r="H519" s="1"/>
  <c r="I519" s="1"/>
  <c r="F518"/>
  <c r="G518" s="1"/>
  <c r="H518" s="1"/>
  <c r="I518" s="1"/>
  <c r="F517"/>
  <c r="G517" s="1"/>
  <c r="H517" s="1"/>
  <c r="I517" s="1"/>
  <c r="F516"/>
  <c r="G516" s="1"/>
  <c r="H516" s="1"/>
  <c r="I516" s="1"/>
  <c r="F515"/>
  <c r="G515" s="1"/>
  <c r="H515" s="1"/>
  <c r="I515" s="1"/>
  <c r="F514"/>
  <c r="G514" s="1"/>
  <c r="H514" s="1"/>
  <c r="I514" s="1"/>
  <c r="F513"/>
  <c r="G513" s="1"/>
  <c r="H513" s="1"/>
  <c r="I513" s="1"/>
  <c r="F512"/>
  <c r="G512" s="1"/>
  <c r="H512" s="1"/>
  <c r="I512" s="1"/>
  <c r="F511"/>
  <c r="G511" s="1"/>
  <c r="H511" s="1"/>
  <c r="I511" s="1"/>
  <c r="F510"/>
  <c r="G510" s="1"/>
  <c r="H510" s="1"/>
  <c r="I510" s="1"/>
  <c r="F509"/>
  <c r="G509" s="1"/>
  <c r="H509" s="1"/>
  <c r="I509" s="1"/>
  <c r="F508"/>
  <c r="G508" s="1"/>
  <c r="H508" s="1"/>
  <c r="I508" s="1"/>
  <c r="F507"/>
  <c r="G507" s="1"/>
  <c r="H507" s="1"/>
  <c r="I507" s="1"/>
  <c r="F506"/>
  <c r="G506" s="1"/>
  <c r="H506" s="1"/>
  <c r="I506" s="1"/>
  <c r="F505"/>
  <c r="G505" s="1"/>
  <c r="H505" s="1"/>
  <c r="I505" s="1"/>
  <c r="F504"/>
  <c r="G504" s="1"/>
  <c r="H504" s="1"/>
  <c r="I504" s="1"/>
  <c r="F503"/>
  <c r="G503" s="1"/>
  <c r="H503" s="1"/>
  <c r="I503" s="1"/>
  <c r="F502"/>
  <c r="G502" s="1"/>
  <c r="H502" s="1"/>
  <c r="I502" s="1"/>
  <c r="F501"/>
  <c r="G501" s="1"/>
  <c r="F500"/>
  <c r="G500" s="1"/>
  <c r="H500" s="1"/>
  <c r="I500" s="1"/>
  <c r="F499"/>
  <c r="G499" s="1"/>
  <c r="H499" s="1"/>
  <c r="I499" s="1"/>
  <c r="F498"/>
  <c r="G498" s="1"/>
  <c r="H498" s="1"/>
  <c r="I498" s="1"/>
  <c r="F497"/>
  <c r="G497" s="1"/>
  <c r="H497" s="1"/>
  <c r="I497" s="1"/>
  <c r="F496"/>
  <c r="G496" s="1"/>
  <c r="H496" s="1"/>
  <c r="I496" s="1"/>
  <c r="F495"/>
  <c r="G495" s="1"/>
  <c r="H495" s="1"/>
  <c r="I495" s="1"/>
  <c r="F494"/>
  <c r="G494" s="1"/>
  <c r="H494" s="1"/>
  <c r="I494" s="1"/>
  <c r="F493"/>
  <c r="G493" s="1"/>
  <c r="H493" s="1"/>
  <c r="I493" s="1"/>
  <c r="F492"/>
  <c r="G492" s="1"/>
  <c r="H492" s="1"/>
  <c r="I492" s="1"/>
  <c r="F491"/>
  <c r="G491" s="1"/>
  <c r="H491" s="1"/>
  <c r="I491" s="1"/>
  <c r="F490"/>
  <c r="G490" s="1"/>
  <c r="H490" s="1"/>
  <c r="I490" s="1"/>
  <c r="F489"/>
  <c r="G489" s="1"/>
  <c r="H489" s="1"/>
  <c r="I489" s="1"/>
  <c r="F488"/>
  <c r="G488" s="1"/>
  <c r="H488" s="1"/>
  <c r="I488" s="1"/>
  <c r="F487"/>
  <c r="G487" s="1"/>
  <c r="H487" s="1"/>
  <c r="I487" s="1"/>
  <c r="F486"/>
  <c r="G486" s="1"/>
  <c r="H486" s="1"/>
  <c r="I486" s="1"/>
  <c r="F485"/>
  <c r="G485" s="1"/>
  <c r="H485" s="1"/>
  <c r="I485" s="1"/>
  <c r="F484"/>
  <c r="G484" s="1"/>
  <c r="H484" s="1"/>
  <c r="I484" s="1"/>
  <c r="F483"/>
  <c r="G483" s="1"/>
  <c r="H483" s="1"/>
  <c r="I483" s="1"/>
  <c r="F482"/>
  <c r="G482" s="1"/>
  <c r="H482" s="1"/>
  <c r="I482" s="1"/>
  <c r="F481"/>
  <c r="G481" s="1"/>
  <c r="H481" s="1"/>
  <c r="I481" s="1"/>
  <c r="F480"/>
  <c r="G480" s="1"/>
  <c r="H480" s="1"/>
  <c r="I480" s="1"/>
  <c r="F479"/>
  <c r="G479" s="1"/>
  <c r="H479" s="1"/>
  <c r="I479" s="1"/>
  <c r="F478"/>
  <c r="G478" s="1"/>
  <c r="H478" s="1"/>
  <c r="I478" s="1"/>
  <c r="F477"/>
  <c r="G477" s="1"/>
  <c r="H477" s="1"/>
  <c r="I477" s="1"/>
  <c r="F476"/>
  <c r="G476" s="1"/>
  <c r="H476" s="1"/>
  <c r="I476" s="1"/>
  <c r="F475"/>
  <c r="G475" s="1"/>
  <c r="H475" s="1"/>
  <c r="I475" s="1"/>
  <c r="F474"/>
  <c r="G474" s="1"/>
  <c r="H474" s="1"/>
  <c r="I474" s="1"/>
  <c r="F473"/>
  <c r="G473" s="1"/>
  <c r="H473" s="1"/>
  <c r="I473" s="1"/>
  <c r="F472"/>
  <c r="G472" s="1"/>
  <c r="H472" s="1"/>
  <c r="I472" s="1"/>
  <c r="F471"/>
  <c r="G471" s="1"/>
  <c r="H471" s="1"/>
  <c r="I471" s="1"/>
  <c r="F470"/>
  <c r="G470" s="1"/>
  <c r="H470" s="1"/>
  <c r="I470" s="1"/>
  <c r="F469"/>
  <c r="G469" s="1"/>
  <c r="H469" s="1"/>
  <c r="I469" s="1"/>
  <c r="F468"/>
  <c r="G468" s="1"/>
  <c r="H468" s="1"/>
  <c r="I468" s="1"/>
  <c r="F467"/>
  <c r="G467" s="1"/>
  <c r="H467" s="1"/>
  <c r="I467" s="1"/>
  <c r="F466"/>
  <c r="G466" s="1"/>
  <c r="H466" s="1"/>
  <c r="I466" s="1"/>
  <c r="F465"/>
  <c r="G465" s="1"/>
  <c r="H465" s="1"/>
  <c r="I465" s="1"/>
  <c r="F464"/>
  <c r="G464" s="1"/>
  <c r="H464" s="1"/>
  <c r="I464" s="1"/>
  <c r="F463"/>
  <c r="G463" s="1"/>
  <c r="H463" s="1"/>
  <c r="I463" s="1"/>
  <c r="F462"/>
  <c r="G462" s="1"/>
  <c r="H462" s="1"/>
  <c r="I462" s="1"/>
  <c r="F461"/>
  <c r="G461" s="1"/>
  <c r="H461" s="1"/>
  <c r="I461" s="1"/>
  <c r="F460"/>
  <c r="G460" s="1"/>
  <c r="H460" s="1"/>
  <c r="I460" s="1"/>
  <c r="F459"/>
  <c r="G459" s="1"/>
  <c r="H459" s="1"/>
  <c r="I459" s="1"/>
  <c r="F458"/>
  <c r="G458" s="1"/>
  <c r="H458" s="1"/>
  <c r="I458" s="1"/>
  <c r="F457"/>
  <c r="G457" s="1"/>
  <c r="H457" s="1"/>
  <c r="I457" s="1"/>
  <c r="F456"/>
  <c r="G456" s="1"/>
  <c r="H456" s="1"/>
  <c r="I456" s="1"/>
  <c r="F455"/>
  <c r="G455" s="1"/>
  <c r="H455" s="1"/>
  <c r="I455" s="1"/>
  <c r="F454"/>
  <c r="G454" s="1"/>
  <c r="H454" s="1"/>
  <c r="I454" s="1"/>
  <c r="F453"/>
  <c r="G453" s="1"/>
  <c r="H453" s="1"/>
  <c r="I453" s="1"/>
  <c r="F452"/>
  <c r="G452" s="1"/>
  <c r="H452" s="1"/>
  <c r="I452" s="1"/>
  <c r="F451"/>
  <c r="G451" s="1"/>
  <c r="H451" s="1"/>
  <c r="I451" s="1"/>
  <c r="F450"/>
  <c r="G450" s="1"/>
  <c r="H450" s="1"/>
  <c r="I450" s="1"/>
  <c r="F449"/>
  <c r="G449" s="1"/>
  <c r="H449" s="1"/>
  <c r="I449" s="1"/>
  <c r="F448"/>
  <c r="G448" s="1"/>
  <c r="H448" s="1"/>
  <c r="I448" s="1"/>
  <c r="F447"/>
  <c r="G447" s="1"/>
  <c r="H447" s="1"/>
  <c r="I447" s="1"/>
  <c r="F446"/>
  <c r="G446" s="1"/>
  <c r="H446" s="1"/>
  <c r="I446" s="1"/>
  <c r="F445"/>
  <c r="G445" s="1"/>
  <c r="H445" s="1"/>
  <c r="I445" s="1"/>
  <c r="F444"/>
  <c r="G444" s="1"/>
  <c r="H444" s="1"/>
  <c r="I444" s="1"/>
  <c r="F443"/>
  <c r="G443" s="1"/>
  <c r="H443" s="1"/>
  <c r="I443" s="1"/>
  <c r="F442"/>
  <c r="G442" s="1"/>
  <c r="H442" s="1"/>
  <c r="I442" s="1"/>
  <c r="F441"/>
  <c r="G441" s="1"/>
  <c r="H441" s="1"/>
  <c r="I441" s="1"/>
  <c r="F440"/>
  <c r="G440" s="1"/>
  <c r="H440" s="1"/>
  <c r="I440" s="1"/>
  <c r="F439"/>
  <c r="G439" s="1"/>
  <c r="H439" s="1"/>
  <c r="I439" s="1"/>
  <c r="F438"/>
  <c r="G438" s="1"/>
  <c r="H438" s="1"/>
  <c r="I438" s="1"/>
  <c r="F437"/>
  <c r="G437" s="1"/>
  <c r="H437" s="1"/>
  <c r="I437" s="1"/>
  <c r="F436"/>
  <c r="G436" s="1"/>
  <c r="H436" s="1"/>
  <c r="I436" s="1"/>
  <c r="F435"/>
  <c r="G435" s="1"/>
  <c r="H435" s="1"/>
  <c r="I435" s="1"/>
  <c r="F434"/>
  <c r="G434" s="1"/>
  <c r="H434" s="1"/>
  <c r="I434" s="1"/>
  <c r="F433"/>
  <c r="G433" s="1"/>
  <c r="H433" s="1"/>
  <c r="I433" s="1"/>
  <c r="F432"/>
  <c r="G432" s="1"/>
  <c r="H432" s="1"/>
  <c r="I432" s="1"/>
  <c r="F431"/>
  <c r="G431" s="1"/>
  <c r="H431" s="1"/>
  <c r="I431" s="1"/>
  <c r="F430"/>
  <c r="G430" s="1"/>
  <c r="H430" s="1"/>
  <c r="I430" s="1"/>
  <c r="F429"/>
  <c r="G429" s="1"/>
  <c r="H429" s="1"/>
  <c r="I429" s="1"/>
  <c r="F428"/>
  <c r="G428" s="1"/>
  <c r="H428" s="1"/>
  <c r="I428" s="1"/>
  <c r="F427"/>
  <c r="G427" s="1"/>
  <c r="H427" s="1"/>
  <c r="I427" s="1"/>
  <c r="F426"/>
  <c r="G426" s="1"/>
  <c r="H426" s="1"/>
  <c r="I426" s="1"/>
  <c r="F425"/>
  <c r="G425" s="1"/>
  <c r="H425" s="1"/>
  <c r="I425" s="1"/>
  <c r="F424"/>
  <c r="G424" s="1"/>
  <c r="H424" s="1"/>
  <c r="I424" s="1"/>
  <c r="F423"/>
  <c r="G423" s="1"/>
  <c r="H423" s="1"/>
  <c r="I423" s="1"/>
  <c r="F422"/>
  <c r="G422" s="1"/>
  <c r="H422" s="1"/>
  <c r="I422" s="1"/>
  <c r="F421"/>
  <c r="G421" s="1"/>
  <c r="F420"/>
  <c r="G420" s="1"/>
  <c r="H420" s="1"/>
  <c r="I420" s="1"/>
  <c r="F419"/>
  <c r="G419" s="1"/>
  <c r="H419" s="1"/>
  <c r="I419" s="1"/>
  <c r="F418"/>
  <c r="G418" s="1"/>
  <c r="H418" s="1"/>
  <c r="I418" s="1"/>
  <c r="F417"/>
  <c r="G417" s="1"/>
  <c r="H417" s="1"/>
  <c r="I417" s="1"/>
  <c r="F416"/>
  <c r="G416" s="1"/>
  <c r="H416" s="1"/>
  <c r="I416" s="1"/>
  <c r="F415"/>
  <c r="G415" s="1"/>
  <c r="H415" s="1"/>
  <c r="I415" s="1"/>
  <c r="F414"/>
  <c r="G414" s="1"/>
  <c r="H414" s="1"/>
  <c r="I414" s="1"/>
  <c r="F413"/>
  <c r="G413" s="1"/>
  <c r="H413" s="1"/>
  <c r="I413" s="1"/>
  <c r="F412"/>
  <c r="G412" s="1"/>
  <c r="H412" s="1"/>
  <c r="I412" s="1"/>
  <c r="F411"/>
  <c r="G411" s="1"/>
  <c r="H411" s="1"/>
  <c r="I411" s="1"/>
  <c r="F410"/>
  <c r="G410" s="1"/>
  <c r="H410" s="1"/>
  <c r="I410" s="1"/>
  <c r="F409"/>
  <c r="G409" s="1"/>
  <c r="H409" s="1"/>
  <c r="I409" s="1"/>
  <c r="F408"/>
  <c r="G408" s="1"/>
  <c r="H408" s="1"/>
  <c r="I408" s="1"/>
  <c r="F407"/>
  <c r="G407" s="1"/>
  <c r="H407" s="1"/>
  <c r="I407" s="1"/>
  <c r="F406"/>
  <c r="G406" s="1"/>
  <c r="H406" s="1"/>
  <c r="I406" s="1"/>
  <c r="F405"/>
  <c r="G405" s="1"/>
  <c r="H405" s="1"/>
  <c r="I405" s="1"/>
  <c r="F404"/>
  <c r="G404" s="1"/>
  <c r="H404" s="1"/>
  <c r="I404" s="1"/>
  <c r="F403"/>
  <c r="G403" s="1"/>
  <c r="H403" s="1"/>
  <c r="I403" s="1"/>
  <c r="F402"/>
  <c r="G402" s="1"/>
  <c r="H402" s="1"/>
  <c r="I402" s="1"/>
  <c r="F401"/>
  <c r="G401" s="1"/>
  <c r="H401" s="1"/>
  <c r="I401" s="1"/>
  <c r="F400"/>
  <c r="G400" s="1"/>
  <c r="H400" s="1"/>
  <c r="I400" s="1"/>
  <c r="F399"/>
  <c r="G399" s="1"/>
  <c r="H399" s="1"/>
  <c r="I399" s="1"/>
  <c r="F398"/>
  <c r="G398" s="1"/>
  <c r="H398" s="1"/>
  <c r="I398" s="1"/>
  <c r="F397"/>
  <c r="G397" s="1"/>
  <c r="H397" s="1"/>
  <c r="I397" s="1"/>
  <c r="F396"/>
  <c r="G396" s="1"/>
  <c r="H396" s="1"/>
  <c r="I396" s="1"/>
  <c r="F395"/>
  <c r="G395" s="1"/>
  <c r="H395" s="1"/>
  <c r="I395" s="1"/>
  <c r="F394"/>
  <c r="G394" s="1"/>
  <c r="H394" s="1"/>
  <c r="I394" s="1"/>
  <c r="F393"/>
  <c r="G393" s="1"/>
  <c r="H393" s="1"/>
  <c r="I393" s="1"/>
  <c r="F392"/>
  <c r="G392" s="1"/>
  <c r="H392" s="1"/>
  <c r="I392" s="1"/>
  <c r="F391"/>
  <c r="G391" s="1"/>
  <c r="H391" s="1"/>
  <c r="I391" s="1"/>
  <c r="F390"/>
  <c r="G390" s="1"/>
  <c r="H390" s="1"/>
  <c r="I390" s="1"/>
  <c r="F389"/>
  <c r="G389" s="1"/>
  <c r="H389" s="1"/>
  <c r="I389" s="1"/>
  <c r="F388"/>
  <c r="G388" s="1"/>
  <c r="H388" s="1"/>
  <c r="I388" s="1"/>
  <c r="F387"/>
  <c r="G387" s="1"/>
  <c r="H387" s="1"/>
  <c r="I387" s="1"/>
  <c r="F386"/>
  <c r="G386" s="1"/>
  <c r="H386" s="1"/>
  <c r="I386" s="1"/>
  <c r="F385"/>
  <c r="G385" s="1"/>
  <c r="H385" s="1"/>
  <c r="I385" s="1"/>
  <c r="F384"/>
  <c r="G384" s="1"/>
  <c r="H384" s="1"/>
  <c r="I384" s="1"/>
  <c r="F383"/>
  <c r="G383" s="1"/>
  <c r="H383" s="1"/>
  <c r="I383" s="1"/>
  <c r="F382"/>
  <c r="G382" s="1"/>
  <c r="H382" s="1"/>
  <c r="I382" s="1"/>
  <c r="F381"/>
  <c r="G381" s="1"/>
  <c r="H381" s="1"/>
  <c r="I381" s="1"/>
  <c r="F380"/>
  <c r="G380" s="1"/>
  <c r="H380" s="1"/>
  <c r="I380" s="1"/>
  <c r="F379"/>
  <c r="G379" s="1"/>
  <c r="H379" s="1"/>
  <c r="I379" s="1"/>
  <c r="F378"/>
  <c r="G378" s="1"/>
  <c r="H378" s="1"/>
  <c r="I378" s="1"/>
  <c r="F377"/>
  <c r="G377" s="1"/>
  <c r="H377" s="1"/>
  <c r="I377" s="1"/>
  <c r="F376"/>
  <c r="G376" s="1"/>
  <c r="H376" s="1"/>
  <c r="I376" s="1"/>
  <c r="F375"/>
  <c r="G375" s="1"/>
  <c r="H375" s="1"/>
  <c r="I375" s="1"/>
  <c r="F374"/>
  <c r="G374" s="1"/>
  <c r="H374" s="1"/>
  <c r="I374" s="1"/>
  <c r="F373"/>
  <c r="G373" s="1"/>
  <c r="H373" s="1"/>
  <c r="I373" s="1"/>
  <c r="F372"/>
  <c r="G372" s="1"/>
  <c r="H372" s="1"/>
  <c r="I372" s="1"/>
  <c r="F371"/>
  <c r="G371" s="1"/>
  <c r="H371" s="1"/>
  <c r="I371" s="1"/>
  <c r="F370"/>
  <c r="G370" s="1"/>
  <c r="H370" s="1"/>
  <c r="I370" s="1"/>
  <c r="F369"/>
  <c r="G369" s="1"/>
  <c r="H369" s="1"/>
  <c r="I369" s="1"/>
  <c r="F368"/>
  <c r="G368" s="1"/>
  <c r="H368" s="1"/>
  <c r="I368" s="1"/>
  <c r="F367"/>
  <c r="G367" s="1"/>
  <c r="H367" s="1"/>
  <c r="I367" s="1"/>
  <c r="F366"/>
  <c r="G366" s="1"/>
  <c r="H366" s="1"/>
  <c r="I366" s="1"/>
  <c r="F365"/>
  <c r="G365" s="1"/>
  <c r="H365" s="1"/>
  <c r="I365" s="1"/>
  <c r="F364"/>
  <c r="G364" s="1"/>
  <c r="H364" s="1"/>
  <c r="I364" s="1"/>
  <c r="F363"/>
  <c r="G363" s="1"/>
  <c r="H363" s="1"/>
  <c r="I363" s="1"/>
  <c r="F362"/>
  <c r="G362" s="1"/>
  <c r="H362" s="1"/>
  <c r="I362" s="1"/>
  <c r="F361"/>
  <c r="G361" s="1"/>
  <c r="H361" s="1"/>
  <c r="I361" s="1"/>
  <c r="F360"/>
  <c r="G360" s="1"/>
  <c r="H360" s="1"/>
  <c r="I360" s="1"/>
  <c r="F359"/>
  <c r="G359" s="1"/>
  <c r="H359" s="1"/>
  <c r="I359" s="1"/>
  <c r="F358"/>
  <c r="G358" s="1"/>
  <c r="H358" s="1"/>
  <c r="I358" s="1"/>
  <c r="F357"/>
  <c r="G357" s="1"/>
  <c r="F356"/>
  <c r="G356" s="1"/>
  <c r="H356" s="1"/>
  <c r="I356" s="1"/>
  <c r="F355"/>
  <c r="G355" s="1"/>
  <c r="H355" s="1"/>
  <c r="I355" s="1"/>
  <c r="F354"/>
  <c r="G354" s="1"/>
  <c r="H354" s="1"/>
  <c r="I354" s="1"/>
  <c r="F353"/>
  <c r="G353" s="1"/>
  <c r="H353" s="1"/>
  <c r="I353" s="1"/>
  <c r="F352"/>
  <c r="G352" s="1"/>
  <c r="H352" s="1"/>
  <c r="I352" s="1"/>
  <c r="F351"/>
  <c r="G351" s="1"/>
  <c r="H351" s="1"/>
  <c r="I351" s="1"/>
  <c r="F350"/>
  <c r="G350" s="1"/>
  <c r="H350" s="1"/>
  <c r="I350" s="1"/>
  <c r="F349"/>
  <c r="G349" s="1"/>
  <c r="H349" s="1"/>
  <c r="I349" s="1"/>
  <c r="F348"/>
  <c r="G348" s="1"/>
  <c r="H348" s="1"/>
  <c r="I348" s="1"/>
  <c r="F347"/>
  <c r="G347" s="1"/>
  <c r="H347" s="1"/>
  <c r="I347" s="1"/>
  <c r="F346"/>
  <c r="G346" s="1"/>
  <c r="H346" s="1"/>
  <c r="I346" s="1"/>
  <c r="F345"/>
  <c r="G345" s="1"/>
  <c r="H345" s="1"/>
  <c r="I345" s="1"/>
  <c r="F344"/>
  <c r="G344" s="1"/>
  <c r="H344" s="1"/>
  <c r="I344" s="1"/>
  <c r="F343"/>
  <c r="G343" s="1"/>
  <c r="H343" s="1"/>
  <c r="I343" s="1"/>
  <c r="F342"/>
  <c r="G342" s="1"/>
  <c r="H342" s="1"/>
  <c r="I342" s="1"/>
  <c r="F341"/>
  <c r="G341" s="1"/>
  <c r="H341" s="1"/>
  <c r="I341" s="1"/>
  <c r="F340"/>
  <c r="G340" s="1"/>
  <c r="H340" s="1"/>
  <c r="I340" s="1"/>
  <c r="F339"/>
  <c r="G339" s="1"/>
  <c r="H339" s="1"/>
  <c r="I339" s="1"/>
  <c r="F338"/>
  <c r="G338" s="1"/>
  <c r="H338" s="1"/>
  <c r="I338" s="1"/>
  <c r="F337"/>
  <c r="G337" s="1"/>
  <c r="H337" s="1"/>
  <c r="I337" s="1"/>
  <c r="F336"/>
  <c r="G336" s="1"/>
  <c r="H336" s="1"/>
  <c r="I336" s="1"/>
  <c r="F335"/>
  <c r="G335" s="1"/>
  <c r="H335" s="1"/>
  <c r="I335" s="1"/>
  <c r="F334"/>
  <c r="G334" s="1"/>
  <c r="H334" s="1"/>
  <c r="I334" s="1"/>
  <c r="F333"/>
  <c r="G333" s="1"/>
  <c r="H333" s="1"/>
  <c r="I333" s="1"/>
  <c r="F332"/>
  <c r="G332" s="1"/>
  <c r="H332" s="1"/>
  <c r="I332" s="1"/>
  <c r="F331"/>
  <c r="G331" s="1"/>
  <c r="H331" s="1"/>
  <c r="I331" s="1"/>
  <c r="F330"/>
  <c r="G330" s="1"/>
  <c r="H330" s="1"/>
  <c r="I330" s="1"/>
  <c r="F329"/>
  <c r="G329" s="1"/>
  <c r="H329" s="1"/>
  <c r="I329" s="1"/>
  <c r="F328"/>
  <c r="G328" s="1"/>
  <c r="H328" s="1"/>
  <c r="I328" s="1"/>
  <c r="F327"/>
  <c r="G327" s="1"/>
  <c r="H327" s="1"/>
  <c r="I327" s="1"/>
  <c r="F326"/>
  <c r="G326" s="1"/>
  <c r="H326" s="1"/>
  <c r="I326" s="1"/>
  <c r="F325"/>
  <c r="G325" s="1"/>
  <c r="F324"/>
  <c r="G324" s="1"/>
  <c r="H324" s="1"/>
  <c r="I324" s="1"/>
  <c r="F323"/>
  <c r="G323" s="1"/>
  <c r="H323" s="1"/>
  <c r="I323" s="1"/>
  <c r="F322"/>
  <c r="G322" s="1"/>
  <c r="H322" s="1"/>
  <c r="I322" s="1"/>
  <c r="F321"/>
  <c r="G321" s="1"/>
  <c r="F320"/>
  <c r="G320" s="1"/>
  <c r="H320" s="1"/>
  <c r="I320" s="1"/>
  <c r="F319"/>
  <c r="G319" s="1"/>
  <c r="H319" s="1"/>
  <c r="I319" s="1"/>
  <c r="F318"/>
  <c r="G318" s="1"/>
  <c r="H318" s="1"/>
  <c r="I318" s="1"/>
  <c r="F317"/>
  <c r="G317" s="1"/>
  <c r="H317" s="1"/>
  <c r="I317" s="1"/>
  <c r="F316"/>
  <c r="G316" s="1"/>
  <c r="H316" s="1"/>
  <c r="I316" s="1"/>
  <c r="F315"/>
  <c r="G315" s="1"/>
  <c r="H315" s="1"/>
  <c r="I315" s="1"/>
  <c r="F314"/>
  <c r="G314" s="1"/>
  <c r="H314" s="1"/>
  <c r="I314" s="1"/>
  <c r="F313"/>
  <c r="G313" s="1"/>
  <c r="H313" s="1"/>
  <c r="I313" s="1"/>
  <c r="F312"/>
  <c r="G312" s="1"/>
  <c r="H312" s="1"/>
  <c r="I312" s="1"/>
  <c r="F311"/>
  <c r="G311" s="1"/>
  <c r="H311" s="1"/>
  <c r="I311" s="1"/>
  <c r="F310"/>
  <c r="G310" s="1"/>
  <c r="H310" s="1"/>
  <c r="I310" s="1"/>
  <c r="F309"/>
  <c r="G309" s="1"/>
  <c r="H309" s="1"/>
  <c r="I309" s="1"/>
  <c r="F308"/>
  <c r="G308" s="1"/>
  <c r="H308" s="1"/>
  <c r="I308" s="1"/>
  <c r="F307"/>
  <c r="G307" s="1"/>
  <c r="H307" s="1"/>
  <c r="I307" s="1"/>
  <c r="F306"/>
  <c r="G306" s="1"/>
  <c r="H306" s="1"/>
  <c r="I306" s="1"/>
  <c r="F305"/>
  <c r="G305" s="1"/>
  <c r="H305" s="1"/>
  <c r="I305" s="1"/>
  <c r="F304"/>
  <c r="G304" s="1"/>
  <c r="H304" s="1"/>
  <c r="I304" s="1"/>
  <c r="F303"/>
  <c r="G303" s="1"/>
  <c r="H303" s="1"/>
  <c r="I303" s="1"/>
  <c r="F302"/>
  <c r="G302" s="1"/>
  <c r="H302" s="1"/>
  <c r="I302" s="1"/>
  <c r="F301"/>
  <c r="G301" s="1"/>
  <c r="H301" s="1"/>
  <c r="I301" s="1"/>
  <c r="F300"/>
  <c r="G300" s="1"/>
  <c r="H300" s="1"/>
  <c r="I300" s="1"/>
  <c r="F299"/>
  <c r="G299" s="1"/>
  <c r="H299" s="1"/>
  <c r="I299" s="1"/>
  <c r="F298"/>
  <c r="G298" s="1"/>
  <c r="H298" s="1"/>
  <c r="I298" s="1"/>
  <c r="F297"/>
  <c r="G297" s="1"/>
  <c r="H297" s="1"/>
  <c r="I297" s="1"/>
  <c r="F296"/>
  <c r="G296" s="1"/>
  <c r="H296" s="1"/>
  <c r="I296" s="1"/>
  <c r="F295"/>
  <c r="G295" s="1"/>
  <c r="H295" s="1"/>
  <c r="I295" s="1"/>
  <c r="F294"/>
  <c r="G294" s="1"/>
  <c r="H294" s="1"/>
  <c r="I294" s="1"/>
  <c r="F293"/>
  <c r="G293" s="1"/>
  <c r="H293" s="1"/>
  <c r="I293" s="1"/>
  <c r="F292"/>
  <c r="G292" s="1"/>
  <c r="F291"/>
  <c r="G291" s="1"/>
  <c r="H291" s="1"/>
  <c r="I291" s="1"/>
  <c r="F290"/>
  <c r="G290" s="1"/>
  <c r="H290" s="1"/>
  <c r="I290" s="1"/>
  <c r="F289"/>
  <c r="G289" s="1"/>
  <c r="H289" s="1"/>
  <c r="I289" s="1"/>
  <c r="F288"/>
  <c r="G288" s="1"/>
  <c r="H288" s="1"/>
  <c r="I288" s="1"/>
  <c r="F287"/>
  <c r="G287" s="1"/>
  <c r="H287" s="1"/>
  <c r="I287" s="1"/>
  <c r="F286"/>
  <c r="G286" s="1"/>
  <c r="H286" s="1"/>
  <c r="I286" s="1"/>
  <c r="F285"/>
  <c r="G285" s="1"/>
  <c r="H285" s="1"/>
  <c r="I285" s="1"/>
  <c r="F284"/>
  <c r="G284" s="1"/>
  <c r="H284" s="1"/>
  <c r="I284" s="1"/>
  <c r="F283"/>
  <c r="G283" s="1"/>
  <c r="H283" s="1"/>
  <c r="I283" s="1"/>
  <c r="F282"/>
  <c r="G282" s="1"/>
  <c r="H282" s="1"/>
  <c r="I282" s="1"/>
  <c r="F281"/>
  <c r="G281" s="1"/>
  <c r="H281" s="1"/>
  <c r="I281" s="1"/>
  <c r="F280"/>
  <c r="G280" s="1"/>
  <c r="H280" s="1"/>
  <c r="I280" s="1"/>
  <c r="F279"/>
  <c r="G279" s="1"/>
  <c r="H279" s="1"/>
  <c r="I279" s="1"/>
  <c r="F278"/>
  <c r="G278" s="1"/>
  <c r="H278" s="1"/>
  <c r="I278" s="1"/>
  <c r="F277"/>
  <c r="G277" s="1"/>
  <c r="H277" s="1"/>
  <c r="I277" s="1"/>
  <c r="F276"/>
  <c r="G276" s="1"/>
  <c r="H276" s="1"/>
  <c r="I276" s="1"/>
  <c r="F275"/>
  <c r="G275" s="1"/>
  <c r="H275" s="1"/>
  <c r="I275" s="1"/>
  <c r="F274"/>
  <c r="G274" s="1"/>
  <c r="H274" s="1"/>
  <c r="I274" s="1"/>
  <c r="F273"/>
  <c r="G273" s="1"/>
  <c r="H273" s="1"/>
  <c r="I273" s="1"/>
  <c r="F272"/>
  <c r="G272" s="1"/>
  <c r="H272" s="1"/>
  <c r="I272" s="1"/>
  <c r="F271"/>
  <c r="G271" s="1"/>
  <c r="H271" s="1"/>
  <c r="I271" s="1"/>
  <c r="F270"/>
  <c r="G270" s="1"/>
  <c r="H270" s="1"/>
  <c r="I270" s="1"/>
  <c r="F269"/>
  <c r="G269" s="1"/>
  <c r="H269" s="1"/>
  <c r="I269" s="1"/>
  <c r="F268"/>
  <c r="G268" s="1"/>
  <c r="H268" s="1"/>
  <c r="I268" s="1"/>
  <c r="F267"/>
  <c r="G267" s="1"/>
  <c r="H267" s="1"/>
  <c r="I267" s="1"/>
  <c r="F266"/>
  <c r="G266" s="1"/>
  <c r="H266" s="1"/>
  <c r="I266" s="1"/>
  <c r="F265"/>
  <c r="G265" s="1"/>
  <c r="H265" s="1"/>
  <c r="I265" s="1"/>
  <c r="F264"/>
  <c r="G264" s="1"/>
  <c r="H264" s="1"/>
  <c r="I264" s="1"/>
  <c r="F263"/>
  <c r="G263" s="1"/>
  <c r="H263" s="1"/>
  <c r="I263" s="1"/>
  <c r="F262"/>
  <c r="G262" s="1"/>
  <c r="H262" s="1"/>
  <c r="I262" s="1"/>
  <c r="F261"/>
  <c r="G261" s="1"/>
  <c r="H261" s="1"/>
  <c r="I261" s="1"/>
  <c r="F260"/>
  <c r="G260" s="1"/>
  <c r="H260" s="1"/>
  <c r="I260" s="1"/>
  <c r="F259"/>
  <c r="G259" s="1"/>
  <c r="H259" s="1"/>
  <c r="I259" s="1"/>
  <c r="F258"/>
  <c r="G258" s="1"/>
  <c r="H258" s="1"/>
  <c r="I258" s="1"/>
  <c r="F257"/>
  <c r="G257" s="1"/>
  <c r="F256"/>
  <c r="G256" s="1"/>
  <c r="H256" s="1"/>
  <c r="I256" s="1"/>
  <c r="F255"/>
  <c r="G255" s="1"/>
  <c r="H255" s="1"/>
  <c r="I255" s="1"/>
  <c r="F254"/>
  <c r="G254" s="1"/>
  <c r="H254" s="1"/>
  <c r="I254" s="1"/>
  <c r="F253"/>
  <c r="G253" s="1"/>
  <c r="H253" s="1"/>
  <c r="I253" s="1"/>
  <c r="F252"/>
  <c r="G252" s="1"/>
  <c r="H252" s="1"/>
  <c r="I252" s="1"/>
  <c r="F251"/>
  <c r="G251" s="1"/>
  <c r="H251" s="1"/>
  <c r="I251" s="1"/>
  <c r="F250"/>
  <c r="G250" s="1"/>
  <c r="H250" s="1"/>
  <c r="I250" s="1"/>
  <c r="F249"/>
  <c r="G249" s="1"/>
  <c r="H249" s="1"/>
  <c r="I249" s="1"/>
  <c r="F248"/>
  <c r="G248" s="1"/>
  <c r="H248" s="1"/>
  <c r="I248" s="1"/>
  <c r="F247"/>
  <c r="G247" s="1"/>
  <c r="H247" s="1"/>
  <c r="I247" s="1"/>
  <c r="F246"/>
  <c r="G246" s="1"/>
  <c r="F245"/>
  <c r="G245" s="1"/>
  <c r="H245" s="1"/>
  <c r="I245" s="1"/>
  <c r="F244"/>
  <c r="G244" s="1"/>
  <c r="H244" s="1"/>
  <c r="I244" s="1"/>
  <c r="F243"/>
  <c r="G243" s="1"/>
  <c r="H243" s="1"/>
  <c r="I243" s="1"/>
  <c r="F242"/>
  <c r="G242" s="1"/>
  <c r="H242" s="1"/>
  <c r="I242" s="1"/>
  <c r="F241"/>
  <c r="G241" s="1"/>
  <c r="H241" s="1"/>
  <c r="I241" s="1"/>
  <c r="F240"/>
  <c r="G240" s="1"/>
  <c r="H240" s="1"/>
  <c r="I240" s="1"/>
  <c r="F239"/>
  <c r="G239" s="1"/>
  <c r="H239" s="1"/>
  <c r="I239" s="1"/>
  <c r="F238"/>
  <c r="G238" s="1"/>
  <c r="H238" s="1"/>
  <c r="I238" s="1"/>
  <c r="F237"/>
  <c r="G237" s="1"/>
  <c r="H237" s="1"/>
  <c r="I237" s="1"/>
  <c r="F236"/>
  <c r="G236" s="1"/>
  <c r="H236" s="1"/>
  <c r="I236" s="1"/>
  <c r="F235"/>
  <c r="G235" s="1"/>
  <c r="H235" s="1"/>
  <c r="I235" s="1"/>
  <c r="F234"/>
  <c r="G234" s="1"/>
  <c r="H234" s="1"/>
  <c r="I234" s="1"/>
  <c r="F233"/>
  <c r="G233" s="1"/>
  <c r="H233" s="1"/>
  <c r="I233" s="1"/>
  <c r="F232"/>
  <c r="G232" s="1"/>
  <c r="H232" s="1"/>
  <c r="I232" s="1"/>
  <c r="F231"/>
  <c r="G231" s="1"/>
  <c r="H231" s="1"/>
  <c r="I231" s="1"/>
  <c r="F230"/>
  <c r="G230" s="1"/>
  <c r="H230" s="1"/>
  <c r="I230" s="1"/>
  <c r="F229"/>
  <c r="G229" s="1"/>
  <c r="F228"/>
  <c r="G228" s="1"/>
  <c r="H228" s="1"/>
  <c r="I228" s="1"/>
  <c r="F227"/>
  <c r="G227" s="1"/>
  <c r="H227" s="1"/>
  <c r="I227" s="1"/>
  <c r="F226"/>
  <c r="G226" s="1"/>
  <c r="H226" s="1"/>
  <c r="I226" s="1"/>
  <c r="F225"/>
  <c r="G225" s="1"/>
  <c r="F224"/>
  <c r="G224" s="1"/>
  <c r="H224" s="1"/>
  <c r="I224" s="1"/>
  <c r="F223"/>
  <c r="G223" s="1"/>
  <c r="H223" s="1"/>
  <c r="I223" s="1"/>
  <c r="F222"/>
  <c r="G222" s="1"/>
  <c r="H222" s="1"/>
  <c r="I222" s="1"/>
  <c r="F221"/>
  <c r="G221" s="1"/>
  <c r="H221" s="1"/>
  <c r="I221" s="1"/>
  <c r="F220"/>
  <c r="G220" s="1"/>
  <c r="H220" s="1"/>
  <c r="I220" s="1"/>
  <c r="F219"/>
  <c r="G219" s="1"/>
  <c r="H219" s="1"/>
  <c r="I219" s="1"/>
  <c r="F218"/>
  <c r="G218" s="1"/>
  <c r="H218" s="1"/>
  <c r="I218" s="1"/>
  <c r="F217"/>
  <c r="G217" s="1"/>
  <c r="H217" s="1"/>
  <c r="I217" s="1"/>
  <c r="F216"/>
  <c r="G216" s="1"/>
  <c r="H216" s="1"/>
  <c r="I216" s="1"/>
  <c r="F215"/>
  <c r="G215" s="1"/>
  <c r="H215" s="1"/>
  <c r="I215" s="1"/>
  <c r="F214"/>
  <c r="G214" s="1"/>
  <c r="H214" s="1"/>
  <c r="I214" s="1"/>
  <c r="F213"/>
  <c r="G213" s="1"/>
  <c r="H213" s="1"/>
  <c r="I213" s="1"/>
  <c r="F212"/>
  <c r="G212" s="1"/>
  <c r="H212" s="1"/>
  <c r="I212" s="1"/>
  <c r="F211"/>
  <c r="G211" s="1"/>
  <c r="H211" s="1"/>
  <c r="I211" s="1"/>
  <c r="F210"/>
  <c r="G210" s="1"/>
  <c r="H210" s="1"/>
  <c r="I210" s="1"/>
  <c r="F209"/>
  <c r="G209" s="1"/>
  <c r="F208"/>
  <c r="G208" s="1"/>
  <c r="H208" s="1"/>
  <c r="I208" s="1"/>
  <c r="F207"/>
  <c r="G207" s="1"/>
  <c r="H207" s="1"/>
  <c r="I207" s="1"/>
  <c r="F206"/>
  <c r="G206" s="1"/>
  <c r="H206" s="1"/>
  <c r="I206" s="1"/>
  <c r="F205"/>
  <c r="G205" s="1"/>
  <c r="H205" s="1"/>
  <c r="I205" s="1"/>
  <c r="F204"/>
  <c r="G204" s="1"/>
  <c r="H204" s="1"/>
  <c r="I204" s="1"/>
  <c r="F203"/>
  <c r="G203" s="1"/>
  <c r="H203" s="1"/>
  <c r="I203" s="1"/>
  <c r="F202"/>
  <c r="G202" s="1"/>
  <c r="H202" s="1"/>
  <c r="I202" s="1"/>
  <c r="F201"/>
  <c r="G201" s="1"/>
  <c r="H201" s="1"/>
  <c r="I201" s="1"/>
  <c r="F200"/>
  <c r="G200" s="1"/>
  <c r="H200" s="1"/>
  <c r="I200" s="1"/>
  <c r="F199"/>
  <c r="G199" s="1"/>
  <c r="H199" s="1"/>
  <c r="I199" s="1"/>
  <c r="F198"/>
  <c r="G198" s="1"/>
  <c r="H198" s="1"/>
  <c r="I198" s="1"/>
  <c r="F197"/>
  <c r="G197" s="1"/>
  <c r="F196"/>
  <c r="G196" s="1"/>
  <c r="H196" s="1"/>
  <c r="I196" s="1"/>
  <c r="F195"/>
  <c r="G195" s="1"/>
  <c r="H195" s="1"/>
  <c r="I195" s="1"/>
  <c r="F194"/>
  <c r="G194" s="1"/>
  <c r="H194" s="1"/>
  <c r="I194" s="1"/>
  <c r="F193"/>
  <c r="G193" s="1"/>
  <c r="H193" s="1"/>
  <c r="I193" s="1"/>
  <c r="F192"/>
  <c r="G192" s="1"/>
  <c r="H192" s="1"/>
  <c r="I192" s="1"/>
  <c r="F191"/>
  <c r="G191" s="1"/>
  <c r="H191" s="1"/>
  <c r="I191" s="1"/>
  <c r="F190"/>
  <c r="G190" s="1"/>
  <c r="H190" s="1"/>
  <c r="I190" s="1"/>
  <c r="F189"/>
  <c r="G189" s="1"/>
  <c r="H189" s="1"/>
  <c r="I189" s="1"/>
  <c r="F188"/>
  <c r="G188" s="1"/>
  <c r="H188" s="1"/>
  <c r="I188" s="1"/>
  <c r="F187"/>
  <c r="G187" s="1"/>
  <c r="H187" s="1"/>
  <c r="I187" s="1"/>
  <c r="F186"/>
  <c r="G186" s="1"/>
  <c r="H186" s="1"/>
  <c r="I186" s="1"/>
  <c r="F185"/>
  <c r="G185" s="1"/>
  <c r="H185" s="1"/>
  <c r="I185" s="1"/>
  <c r="F184"/>
  <c r="G184" s="1"/>
  <c r="H184" s="1"/>
  <c r="I184" s="1"/>
  <c r="F183"/>
  <c r="G183" s="1"/>
  <c r="H183" s="1"/>
  <c r="I183" s="1"/>
  <c r="F182"/>
  <c r="G182" s="1"/>
  <c r="H182" s="1"/>
  <c r="I182" s="1"/>
  <c r="F181"/>
  <c r="G181" s="1"/>
  <c r="H181" s="1"/>
  <c r="I181" s="1"/>
  <c r="F180"/>
  <c r="G180" s="1"/>
  <c r="H180" s="1"/>
  <c r="I180" s="1"/>
  <c r="F179"/>
  <c r="G179" s="1"/>
  <c r="H179" s="1"/>
  <c r="I179" s="1"/>
  <c r="F178"/>
  <c r="G178" s="1"/>
  <c r="H178" s="1"/>
  <c r="I178" s="1"/>
  <c r="F177"/>
  <c r="G177" s="1"/>
  <c r="F176"/>
  <c r="G176" s="1"/>
  <c r="H176" s="1"/>
  <c r="I176" s="1"/>
  <c r="F175"/>
  <c r="G175" s="1"/>
  <c r="H175" s="1"/>
  <c r="I175" s="1"/>
  <c r="F174"/>
  <c r="G174" s="1"/>
  <c r="H174" s="1"/>
  <c r="I174" s="1"/>
  <c r="F173"/>
  <c r="G173" s="1"/>
  <c r="H173" s="1"/>
  <c r="I173" s="1"/>
  <c r="F172"/>
  <c r="G172" s="1"/>
  <c r="H172" s="1"/>
  <c r="I172" s="1"/>
  <c r="F171"/>
  <c r="G171" s="1"/>
  <c r="H171" s="1"/>
  <c r="I171" s="1"/>
  <c r="F170"/>
  <c r="G170" s="1"/>
  <c r="H170" s="1"/>
  <c r="I170" s="1"/>
  <c r="F169"/>
  <c r="G169" s="1"/>
  <c r="H169" s="1"/>
  <c r="I169" s="1"/>
  <c r="F168"/>
  <c r="G168" s="1"/>
  <c r="H168" s="1"/>
  <c r="I168" s="1"/>
  <c r="F167"/>
  <c r="G167" s="1"/>
  <c r="H167" s="1"/>
  <c r="I167" s="1"/>
  <c r="F166"/>
  <c r="G166" s="1"/>
  <c r="H166" s="1"/>
  <c r="I166" s="1"/>
  <c r="F165"/>
  <c r="G165" s="1"/>
  <c r="H165" s="1"/>
  <c r="I165" s="1"/>
  <c r="F164"/>
  <c r="G164" s="1"/>
  <c r="H164" s="1"/>
  <c r="I164" s="1"/>
  <c r="F163"/>
  <c r="G163" s="1"/>
  <c r="H163" s="1"/>
  <c r="I163" s="1"/>
  <c r="F162"/>
  <c r="G162" s="1"/>
  <c r="H162" s="1"/>
  <c r="I162" s="1"/>
  <c r="F161"/>
  <c r="G161" s="1"/>
  <c r="H161" s="1"/>
  <c r="I161" s="1"/>
  <c r="F160"/>
  <c r="G160" s="1"/>
  <c r="H160" s="1"/>
  <c r="I160" s="1"/>
  <c r="F159"/>
  <c r="G159" s="1"/>
  <c r="H159" s="1"/>
  <c r="I159" s="1"/>
  <c r="F158"/>
  <c r="G158" s="1"/>
  <c r="H158" s="1"/>
  <c r="I158" s="1"/>
  <c r="F157"/>
  <c r="G157" s="1"/>
  <c r="H157" s="1"/>
  <c r="I157" s="1"/>
  <c r="F156"/>
  <c r="G156" s="1"/>
  <c r="H156" s="1"/>
  <c r="I156" s="1"/>
  <c r="F155"/>
  <c r="G155" s="1"/>
  <c r="H155" s="1"/>
  <c r="I155" s="1"/>
  <c r="F154"/>
  <c r="G154" s="1"/>
  <c r="H154" s="1"/>
  <c r="I154" s="1"/>
  <c r="F153"/>
  <c r="G153" s="1"/>
  <c r="H153" s="1"/>
  <c r="I153" s="1"/>
  <c r="F152"/>
  <c r="G152" s="1"/>
  <c r="H152" s="1"/>
  <c r="I152" s="1"/>
  <c r="F151"/>
  <c r="G151" s="1"/>
  <c r="H151" s="1"/>
  <c r="I151" s="1"/>
  <c r="F150"/>
  <c r="G150" s="1"/>
  <c r="H150" s="1"/>
  <c r="I150" s="1"/>
  <c r="F149"/>
  <c r="G149" s="1"/>
  <c r="H149" s="1"/>
  <c r="I149" s="1"/>
  <c r="F148"/>
  <c r="G148" s="1"/>
  <c r="H148" s="1"/>
  <c r="I148" s="1"/>
  <c r="F147"/>
  <c r="G147" s="1"/>
  <c r="H147" s="1"/>
  <c r="I147" s="1"/>
  <c r="F146"/>
  <c r="G146" s="1"/>
  <c r="H146" s="1"/>
  <c r="I146" s="1"/>
  <c r="F145"/>
  <c r="G145" s="1"/>
  <c r="H145" s="1"/>
  <c r="I145" s="1"/>
  <c r="F144"/>
  <c r="G144" s="1"/>
  <c r="H144" s="1"/>
  <c r="I144" s="1"/>
  <c r="F143"/>
  <c r="G143" s="1"/>
  <c r="H143" s="1"/>
  <c r="I143" s="1"/>
  <c r="F142"/>
  <c r="G142" s="1"/>
  <c r="H142" s="1"/>
  <c r="I142" s="1"/>
  <c r="F141"/>
  <c r="G141" s="1"/>
  <c r="H141" s="1"/>
  <c r="I141" s="1"/>
  <c r="F140"/>
  <c r="G140" s="1"/>
  <c r="H140" s="1"/>
  <c r="I140" s="1"/>
  <c r="F139"/>
  <c r="G139" s="1"/>
  <c r="H139" s="1"/>
  <c r="I139" s="1"/>
  <c r="F138"/>
  <c r="G138" s="1"/>
  <c r="H138" s="1"/>
  <c r="I138" s="1"/>
  <c r="F137"/>
  <c r="G137" s="1"/>
  <c r="H137" s="1"/>
  <c r="I137" s="1"/>
  <c r="F136"/>
  <c r="G136" s="1"/>
  <c r="H136" s="1"/>
  <c r="I136" s="1"/>
  <c r="F135"/>
  <c r="G135" s="1"/>
  <c r="H135" s="1"/>
  <c r="I135" s="1"/>
  <c r="F134"/>
  <c r="G134" s="1"/>
  <c r="H134" s="1"/>
  <c r="I134" s="1"/>
  <c r="F133"/>
  <c r="G133" s="1"/>
  <c r="H133" s="1"/>
  <c r="I133" s="1"/>
  <c r="F132"/>
  <c r="G132" s="1"/>
  <c r="H132" s="1"/>
  <c r="I132" s="1"/>
  <c r="F131"/>
  <c r="G131" s="1"/>
  <c r="H131" s="1"/>
  <c r="I131" s="1"/>
  <c r="F130"/>
  <c r="G130" s="1"/>
  <c r="H130" s="1"/>
  <c r="I130" s="1"/>
  <c r="F129"/>
  <c r="G129" s="1"/>
  <c r="F128"/>
  <c r="G128" s="1"/>
  <c r="H128" s="1"/>
  <c r="I128" s="1"/>
  <c r="F127"/>
  <c r="G127" s="1"/>
  <c r="H127" s="1"/>
  <c r="I127" s="1"/>
  <c r="F126"/>
  <c r="G126" s="1"/>
  <c r="H126" s="1"/>
  <c r="I126" s="1"/>
  <c r="F125"/>
  <c r="G125" s="1"/>
  <c r="H125" s="1"/>
  <c r="I125" s="1"/>
  <c r="F124"/>
  <c r="G124" s="1"/>
  <c r="H124" s="1"/>
  <c r="I124" s="1"/>
  <c r="F123"/>
  <c r="G123" s="1"/>
  <c r="H123" s="1"/>
  <c r="I123" s="1"/>
  <c r="F122"/>
  <c r="G122" s="1"/>
  <c r="H122" s="1"/>
  <c r="I122" s="1"/>
  <c r="F121"/>
  <c r="G121" s="1"/>
  <c r="H121" s="1"/>
  <c r="I121" s="1"/>
  <c r="F120"/>
  <c r="G120" s="1"/>
  <c r="H120" s="1"/>
  <c r="I120" s="1"/>
  <c r="F119"/>
  <c r="G119" s="1"/>
  <c r="H119" s="1"/>
  <c r="I119" s="1"/>
  <c r="F118"/>
  <c r="G118" s="1"/>
  <c r="H118" s="1"/>
  <c r="I118" s="1"/>
  <c r="F117"/>
  <c r="G117" s="1"/>
  <c r="H117" s="1"/>
  <c r="I117" s="1"/>
  <c r="F116"/>
  <c r="G116" s="1"/>
  <c r="H116" s="1"/>
  <c r="I116" s="1"/>
  <c r="F115"/>
  <c r="G115" s="1"/>
  <c r="H115" s="1"/>
  <c r="I115" s="1"/>
  <c r="F114"/>
  <c r="G114" s="1"/>
  <c r="H114" s="1"/>
  <c r="I114" s="1"/>
  <c r="F113"/>
  <c r="G113" s="1"/>
  <c r="H113" s="1"/>
  <c r="I113" s="1"/>
  <c r="F112"/>
  <c r="G112" s="1"/>
  <c r="H112" s="1"/>
  <c r="I112" s="1"/>
  <c r="F111"/>
  <c r="G111" s="1"/>
  <c r="H111" s="1"/>
  <c r="I111" s="1"/>
  <c r="F110"/>
  <c r="G110" s="1"/>
  <c r="H110" s="1"/>
  <c r="I110" s="1"/>
  <c r="F109"/>
  <c r="G109" s="1"/>
  <c r="H109" s="1"/>
  <c r="I109" s="1"/>
  <c r="F108"/>
  <c r="G108" s="1"/>
  <c r="H108" s="1"/>
  <c r="I108" s="1"/>
  <c r="F107"/>
  <c r="G107" s="1"/>
  <c r="H107" s="1"/>
  <c r="I107" s="1"/>
  <c r="F106"/>
  <c r="G106" s="1"/>
  <c r="H106" s="1"/>
  <c r="I106" s="1"/>
  <c r="F105"/>
  <c r="G105" s="1"/>
  <c r="H105" s="1"/>
  <c r="I105" s="1"/>
  <c r="F104"/>
  <c r="G104" s="1"/>
  <c r="H104" s="1"/>
  <c r="I104" s="1"/>
  <c r="F103"/>
  <c r="G103" s="1"/>
  <c r="H103" s="1"/>
  <c r="I103" s="1"/>
  <c r="F102"/>
  <c r="G102" s="1"/>
  <c r="H102" s="1"/>
  <c r="I102" s="1"/>
  <c r="F101"/>
  <c r="G101" s="1"/>
  <c r="H101" s="1"/>
  <c r="I101" s="1"/>
  <c r="F100"/>
  <c r="G100" s="1"/>
  <c r="H100" s="1"/>
  <c r="I100" s="1"/>
  <c r="F99"/>
  <c r="G99" s="1"/>
  <c r="H99" s="1"/>
  <c r="I99" s="1"/>
  <c r="F98"/>
  <c r="G98" s="1"/>
  <c r="H98" s="1"/>
  <c r="I98" s="1"/>
  <c r="F97"/>
  <c r="G97" s="1"/>
  <c r="H97" s="1"/>
  <c r="I97" s="1"/>
  <c r="F96"/>
  <c r="G96" s="1"/>
  <c r="H96" s="1"/>
  <c r="I96" s="1"/>
  <c r="F95"/>
  <c r="G95" s="1"/>
  <c r="H95" s="1"/>
  <c r="I95" s="1"/>
  <c r="F94"/>
  <c r="G94" s="1"/>
  <c r="H94" s="1"/>
  <c r="I94" s="1"/>
  <c r="F93"/>
  <c r="G93" s="1"/>
  <c r="H93" s="1"/>
  <c r="I93" s="1"/>
  <c r="F92"/>
  <c r="G92" s="1"/>
  <c r="H92" s="1"/>
  <c r="I92" s="1"/>
  <c r="F91"/>
  <c r="G91" s="1"/>
  <c r="H91" s="1"/>
  <c r="I91" s="1"/>
  <c r="F90"/>
  <c r="G90" s="1"/>
  <c r="H90" s="1"/>
  <c r="I90" s="1"/>
  <c r="F89"/>
  <c r="G89" s="1"/>
  <c r="H89" s="1"/>
  <c r="I89" s="1"/>
  <c r="F88"/>
  <c r="G88" s="1"/>
  <c r="H88" s="1"/>
  <c r="I88" s="1"/>
  <c r="F87"/>
  <c r="G87" s="1"/>
  <c r="H87" s="1"/>
  <c r="I87" s="1"/>
  <c r="F86"/>
  <c r="G86" s="1"/>
  <c r="H86" s="1"/>
  <c r="I86" s="1"/>
  <c r="F85"/>
  <c r="G85" s="1"/>
  <c r="H85" s="1"/>
  <c r="I85" s="1"/>
  <c r="F84"/>
  <c r="G84" s="1"/>
  <c r="H84" s="1"/>
  <c r="I84" s="1"/>
  <c r="F83"/>
  <c r="G83" s="1"/>
  <c r="H83" s="1"/>
  <c r="I83" s="1"/>
  <c r="F82"/>
  <c r="G82" s="1"/>
  <c r="F81"/>
  <c r="G81" s="1"/>
  <c r="H81" s="1"/>
  <c r="I81" s="1"/>
  <c r="F80"/>
  <c r="G80" s="1"/>
  <c r="H80" s="1"/>
  <c r="I80" s="1"/>
  <c r="F79"/>
  <c r="G79" s="1"/>
  <c r="H79" s="1"/>
  <c r="I79" s="1"/>
  <c r="F78"/>
  <c r="G78" s="1"/>
  <c r="H78" s="1"/>
  <c r="I78" s="1"/>
  <c r="F77"/>
  <c r="G77" s="1"/>
  <c r="H77" s="1"/>
  <c r="I77" s="1"/>
  <c r="F76"/>
  <c r="G76" s="1"/>
  <c r="H76" s="1"/>
  <c r="I76" s="1"/>
  <c r="F75"/>
  <c r="G75" s="1"/>
  <c r="H75" s="1"/>
  <c r="I75" s="1"/>
  <c r="F74"/>
  <c r="G74" s="1"/>
  <c r="H74" s="1"/>
  <c r="I74" s="1"/>
  <c r="F73"/>
  <c r="G73" s="1"/>
  <c r="H73" s="1"/>
  <c r="I73" s="1"/>
  <c r="F72"/>
  <c r="G72" s="1"/>
  <c r="H72" s="1"/>
  <c r="I72" s="1"/>
  <c r="F71"/>
  <c r="G71" s="1"/>
  <c r="H71" s="1"/>
  <c r="I71" s="1"/>
  <c r="F70"/>
  <c r="G70" s="1"/>
  <c r="H70" s="1"/>
  <c r="I70" s="1"/>
  <c r="F69"/>
  <c r="G69" s="1"/>
  <c r="H69" s="1"/>
  <c r="I69" s="1"/>
  <c r="F68"/>
  <c r="G68" s="1"/>
  <c r="H68" s="1"/>
  <c r="I68" s="1"/>
  <c r="F67"/>
  <c r="G67" s="1"/>
  <c r="H67" s="1"/>
  <c r="I67" s="1"/>
  <c r="F66"/>
  <c r="G66" s="1"/>
  <c r="H66" s="1"/>
  <c r="I66" s="1"/>
  <c r="F65"/>
  <c r="G65" s="1"/>
  <c r="H65" s="1"/>
  <c r="I65" s="1"/>
  <c r="F64"/>
  <c r="G64" s="1"/>
  <c r="H64" s="1"/>
  <c r="I64" s="1"/>
  <c r="F63"/>
  <c r="G63" s="1"/>
  <c r="H63" s="1"/>
  <c r="I63" s="1"/>
  <c r="F62"/>
  <c r="G62" s="1"/>
  <c r="H62" s="1"/>
  <c r="I62" s="1"/>
  <c r="F61"/>
  <c r="G61" s="1"/>
  <c r="H61" s="1"/>
  <c r="I61" s="1"/>
  <c r="F60"/>
  <c r="G60" s="1"/>
  <c r="H60" s="1"/>
  <c r="I60" s="1"/>
  <c r="F59"/>
  <c r="G59" s="1"/>
  <c r="H59" s="1"/>
  <c r="I59" s="1"/>
  <c r="F58"/>
  <c r="G58" s="1"/>
  <c r="H58" s="1"/>
  <c r="I58" s="1"/>
  <c r="F57"/>
  <c r="G57" s="1"/>
  <c r="H57" s="1"/>
  <c r="I57" s="1"/>
  <c r="F56"/>
  <c r="G56" s="1"/>
  <c r="H56" s="1"/>
  <c r="I56" s="1"/>
  <c r="F55"/>
  <c r="G55" s="1"/>
  <c r="H55" s="1"/>
  <c r="I55" s="1"/>
  <c r="F54"/>
  <c r="G54" s="1"/>
  <c r="H54" s="1"/>
  <c r="I54" s="1"/>
  <c r="F53"/>
  <c r="G53" s="1"/>
  <c r="H53" s="1"/>
  <c r="I53" s="1"/>
  <c r="F52"/>
  <c r="G52" s="1"/>
  <c r="H52" s="1"/>
  <c r="I52" s="1"/>
  <c r="F51"/>
  <c r="G51" s="1"/>
  <c r="H51" s="1"/>
  <c r="I51" s="1"/>
  <c r="F50"/>
  <c r="G50" s="1"/>
  <c r="H50" s="1"/>
  <c r="I50" s="1"/>
  <c r="F49"/>
  <c r="G49" s="1"/>
  <c r="H49" s="1"/>
  <c r="I49" s="1"/>
  <c r="F48"/>
  <c r="G48" s="1"/>
  <c r="H48" s="1"/>
  <c r="I48" s="1"/>
  <c r="F47"/>
  <c r="G47" s="1"/>
  <c r="H47" s="1"/>
  <c r="I47" s="1"/>
  <c r="F46"/>
  <c r="G46" s="1"/>
  <c r="H46" s="1"/>
  <c r="I46" s="1"/>
  <c r="F45"/>
  <c r="G45" s="1"/>
  <c r="H45" s="1"/>
  <c r="I45" s="1"/>
  <c r="F44"/>
  <c r="G44" s="1"/>
  <c r="H44" s="1"/>
  <c r="I44" s="1"/>
  <c r="F43"/>
  <c r="G43" s="1"/>
  <c r="H43" s="1"/>
  <c r="I43" s="1"/>
  <c r="F42"/>
  <c r="G42" s="1"/>
  <c r="H42" s="1"/>
  <c r="I42" s="1"/>
  <c r="F41"/>
  <c r="G41" s="1"/>
  <c r="H41" s="1"/>
  <c r="I41" s="1"/>
  <c r="F40"/>
  <c r="G40" s="1"/>
  <c r="H40" s="1"/>
  <c r="I40" s="1"/>
  <c r="F39"/>
  <c r="G39" s="1"/>
  <c r="H39" s="1"/>
  <c r="I39" s="1"/>
  <c r="F38"/>
  <c r="G38" s="1"/>
  <c r="H38" s="1"/>
  <c r="I38" s="1"/>
  <c r="F37"/>
  <c r="G37" s="1"/>
  <c r="H37" s="1"/>
  <c r="I37" s="1"/>
  <c r="F36"/>
  <c r="G36" s="1"/>
  <c r="H36" s="1"/>
  <c r="I36" s="1"/>
  <c r="F35"/>
  <c r="G35" s="1"/>
  <c r="H35" s="1"/>
  <c r="I35" s="1"/>
  <c r="F34"/>
  <c r="G34" s="1"/>
  <c r="H34" s="1"/>
  <c r="I34" s="1"/>
  <c r="F33"/>
  <c r="G33" s="1"/>
  <c r="F32"/>
  <c r="G32" s="1"/>
  <c r="H32" s="1"/>
  <c r="I32" s="1"/>
  <c r="F31"/>
  <c r="G31" s="1"/>
  <c r="H31" s="1"/>
  <c r="I31" s="1"/>
  <c r="F30"/>
  <c r="G30" s="1"/>
  <c r="H30" s="1"/>
  <c r="I30" s="1"/>
  <c r="F29"/>
  <c r="G29" s="1"/>
  <c r="H29" s="1"/>
  <c r="I29" s="1"/>
  <c r="F28"/>
  <c r="G28" s="1"/>
  <c r="H28" s="1"/>
  <c r="I28" s="1"/>
  <c r="F27"/>
  <c r="G27" s="1"/>
  <c r="H27" s="1"/>
  <c r="I27" s="1"/>
  <c r="F26"/>
  <c r="G26" s="1"/>
  <c r="H26" s="1"/>
  <c r="I26" s="1"/>
  <c r="F25"/>
  <c r="G25" s="1"/>
  <c r="H25" s="1"/>
  <c r="I25" s="1"/>
  <c r="F24"/>
  <c r="G24" s="1"/>
  <c r="H24" s="1"/>
  <c r="I24" s="1"/>
  <c r="F23"/>
  <c r="G23" s="1"/>
  <c r="H23" s="1"/>
  <c r="I23" s="1"/>
  <c r="F22"/>
  <c r="G22" s="1"/>
  <c r="H22" s="1"/>
  <c r="I22" s="1"/>
  <c r="F21"/>
  <c r="G21" s="1"/>
  <c r="H21" s="1"/>
  <c r="I21" s="1"/>
  <c r="F20"/>
  <c r="G20" s="1"/>
  <c r="H20" s="1"/>
  <c r="I20" s="1"/>
  <c r="F19"/>
  <c r="G19" s="1"/>
  <c r="H19" s="1"/>
  <c r="I19" s="1"/>
  <c r="F18"/>
  <c r="G18" s="1"/>
  <c r="H18" s="1"/>
  <c r="I18" s="1"/>
  <c r="F17"/>
  <c r="G17" s="1"/>
  <c r="H17" s="1"/>
  <c r="I17" s="1"/>
  <c r="F16"/>
  <c r="G16" s="1"/>
  <c r="H16" s="1"/>
  <c r="I16" s="1"/>
  <c r="F15"/>
  <c r="G15" s="1"/>
  <c r="H15" s="1"/>
  <c r="I15" s="1"/>
  <c r="F14"/>
  <c r="G14" s="1"/>
  <c r="H14" s="1"/>
  <c r="I14" s="1"/>
  <c r="F13"/>
  <c r="G13" s="1"/>
  <c r="H13" s="1"/>
  <c r="I13" s="1"/>
  <c r="F12"/>
  <c r="G12" s="1"/>
  <c r="H12" s="1"/>
  <c r="I12" s="1"/>
  <c r="F11"/>
  <c r="G11" s="1"/>
  <c r="H11" s="1"/>
  <c r="I11" s="1"/>
  <c r="F10"/>
  <c r="G10" s="1"/>
  <c r="H10" s="1"/>
  <c r="I10" s="1"/>
  <c r="F9"/>
  <c r="G9" s="1"/>
  <c r="H9" s="1"/>
  <c r="I9" s="1"/>
  <c r="F8"/>
  <c r="G8" s="1"/>
  <c r="H8" s="1"/>
  <c r="I8" s="1"/>
  <c r="F7"/>
  <c r="G7" s="1"/>
  <c r="H7" s="1"/>
  <c r="I7" s="1"/>
  <c r="F6"/>
  <c r="G6" s="1"/>
  <c r="H6" s="1"/>
  <c r="I6" s="1"/>
  <c r="F5"/>
  <c r="G5" s="1"/>
  <c r="H5" s="1"/>
  <c r="I5" s="1"/>
  <c r="F4"/>
  <c r="G4" s="1"/>
  <c r="H4" s="1"/>
  <c r="I4" s="1"/>
  <c r="F3"/>
  <c r="G3" s="1"/>
  <c r="H3" s="1"/>
  <c r="I3" s="1"/>
  <c r="F2"/>
  <c r="G2" s="1"/>
  <c r="H2" s="1"/>
  <c r="I2" s="1"/>
  <c r="F1"/>
  <c r="G1" s="1"/>
  <c r="H1" s="1"/>
  <c r="I1" s="1"/>
  <c r="AV43" i="2"/>
  <c r="AV45"/>
  <c r="AV44"/>
  <c r="AU43"/>
  <c r="AU45"/>
  <c r="AU44"/>
  <c r="AT43"/>
  <c r="AT45"/>
  <c r="AT44"/>
  <c r="AS43"/>
  <c r="AS45"/>
  <c r="AS44"/>
  <c r="AR43"/>
  <c r="AR45"/>
  <c r="AR44"/>
  <c r="AQ43"/>
  <c r="AQ45"/>
  <c r="AQ44"/>
  <c r="AP43"/>
  <c r="AP45"/>
  <c r="AP44"/>
  <c r="AO43"/>
  <c r="AO45"/>
  <c r="AO44"/>
  <c r="AN43"/>
  <c r="AN45"/>
  <c r="AN44"/>
  <c r="AM43"/>
  <c r="AM45"/>
  <c r="AM44"/>
  <c r="AL43"/>
  <c r="AL45"/>
  <c r="AL44"/>
  <c r="AK43"/>
  <c r="AK45"/>
  <c r="AK44"/>
  <c r="AJ43"/>
  <c r="AJ45"/>
  <c r="AJ44"/>
  <c r="AI43"/>
  <c r="AI45"/>
  <c r="AI44"/>
  <c r="AH43"/>
  <c r="AH45"/>
  <c r="AH44"/>
  <c r="AG43"/>
  <c r="AG45"/>
  <c r="AG44"/>
  <c r="AF43"/>
  <c r="AF45"/>
  <c r="AF44"/>
  <c r="AE43"/>
  <c r="AE45"/>
  <c r="AE44"/>
  <c r="AD43"/>
  <c r="AD45"/>
  <c r="AD44"/>
  <c r="AC43"/>
  <c r="AC45"/>
  <c r="AC44"/>
  <c r="AB43"/>
  <c r="AB45"/>
  <c r="AB44"/>
  <c r="AA43"/>
  <c r="AA45"/>
  <c r="AA44"/>
  <c r="Z43"/>
  <c r="Z45"/>
  <c r="Z44"/>
  <c r="Y43"/>
  <c r="Y45"/>
  <c r="Y44"/>
  <c r="X43"/>
  <c r="X45"/>
  <c r="X44"/>
  <c r="W43"/>
  <c r="W45"/>
  <c r="W44"/>
  <c r="V43"/>
  <c r="V45"/>
  <c r="V44"/>
  <c r="U43"/>
  <c r="U45"/>
  <c r="U44"/>
  <c r="T43"/>
  <c r="T45"/>
  <c r="T44"/>
  <c r="S43"/>
  <c r="S45"/>
  <c r="S44"/>
  <c r="R43"/>
  <c r="R45"/>
  <c r="R44"/>
  <c r="Q43"/>
  <c r="Q45"/>
  <c r="Q44"/>
  <c r="P43"/>
  <c r="P45"/>
  <c r="P44"/>
  <c r="O43"/>
  <c r="O45"/>
  <c r="O44"/>
  <c r="N43"/>
  <c r="N45"/>
  <c r="N44"/>
  <c r="M43"/>
  <c r="M45"/>
  <c r="M44"/>
  <c r="L43"/>
  <c r="L45"/>
  <c r="L44"/>
  <c r="K43"/>
  <c r="K45"/>
  <c r="K44"/>
  <c r="J43"/>
  <c r="J45"/>
  <c r="J44"/>
  <c r="I43"/>
  <c r="I45"/>
  <c r="I44"/>
  <c r="H43"/>
  <c r="H45"/>
  <c r="H44"/>
  <c r="G43"/>
  <c r="G45"/>
  <c r="G44"/>
  <c r="F43"/>
  <c r="F45"/>
  <c r="F44"/>
  <c r="E43"/>
  <c r="E45"/>
  <c r="E44"/>
  <c r="D43"/>
  <c r="D45"/>
  <c r="D44"/>
  <c r="C43"/>
  <c r="C45"/>
  <c r="C44"/>
  <c r="G50" i="7"/>
  <c r="F49"/>
  <c r="G49" s="1"/>
  <c r="AY386" i="2"/>
  <c r="AY387" s="1"/>
  <c r="AX386"/>
  <c r="AX387" s="1"/>
  <c r="AW386"/>
  <c r="AW387" s="1"/>
  <c r="AV386"/>
  <c r="AV387" s="1"/>
  <c r="AU386"/>
  <c r="AU387" s="1"/>
  <c r="AT386"/>
  <c r="AT387" s="1"/>
  <c r="AS386"/>
  <c r="AS387" s="1"/>
  <c r="AR386"/>
  <c r="AR387" s="1"/>
  <c r="AQ386"/>
  <c r="AQ387" s="1"/>
  <c r="AP386"/>
  <c r="AP387" s="1"/>
  <c r="AO386"/>
  <c r="AO387" s="1"/>
  <c r="AN386"/>
  <c r="AN387" s="1"/>
  <c r="AM386"/>
  <c r="AM387" s="1"/>
  <c r="AL386"/>
  <c r="AL387" s="1"/>
  <c r="AK386"/>
  <c r="AK387" s="1"/>
  <c r="AJ386"/>
  <c r="AJ387" s="1"/>
  <c r="AI386"/>
  <c r="AI387" s="1"/>
  <c r="AH386"/>
  <c r="AH387" s="1"/>
  <c r="AG386"/>
  <c r="AG387" s="1"/>
  <c r="AF386"/>
  <c r="AF387" s="1"/>
  <c r="AE386"/>
  <c r="AE387" s="1"/>
  <c r="AD386"/>
  <c r="AD387" s="1"/>
  <c r="AC386"/>
  <c r="AC387" s="1"/>
  <c r="AB386"/>
  <c r="AB387" s="1"/>
  <c r="AA386"/>
  <c r="AA387" s="1"/>
  <c r="Z386"/>
  <c r="Z387" s="1"/>
  <c r="Y386"/>
  <c r="Y387" s="1"/>
  <c r="X386"/>
  <c r="X387" s="1"/>
  <c r="W386"/>
  <c r="W387" s="1"/>
  <c r="V386"/>
  <c r="V387" s="1"/>
  <c r="U386"/>
  <c r="U387" s="1"/>
  <c r="T386"/>
  <c r="T387" s="1"/>
  <c r="S386"/>
  <c r="S387" s="1"/>
  <c r="R386"/>
  <c r="R387" s="1"/>
  <c r="Q386"/>
  <c r="Q387" s="1"/>
  <c r="P386"/>
  <c r="P387" s="1"/>
  <c r="O386"/>
  <c r="O387" s="1"/>
  <c r="N386"/>
  <c r="N387" s="1"/>
  <c r="M386"/>
  <c r="M387" s="1"/>
  <c r="L386"/>
  <c r="L387" s="1"/>
  <c r="K386"/>
  <c r="K387" s="1"/>
  <c r="J386"/>
  <c r="J387" s="1"/>
  <c r="I386"/>
  <c r="I387" s="1"/>
  <c r="H386"/>
  <c r="H387" s="1"/>
  <c r="G386"/>
  <c r="G387" s="1"/>
  <c r="F386"/>
  <c r="F387" s="1"/>
  <c r="E386"/>
  <c r="E387" s="1"/>
  <c r="D386"/>
  <c r="D387" s="1"/>
  <c r="C386"/>
  <c r="C387" s="1"/>
  <c r="B386"/>
  <c r="B387" s="1"/>
  <c r="A47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S24" i="6"/>
  <c r="AQ24"/>
  <c r="AP24"/>
  <c r="AM24"/>
  <c r="AK24"/>
  <c r="AI24"/>
  <c r="AE24"/>
  <c r="AB24"/>
  <c r="Z24"/>
  <c r="X24"/>
  <c r="W24"/>
  <c r="V24"/>
  <c r="T24"/>
  <c r="Q24"/>
  <c r="O24"/>
  <c r="M24"/>
  <c r="G24"/>
  <c r="E24"/>
  <c r="AW44" i="2"/>
  <c r="B44"/>
  <c r="B45"/>
  <c r="AW45"/>
  <c r="R346" l="1"/>
  <c r="R364" s="1"/>
  <c r="G245" s="1"/>
  <c r="S76"/>
  <c r="R73" s="1"/>
  <c r="CJ40" i="10"/>
  <c r="CL40" s="1"/>
  <c r="CK40" s="1"/>
  <c r="CJ41"/>
  <c r="CL41" s="1"/>
  <c r="CK41" s="1"/>
  <c r="CI32" s="1"/>
  <c r="T76" i="2"/>
  <c r="BN38" i="10"/>
  <c r="BQ4"/>
  <c r="B92"/>
  <c r="AH60"/>
  <c r="AL60"/>
  <c r="BP37"/>
  <c r="BO37"/>
  <c r="BN2"/>
  <c r="H12" i="1" s="1"/>
  <c r="CC42" i="10"/>
  <c r="CE42" s="1"/>
  <c r="CD42" s="1"/>
  <c r="CB33" s="1"/>
  <c r="CC41"/>
  <c r="CE41" s="1"/>
  <c r="CD41" s="1"/>
  <c r="CB32" s="1"/>
  <c r="BH38"/>
  <c r="BI38"/>
  <c r="BG31" s="1"/>
  <c r="AL76" i="2"/>
  <c r="DY38" i="10"/>
  <c r="DY2"/>
  <c r="H21" i="1" s="1"/>
  <c r="EB4" i="10"/>
  <c r="V75" i="2"/>
  <c r="BU2" i="10"/>
  <c r="H13" i="1" s="1"/>
  <c r="BU37" i="10"/>
  <c r="BU4"/>
  <c r="T346" i="2"/>
  <c r="T364" s="1"/>
  <c r="G246" s="1"/>
  <c r="U75"/>
  <c r="HO58" i="10"/>
  <c r="HE58"/>
  <c r="HG58"/>
  <c r="HI58"/>
  <c r="HL57"/>
  <c r="HJ58"/>
  <c r="HF58"/>
  <c r="GX4"/>
  <c r="H32" i="1"/>
  <c r="HO57" i="10"/>
  <c r="HH4"/>
  <c r="D24" i="6"/>
  <c r="F24"/>
  <c r="H24"/>
  <c r="N24"/>
  <c r="P24"/>
  <c r="U24"/>
  <c r="Y24"/>
  <c r="AA24"/>
  <c r="AC24"/>
  <c r="AG24"/>
  <c r="AJ24"/>
  <c r="AL24"/>
  <c r="AO24"/>
  <c r="AD24"/>
  <c r="AF24"/>
  <c r="AH24"/>
  <c r="AN24"/>
  <c r="J24"/>
  <c r="R24"/>
  <c r="A264" i="2"/>
  <c r="B263"/>
  <c r="R24" i="9"/>
  <c r="Q25"/>
  <c r="A48" i="2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B392"/>
  <c r="DZ38" i="10" l="1"/>
  <c r="EA38"/>
  <c r="DY31" s="1"/>
  <c r="J76" i="2"/>
  <c r="AE38" i="10"/>
  <c r="AH4"/>
  <c r="AE2"/>
  <c r="H7" i="1" s="1"/>
  <c r="U76" i="2"/>
  <c r="T79"/>
  <c r="U79"/>
  <c r="T73"/>
  <c r="BW37" i="10"/>
  <c r="BU31" s="1"/>
  <c r="BV37"/>
  <c r="V346" i="2"/>
  <c r="V364" s="1"/>
  <c r="G247" s="1"/>
  <c r="W75"/>
  <c r="V73" s="1"/>
  <c r="V78"/>
  <c r="W78"/>
  <c r="AL346"/>
  <c r="AL364" s="1"/>
  <c r="G255" s="1"/>
  <c r="AM76"/>
  <c r="AL73" s="1"/>
  <c r="AL79"/>
  <c r="AM79"/>
  <c r="BH42" i="10"/>
  <c r="BJ42" s="1"/>
  <c r="BI42" s="1"/>
  <c r="BG33" s="1"/>
  <c r="BH41"/>
  <c r="BJ41" s="1"/>
  <c r="BI41" s="1"/>
  <c r="BG32" s="1"/>
  <c r="BO40"/>
  <c r="BQ40" s="1"/>
  <c r="BP40" s="1"/>
  <c r="AL2"/>
  <c r="H8" i="1" s="1"/>
  <c r="L75" i="2"/>
  <c r="AL37" i="10"/>
  <c r="AL4"/>
  <c r="B93"/>
  <c r="KY60"/>
  <c r="KR60"/>
  <c r="BO38"/>
  <c r="BO42" s="1"/>
  <c r="BQ42" s="1"/>
  <c r="BP42" s="1"/>
  <c r="BN33" s="1"/>
  <c r="BP38"/>
  <c r="BN31" s="1"/>
  <c r="HV57"/>
  <c r="HM58"/>
  <c r="HS57"/>
  <c r="HP58"/>
  <c r="HL58"/>
  <c r="HV58"/>
  <c r="HQ58"/>
  <c r="HE4"/>
  <c r="H33" i="1"/>
  <c r="HN58" i="10"/>
  <c r="C43" i="6"/>
  <c r="K69" i="1" s="1"/>
  <c r="L69" s="1"/>
  <c r="S25" i="9"/>
  <c r="R25"/>
  <c r="T25" s="1"/>
  <c r="Q26"/>
  <c r="A265" i="2"/>
  <c r="B264"/>
  <c r="A49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KR2" i="10" l="1"/>
  <c r="CJ75" i="2"/>
  <c r="KR37" i="10"/>
  <c r="B94"/>
  <c r="CS60"/>
  <c r="CW60"/>
  <c r="AM37"/>
  <c r="AM41" s="1"/>
  <c r="AO41" s="1"/>
  <c r="AN41" s="1"/>
  <c r="AL32" s="1"/>
  <c r="AN37"/>
  <c r="AL31" s="1"/>
  <c r="AM40"/>
  <c r="AO40" s="1"/>
  <c r="AN40" s="1"/>
  <c r="CL75" i="2"/>
  <c r="KY2" i="10"/>
  <c r="KY37"/>
  <c r="L346" i="2"/>
  <c r="L364" s="1"/>
  <c r="G242" s="1"/>
  <c r="M75"/>
  <c r="L73" s="1"/>
  <c r="L78"/>
  <c r="M78"/>
  <c r="BV40" i="10"/>
  <c r="BX40" s="1"/>
  <c r="BW40" s="1"/>
  <c r="BV41"/>
  <c r="BX41" s="1"/>
  <c r="BW41" s="1"/>
  <c r="BU32" s="1"/>
  <c r="J346" i="2"/>
  <c r="J364" s="1"/>
  <c r="G241" s="1"/>
  <c r="K76"/>
  <c r="J73" s="1"/>
  <c r="K79"/>
  <c r="J79"/>
  <c r="DZ42" i="10"/>
  <c r="EB42" s="1"/>
  <c r="EA42" s="1"/>
  <c r="DY33" s="1"/>
  <c r="DZ41"/>
  <c r="EB41" s="1"/>
  <c r="EA41" s="1"/>
  <c r="DY32" s="1"/>
  <c r="BO41"/>
  <c r="BQ41" s="1"/>
  <c r="BP41" s="1"/>
  <c r="BN32" s="1"/>
  <c r="AG38"/>
  <c r="AE31" s="1"/>
  <c r="AF38"/>
  <c r="IC58"/>
  <c r="HS58"/>
  <c r="HL4"/>
  <c r="HT58"/>
  <c r="HU58"/>
  <c r="HX58"/>
  <c r="HW58"/>
  <c r="HZ57"/>
  <c r="IC57"/>
  <c r="S26" i="9"/>
  <c r="R26"/>
  <c r="T26" s="1"/>
  <c r="Q27"/>
  <c r="A266" i="2"/>
  <c r="B265"/>
  <c r="A50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F42" i="10" l="1"/>
  <c r="AF41"/>
  <c r="AB76" i="2"/>
  <c r="CP38" i="10"/>
  <c r="CP2"/>
  <c r="H16" i="1" s="1"/>
  <c r="CS4" i="10"/>
  <c r="KT37"/>
  <c r="KR31" s="1"/>
  <c r="KS37"/>
  <c r="LA37"/>
  <c r="KY31" s="1"/>
  <c r="KZ37"/>
  <c r="KZ41" s="1"/>
  <c r="LB41" s="1"/>
  <c r="LA41" s="1"/>
  <c r="KY32" s="1"/>
  <c r="CL346" i="2"/>
  <c r="CL364" s="1"/>
  <c r="CM75"/>
  <c r="CL73" s="1"/>
  <c r="CL78"/>
  <c r="CM78"/>
  <c r="CW2" i="10"/>
  <c r="H17" i="1" s="1"/>
  <c r="AD75" i="2"/>
  <c r="CW37" i="10"/>
  <c r="CW4"/>
  <c r="B95"/>
  <c r="EP60"/>
  <c r="ET60"/>
  <c r="CJ346" i="2"/>
  <c r="CJ364" s="1"/>
  <c r="CK75"/>
  <c r="CJ73" s="1"/>
  <c r="CK78"/>
  <c r="CJ78"/>
  <c r="IC4" i="10"/>
  <c r="IJ57"/>
  <c r="IG57"/>
  <c r="ID58"/>
  <c r="IE58"/>
  <c r="IB58"/>
  <c r="IA58"/>
  <c r="HZ58"/>
  <c r="IJ58"/>
  <c r="Q28" i="9"/>
  <c r="S27"/>
  <c r="R27"/>
  <c r="T27" s="1"/>
  <c r="A267" i="2"/>
  <c r="B266"/>
  <c r="G266"/>
  <c r="A51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R75" l="1"/>
  <c r="ET37" i="10"/>
  <c r="ET4"/>
  <c r="B96"/>
  <c r="DG60"/>
  <c r="GF60"/>
  <c r="DK60"/>
  <c r="CY37"/>
  <c r="CW31" s="1"/>
  <c r="CX37"/>
  <c r="CX41" s="1"/>
  <c r="CZ41" s="1"/>
  <c r="CY41" s="1"/>
  <c r="CW32" s="1"/>
  <c r="AP76" i="2"/>
  <c r="EM38" i="10"/>
  <c r="EM2"/>
  <c r="H23" i="1" s="1"/>
  <c r="EP4" i="10"/>
  <c r="AD346" i="2"/>
  <c r="AD364" s="1"/>
  <c r="G251" s="1"/>
  <c r="AE75"/>
  <c r="AD73" s="1"/>
  <c r="AE78"/>
  <c r="AD78"/>
  <c r="AB346"/>
  <c r="AB364" s="1"/>
  <c r="G250" s="1"/>
  <c r="AC76"/>
  <c r="AB73" s="1"/>
  <c r="AB79"/>
  <c r="AC79"/>
  <c r="AE33" i="10"/>
  <c r="AH42"/>
  <c r="AG42" s="1"/>
  <c r="KZ40"/>
  <c r="LB40" s="1"/>
  <c r="LA40" s="1"/>
  <c r="KS40"/>
  <c r="KU40" s="1"/>
  <c r="KT40" s="1"/>
  <c r="KS41"/>
  <c r="KU41" s="1"/>
  <c r="KT41" s="1"/>
  <c r="KR32" s="1"/>
  <c r="CQ38"/>
  <c r="CR38"/>
  <c r="CP31" s="1"/>
  <c r="AH41"/>
  <c r="AG41" s="1"/>
  <c r="AE32"/>
  <c r="IH58"/>
  <c r="II58"/>
  <c r="IL58"/>
  <c r="IK58"/>
  <c r="IQ57"/>
  <c r="IG58"/>
  <c r="IQ58"/>
  <c r="IN57"/>
  <c r="Q29" i="9"/>
  <c r="S28"/>
  <c r="R28"/>
  <c r="T28" s="1"/>
  <c r="A268" i="2"/>
  <c r="B267"/>
  <c r="G267"/>
  <c r="A52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Q42" i="10" l="1"/>
  <c r="CS42" s="1"/>
  <c r="CR42" s="1"/>
  <c r="CP33" s="1"/>
  <c r="CQ41"/>
  <c r="CS41" s="1"/>
  <c r="CR41" s="1"/>
  <c r="CP32" s="1"/>
  <c r="EO38"/>
  <c r="EM31" s="1"/>
  <c r="EN38"/>
  <c r="BB76" i="2"/>
  <c r="GC38" i="10"/>
  <c r="GF4"/>
  <c r="B97"/>
  <c r="FO60"/>
  <c r="FK60"/>
  <c r="EU37"/>
  <c r="EV37"/>
  <c r="EU40"/>
  <c r="EW40" s="1"/>
  <c r="EV40" s="1"/>
  <c r="CX40"/>
  <c r="CZ40" s="1"/>
  <c r="CY40" s="1"/>
  <c r="AP346" i="2"/>
  <c r="AP364" s="1"/>
  <c r="G257" s="1"/>
  <c r="AQ76"/>
  <c r="AP73" s="1"/>
  <c r="AP79"/>
  <c r="AQ79"/>
  <c r="DK2" i="10"/>
  <c r="H19" i="1" s="1"/>
  <c r="AH75" i="2"/>
  <c r="DK37" i="10"/>
  <c r="DK4"/>
  <c r="AF76" i="2"/>
  <c r="DD38" i="10"/>
  <c r="DD2"/>
  <c r="H18" i="1" s="1"/>
  <c r="DG4" i="10"/>
  <c r="AS75" i="2"/>
  <c r="AS78"/>
  <c r="AR78"/>
  <c r="IG4" i="10"/>
  <c r="IX58"/>
  <c r="IN58"/>
  <c r="IX57"/>
  <c r="IQ4"/>
  <c r="IU57"/>
  <c r="IR58"/>
  <c r="IS58"/>
  <c r="IP58"/>
  <c r="IO58"/>
  <c r="A269" i="2"/>
  <c r="B268"/>
  <c r="Q30" i="9"/>
  <c r="S29"/>
  <c r="R29"/>
  <c r="T29" s="1"/>
  <c r="A53" i="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F346" l="1"/>
  <c r="AF364" s="1"/>
  <c r="G252" s="1"/>
  <c r="AG76"/>
  <c r="AF73" s="1"/>
  <c r="AF79"/>
  <c r="AG79"/>
  <c r="DL37" i="10"/>
  <c r="DM37"/>
  <c r="DK31" s="1"/>
  <c r="AX75" i="2"/>
  <c r="FO2" i="10"/>
  <c r="H27" i="1" s="1"/>
  <c r="FO37" i="10"/>
  <c r="FO4"/>
  <c r="BC76" i="2"/>
  <c r="BB79"/>
  <c r="BC79"/>
  <c r="DF38" i="10"/>
  <c r="DD31" s="1"/>
  <c r="DE38"/>
  <c r="AH346" i="2"/>
  <c r="AH364" s="1"/>
  <c r="G253" s="1"/>
  <c r="AI75"/>
  <c r="AH73" s="1"/>
  <c r="AH78"/>
  <c r="AI78"/>
  <c r="AV76"/>
  <c r="FH38" i="10"/>
  <c r="FK4"/>
  <c r="FH2"/>
  <c r="H26" i="1" s="1"/>
  <c r="B98" i="10"/>
  <c r="EW60"/>
  <c r="IU60"/>
  <c r="FA60"/>
  <c r="GE38"/>
  <c r="GD38"/>
  <c r="GD42" s="1"/>
  <c r="GF42" s="1"/>
  <c r="GE42" s="1"/>
  <c r="GC33" s="1"/>
  <c r="EN42"/>
  <c r="EP42" s="1"/>
  <c r="EO42" s="1"/>
  <c r="EM33" s="1"/>
  <c r="EN41"/>
  <c r="EP41" s="1"/>
  <c r="EO41" s="1"/>
  <c r="EM32" s="1"/>
  <c r="JB57"/>
  <c r="JE58"/>
  <c r="IV58"/>
  <c r="IW58"/>
  <c r="IZ58"/>
  <c r="IY58"/>
  <c r="IX4"/>
  <c r="JE57"/>
  <c r="IU58"/>
  <c r="A270" i="2"/>
  <c r="B269"/>
  <c r="Q31" i="9"/>
  <c r="S30"/>
  <c r="R30"/>
  <c r="T30" s="1"/>
  <c r="A54" i="2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BV75" l="1"/>
  <c r="IU2" i="10"/>
  <c r="IU37"/>
  <c r="B99"/>
  <c r="IJ60"/>
  <c r="IN60"/>
  <c r="AV346" i="2"/>
  <c r="AV364" s="1"/>
  <c r="G260" s="1"/>
  <c r="AW76"/>
  <c r="AV73" s="1"/>
  <c r="AV79"/>
  <c r="AW79"/>
  <c r="FQ37" i="10"/>
  <c r="FO31" s="1"/>
  <c r="FP37"/>
  <c r="FP41" s="1"/>
  <c r="FR41" s="1"/>
  <c r="FQ41" s="1"/>
  <c r="FO32" s="1"/>
  <c r="FP40"/>
  <c r="FR40" s="1"/>
  <c r="FQ40" s="1"/>
  <c r="AX346" i="2"/>
  <c r="AX364" s="1"/>
  <c r="G261" s="1"/>
  <c r="AY75"/>
  <c r="AX73" s="1"/>
  <c r="AY78"/>
  <c r="AX78"/>
  <c r="DL40" i="10"/>
  <c r="DN40" s="1"/>
  <c r="DM40" s="1"/>
  <c r="DL41"/>
  <c r="DN41" s="1"/>
  <c r="DM41" s="1"/>
  <c r="DK32" s="1"/>
  <c r="FA2"/>
  <c r="H25" i="1" s="1"/>
  <c r="AT75" i="2"/>
  <c r="FA37" i="10"/>
  <c r="FA4"/>
  <c r="AR76" i="2"/>
  <c r="ET38" i="10"/>
  <c r="EW4"/>
  <c r="ET2"/>
  <c r="H24" i="1" s="1"/>
  <c r="FI38" i="10"/>
  <c r="FJ38"/>
  <c r="FH31" s="1"/>
  <c r="DE42"/>
  <c r="DG42" s="1"/>
  <c r="DF42" s="1"/>
  <c r="DD33" s="1"/>
  <c r="DE41"/>
  <c r="DG41" s="1"/>
  <c r="DF41" s="1"/>
  <c r="DD32" s="1"/>
  <c r="JL57"/>
  <c r="JF58"/>
  <c r="JG58"/>
  <c r="JD58"/>
  <c r="JC58"/>
  <c r="JI57"/>
  <c r="JB58"/>
  <c r="JL58"/>
  <c r="IU4"/>
  <c r="H39" i="1"/>
  <c r="Q32" i="9"/>
  <c r="S31"/>
  <c r="R31"/>
  <c r="T31" s="1"/>
  <c r="A271" i="2"/>
  <c r="B270"/>
  <c r="A55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EU38" i="10" l="1"/>
  <c r="EV38"/>
  <c r="ET31" s="1"/>
  <c r="AT346" i="2"/>
  <c r="AT364" s="1"/>
  <c r="G259" s="1"/>
  <c r="AU75"/>
  <c r="AT73" s="1"/>
  <c r="AT78"/>
  <c r="AU78"/>
  <c r="BR76"/>
  <c r="IG38" i="10"/>
  <c r="IG2"/>
  <c r="H37" i="1" s="1"/>
  <c r="IJ4" i="10"/>
  <c r="IV37"/>
  <c r="IW37"/>
  <c r="IU31" s="1"/>
  <c r="BV346" i="2"/>
  <c r="BV364" s="1"/>
  <c r="BW75"/>
  <c r="BV73" s="1"/>
  <c r="BV78"/>
  <c r="BW78"/>
  <c r="FI42" i="10"/>
  <c r="FK42" s="1"/>
  <c r="FJ42" s="1"/>
  <c r="FH33" s="1"/>
  <c r="FI41"/>
  <c r="FK41" s="1"/>
  <c r="FJ41" s="1"/>
  <c r="FH32" s="1"/>
  <c r="AS76" i="2"/>
  <c r="AR73" s="1"/>
  <c r="AR79"/>
  <c r="AS79"/>
  <c r="AR346"/>
  <c r="AR364" s="1"/>
  <c r="G258" s="1"/>
  <c r="FC37" i="10"/>
  <c r="FA31" s="1"/>
  <c r="FB37"/>
  <c r="FB41" s="1"/>
  <c r="FD41" s="1"/>
  <c r="FC41" s="1"/>
  <c r="FA32" s="1"/>
  <c r="FB40"/>
  <c r="FD40" s="1"/>
  <c r="FC40" s="1"/>
  <c r="IN2"/>
  <c r="H38" i="1" s="1"/>
  <c r="BT75" i="2"/>
  <c r="IN37" i="10"/>
  <c r="IN4"/>
  <c r="B100"/>
  <c r="JE60"/>
  <c r="JI60"/>
  <c r="JS58"/>
  <c r="JI58"/>
  <c r="JP57"/>
  <c r="JB4"/>
  <c r="JJ58"/>
  <c r="JK58"/>
  <c r="JN58"/>
  <c r="JM58"/>
  <c r="JL4"/>
  <c r="JS57"/>
  <c r="A272" i="2"/>
  <c r="B271"/>
  <c r="S32" i="9"/>
  <c r="R32"/>
  <c r="T32" s="1"/>
  <c r="A56" i="2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X76" l="1"/>
  <c r="JB38" i="10"/>
  <c r="JB2"/>
  <c r="H40" i="1" s="1"/>
  <c r="JE4" i="10"/>
  <c r="BT346" i="2"/>
  <c r="BT364" s="1"/>
  <c r="BU75"/>
  <c r="BT73" s="1"/>
  <c r="BU78"/>
  <c r="BT78"/>
  <c r="IV40" i="10"/>
  <c r="IX40" s="1"/>
  <c r="IW40" s="1"/>
  <c r="IV41"/>
  <c r="IX41" s="1"/>
  <c r="IW41" s="1"/>
  <c r="IU32" s="1"/>
  <c r="BR346" i="2"/>
  <c r="BR364" s="1"/>
  <c r="G271" s="1"/>
  <c r="BS76"/>
  <c r="BR73" s="1"/>
  <c r="BR79"/>
  <c r="BS79"/>
  <c r="EU42" i="10"/>
  <c r="EW42" s="1"/>
  <c r="EV42" s="1"/>
  <c r="ET33" s="1"/>
  <c r="EU41"/>
  <c r="EW41" s="1"/>
  <c r="EV41" s="1"/>
  <c r="ET32" s="1"/>
  <c r="BZ75" i="2"/>
  <c r="JI2" i="10"/>
  <c r="JI37"/>
  <c r="B101"/>
  <c r="FY60"/>
  <c r="GC60"/>
  <c r="IO37"/>
  <c r="IO41" s="1"/>
  <c r="IQ41" s="1"/>
  <c r="IP41" s="1"/>
  <c r="IN32" s="1"/>
  <c r="IP37"/>
  <c r="IN31" s="1"/>
  <c r="IO40"/>
  <c r="IQ40" s="1"/>
  <c r="IP40" s="1"/>
  <c r="IH38"/>
  <c r="II38"/>
  <c r="IG31" s="1"/>
  <c r="JW57"/>
  <c r="JP58"/>
  <c r="JZ58"/>
  <c r="JZ57"/>
  <c r="JT58"/>
  <c r="JU58"/>
  <c r="JR58"/>
  <c r="JQ58"/>
  <c r="JI4"/>
  <c r="H41" i="1"/>
  <c r="A273" i="2"/>
  <c r="B272"/>
  <c r="G272"/>
  <c r="A57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Z76" l="1"/>
  <c r="FV38" i="10"/>
  <c r="FV2"/>
  <c r="H28" i="1" s="1"/>
  <c r="FY4" i="10"/>
  <c r="JK37"/>
  <c r="JI31" s="1"/>
  <c r="JJ37"/>
  <c r="BZ346" i="2"/>
  <c r="BZ364" s="1"/>
  <c r="CA75"/>
  <c r="BZ73" s="1"/>
  <c r="CA78"/>
  <c r="BZ78"/>
  <c r="BX346"/>
  <c r="BX364" s="1"/>
  <c r="BY76"/>
  <c r="BX73" s="1"/>
  <c r="BX79"/>
  <c r="BY79"/>
  <c r="IH42" i="10"/>
  <c r="IJ42" s="1"/>
  <c r="II42" s="1"/>
  <c r="IG33" s="1"/>
  <c r="IH41"/>
  <c r="IJ41" s="1"/>
  <c r="II41" s="1"/>
  <c r="IG32" s="1"/>
  <c r="GC2"/>
  <c r="H29" i="1" s="1"/>
  <c r="BB75" i="2"/>
  <c r="GC37" i="10"/>
  <c r="GC4"/>
  <c r="B102"/>
  <c r="JS60"/>
  <c r="JW60"/>
  <c r="KN60"/>
  <c r="JC38"/>
  <c r="JD38"/>
  <c r="JB31" s="1"/>
  <c r="JX58"/>
  <c r="JY58"/>
  <c r="KB58"/>
  <c r="KA58"/>
  <c r="KG57"/>
  <c r="JZ4"/>
  <c r="KG58"/>
  <c r="JW58"/>
  <c r="KD57"/>
  <c r="JP4"/>
  <c r="A274" i="2"/>
  <c r="B273"/>
  <c r="G273"/>
  <c r="A58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JC42" i="10" l="1"/>
  <c r="JE42" s="1"/>
  <c r="JD42" s="1"/>
  <c r="JB33" s="1"/>
  <c r="JC41"/>
  <c r="JE41" s="1"/>
  <c r="JD41" s="1"/>
  <c r="JB32" s="1"/>
  <c r="JW2"/>
  <c r="CD75" i="2"/>
  <c r="JW37" i="10"/>
  <c r="B103"/>
  <c r="GQ60"/>
  <c r="GM60"/>
  <c r="GD37"/>
  <c r="GD41" s="1"/>
  <c r="GF41" s="1"/>
  <c r="GE41" s="1"/>
  <c r="GC32" s="1"/>
  <c r="GE37"/>
  <c r="GC31" s="1"/>
  <c r="GD40"/>
  <c r="GF40" s="1"/>
  <c r="GE40" s="1"/>
  <c r="AZ346" i="2"/>
  <c r="AZ364" s="1"/>
  <c r="G262" s="1"/>
  <c r="BA76"/>
  <c r="AZ73" s="1"/>
  <c r="AZ79"/>
  <c r="BA79"/>
  <c r="CH76"/>
  <c r="KK38" i="10"/>
  <c r="KK2"/>
  <c r="CB76" i="2"/>
  <c r="JP38" i="10"/>
  <c r="JP2"/>
  <c r="H42" i="1" s="1"/>
  <c r="JS4" i="10"/>
  <c r="BB346" i="2"/>
  <c r="BB364" s="1"/>
  <c r="G263" s="1"/>
  <c r="BC75"/>
  <c r="BB73" s="1"/>
  <c r="BC78"/>
  <c r="BB78"/>
  <c r="JJ40" i="10"/>
  <c r="JL40" s="1"/>
  <c r="JK40" s="1"/>
  <c r="JJ41"/>
  <c r="JL41" s="1"/>
  <c r="JK41" s="1"/>
  <c r="JI32" s="1"/>
  <c r="FX38"/>
  <c r="FV31" s="1"/>
  <c r="FW38"/>
  <c r="KK57"/>
  <c r="KD58"/>
  <c r="KN58"/>
  <c r="KH58"/>
  <c r="KI58"/>
  <c r="KF58"/>
  <c r="KE58"/>
  <c r="JW4"/>
  <c r="H43" i="1"/>
  <c r="KG4" i="10"/>
  <c r="KN57"/>
  <c r="A275" i="2"/>
  <c r="B274"/>
  <c r="G274"/>
  <c r="A59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B346" l="1"/>
  <c r="CB364" s="1"/>
  <c r="CC76"/>
  <c r="CB73" s="1"/>
  <c r="CB79"/>
  <c r="CC79"/>
  <c r="KL38" i="10"/>
  <c r="KM38"/>
  <c r="KK31" s="1"/>
  <c r="GQ2"/>
  <c r="H31" i="1" s="1"/>
  <c r="BF75" i="2"/>
  <c r="GQ37" i="10"/>
  <c r="GQ4"/>
  <c r="JX37"/>
  <c r="JX41" s="1"/>
  <c r="JZ41" s="1"/>
  <c r="JY41" s="1"/>
  <c r="JW32" s="1"/>
  <c r="JY37"/>
  <c r="JW31" s="1"/>
  <c r="JX40"/>
  <c r="JZ40" s="1"/>
  <c r="JY40" s="1"/>
  <c r="FW42"/>
  <c r="FY42" s="1"/>
  <c r="FX42" s="1"/>
  <c r="FV33" s="1"/>
  <c r="FW41"/>
  <c r="FY41" s="1"/>
  <c r="FX41" s="1"/>
  <c r="FV32" s="1"/>
  <c r="JR38"/>
  <c r="JP31" s="1"/>
  <c r="JQ38"/>
  <c r="CH346" i="2"/>
  <c r="CH364" s="1"/>
  <c r="CI76"/>
  <c r="CH73" s="1"/>
  <c r="CH79"/>
  <c r="CI79"/>
  <c r="BD76"/>
  <c r="GJ38" i="10"/>
  <c r="GJ2"/>
  <c r="H30" i="1" s="1"/>
  <c r="GM4" i="10"/>
  <c r="B104"/>
  <c r="HZ60"/>
  <c r="HV60"/>
  <c r="CD346" i="2"/>
  <c r="CD364" s="1"/>
  <c r="CE75"/>
  <c r="CD73" s="1"/>
  <c r="CD78"/>
  <c r="CE78"/>
  <c r="KL58" i="10"/>
  <c r="KM58"/>
  <c r="KP58"/>
  <c r="KO58"/>
  <c r="KU58"/>
  <c r="KK58"/>
  <c r="KR57"/>
  <c r="KU57"/>
  <c r="KN4"/>
  <c r="KD4"/>
  <c r="H44" i="1"/>
  <c r="A276" i="2"/>
  <c r="B275"/>
  <c r="G275"/>
  <c r="A60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BN76" l="1"/>
  <c r="HS38" i="10"/>
  <c r="HV4"/>
  <c r="HS60"/>
  <c r="HO60"/>
  <c r="BD346" i="2"/>
  <c r="BD364" s="1"/>
  <c r="G264" s="1"/>
  <c r="BE76"/>
  <c r="BD73" s="1"/>
  <c r="BD79"/>
  <c r="BE79"/>
  <c r="BF346"/>
  <c r="BF364" s="1"/>
  <c r="G265" s="1"/>
  <c r="BG75"/>
  <c r="BF73" s="1"/>
  <c r="BG78"/>
  <c r="BF78"/>
  <c r="HZ2" i="10"/>
  <c r="H36" i="1" s="1"/>
  <c r="BP75" i="2"/>
  <c r="HZ37" i="10"/>
  <c r="HZ4"/>
  <c r="GK38"/>
  <c r="GL38"/>
  <c r="GJ31" s="1"/>
  <c r="JQ42"/>
  <c r="JS42" s="1"/>
  <c r="JR42" s="1"/>
  <c r="JP33" s="1"/>
  <c r="JQ41"/>
  <c r="JS41" s="1"/>
  <c r="JR41" s="1"/>
  <c r="JP32" s="1"/>
  <c r="GR37"/>
  <c r="GS37"/>
  <c r="GQ31" s="1"/>
  <c r="KL42"/>
  <c r="KN42" s="1"/>
  <c r="KM42" s="1"/>
  <c r="KK33" s="1"/>
  <c r="KL41"/>
  <c r="KN41" s="1"/>
  <c r="KM41" s="1"/>
  <c r="KK32" s="1"/>
  <c r="KU4"/>
  <c r="LB57"/>
  <c r="KY57"/>
  <c r="LB58"/>
  <c r="KW58"/>
  <c r="KT58"/>
  <c r="KS58"/>
  <c r="KK4"/>
  <c r="H45" i="1"/>
  <c r="KR58" i="10"/>
  <c r="KV58"/>
  <c r="A277" i="2"/>
  <c r="B276"/>
  <c r="G276"/>
  <c r="A61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BP346" l="1"/>
  <c r="BP364" s="1"/>
  <c r="G270" s="1"/>
  <c r="BQ75"/>
  <c r="BP73" s="1"/>
  <c r="BQ78"/>
  <c r="BP78"/>
  <c r="BL76"/>
  <c r="HL38" i="10"/>
  <c r="HL2"/>
  <c r="H34" i="1" s="1"/>
  <c r="HO4" i="10"/>
  <c r="BO76" i="2"/>
  <c r="BN79"/>
  <c r="BO79"/>
  <c r="GR40" i="10"/>
  <c r="GT40" s="1"/>
  <c r="GS40" s="1"/>
  <c r="GR41"/>
  <c r="GT41" s="1"/>
  <c r="GS41" s="1"/>
  <c r="GQ32" s="1"/>
  <c r="GK42"/>
  <c r="GM42" s="1"/>
  <c r="GL42" s="1"/>
  <c r="GJ33" s="1"/>
  <c r="GK41"/>
  <c r="GM41" s="1"/>
  <c r="GL41" s="1"/>
  <c r="GJ32" s="1"/>
  <c r="IB37"/>
  <c r="HZ31" s="1"/>
  <c r="IA37"/>
  <c r="HS2"/>
  <c r="H35" i="1" s="1"/>
  <c r="BN75" i="2"/>
  <c r="HS37" i="10"/>
  <c r="HS4"/>
  <c r="HU38"/>
  <c r="HT38"/>
  <c r="HT42" s="1"/>
  <c r="HV42" s="1"/>
  <c r="HU42" s="1"/>
  <c r="HS33" s="1"/>
  <c r="KY58"/>
  <c r="KZ58"/>
  <c r="LD58"/>
  <c r="LF57"/>
  <c r="LI57"/>
  <c r="LB4"/>
  <c r="LC58"/>
  <c r="LA58"/>
  <c r="LI58"/>
  <c r="KR4"/>
  <c r="H46" i="1"/>
  <c r="A278" i="2"/>
  <c r="B277"/>
  <c r="G277"/>
  <c r="A62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BL346" l="1"/>
  <c r="BL364" s="1"/>
  <c r="G268" s="1"/>
  <c r="BM76"/>
  <c r="BL73" s="1"/>
  <c r="BL79"/>
  <c r="BM79"/>
  <c r="BN346"/>
  <c r="BN364" s="1"/>
  <c r="G269" s="1"/>
  <c r="BO75"/>
  <c r="BN73" s="1"/>
  <c r="BO78"/>
  <c r="BN78"/>
  <c r="IA40" i="10"/>
  <c r="IC40" s="1"/>
  <c r="IB40" s="1"/>
  <c r="IA41"/>
  <c r="IC41" s="1"/>
  <c r="IB41" s="1"/>
  <c r="HZ32" s="1"/>
  <c r="HT37"/>
  <c r="HT41" s="1"/>
  <c r="HV41" s="1"/>
  <c r="HU41" s="1"/>
  <c r="HS32" s="1"/>
  <c r="HU37"/>
  <c r="HS31" s="1"/>
  <c r="HT40"/>
  <c r="HV40" s="1"/>
  <c r="HU40" s="1"/>
  <c r="HM38"/>
  <c r="HN38"/>
  <c r="HL31" s="1"/>
  <c r="LJ58"/>
  <c r="LP57"/>
  <c r="LI4"/>
  <c r="LM57"/>
  <c r="LP58"/>
  <c r="LH58"/>
  <c r="KY4"/>
  <c r="H47" i="1"/>
  <c r="LK58" i="10"/>
  <c r="LG58"/>
  <c r="LF58"/>
  <c r="A279" i="2"/>
  <c r="B278"/>
  <c r="G278"/>
  <c r="A63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HM42" i="10" l="1"/>
  <c r="HO42" s="1"/>
  <c r="HN42" s="1"/>
  <c r="HL33" s="1"/>
  <c r="HM41"/>
  <c r="HO41" s="1"/>
  <c r="HN41" s="1"/>
  <c r="HL32" s="1"/>
  <c r="LR58"/>
  <c r="LO58"/>
  <c r="LW58"/>
  <c r="LF4"/>
  <c r="H48" i="1"/>
  <c r="LW57" i="10"/>
  <c r="LW4" s="1"/>
  <c r="LP4"/>
  <c r="LM58"/>
  <c r="LN58"/>
  <c r="LT57"/>
  <c r="LQ58"/>
  <c r="A280" i="2"/>
  <c r="B279"/>
  <c r="G279"/>
  <c r="A64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LX58" i="10" l="1"/>
  <c r="LM4"/>
  <c r="H49" i="1"/>
  <c r="LU58" i="10"/>
  <c r="LT58"/>
  <c r="LV58"/>
  <c r="LY58"/>
  <c r="A281" i="2"/>
  <c r="B280"/>
  <c r="G280"/>
  <c r="A65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LT4" i="10" l="1"/>
  <c r="H50" i="1"/>
  <c r="A282" i="2"/>
  <c r="B281"/>
  <c r="G281"/>
  <c r="A66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283" l="1"/>
  <c r="B282"/>
  <c r="G282"/>
  <c r="A67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284" l="1"/>
  <c r="B283"/>
  <c r="G283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D67"/>
  <c r="C67"/>
  <c r="B67"/>
  <c r="A285" l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B284"/>
  <c r="L239" s="1"/>
  <c r="M239" s="1"/>
  <c r="G284"/>
  <c r="H236" l="1"/>
  <c r="H237" s="1"/>
  <c r="L237"/>
  <c r="M237" s="1"/>
  <c r="I236" l="1"/>
  <c r="J236" s="1"/>
  <c r="I237" l="1"/>
  <c r="J237" s="1"/>
  <c r="H238"/>
  <c r="I238" l="1"/>
  <c r="J238" s="1"/>
  <c r="H239"/>
  <c r="I239" l="1"/>
  <c r="J239" s="1"/>
  <c r="H240"/>
  <c r="I240" l="1"/>
  <c r="J240" s="1"/>
  <c r="H241"/>
  <c r="I241" l="1"/>
  <c r="J241" s="1"/>
  <c r="H242"/>
  <c r="I242" l="1"/>
  <c r="J242" s="1"/>
  <c r="H243"/>
  <c r="I243" l="1"/>
  <c r="J243" s="1"/>
  <c r="H244"/>
  <c r="I244" l="1"/>
  <c r="J244" s="1"/>
  <c r="H245"/>
  <c r="I245" l="1"/>
  <c r="J245" s="1"/>
  <c r="H246"/>
  <c r="I246" l="1"/>
  <c r="J246" s="1"/>
  <c r="H247"/>
  <c r="I247" l="1"/>
  <c r="J247" s="1"/>
  <c r="H248"/>
  <c r="I248" l="1"/>
  <c r="J248" s="1"/>
  <c r="H249"/>
  <c r="I249" l="1"/>
  <c r="J249" s="1"/>
  <c r="H250"/>
  <c r="I250" l="1"/>
  <c r="J250" s="1"/>
  <c r="H251"/>
  <c r="I251" l="1"/>
  <c r="J251" s="1"/>
  <c r="H252"/>
  <c r="I252" l="1"/>
  <c r="J252" s="1"/>
  <c r="H253"/>
  <c r="I253" l="1"/>
  <c r="J253" s="1"/>
  <c r="H254"/>
  <c r="I254" l="1"/>
  <c r="J254" s="1"/>
  <c r="H255"/>
  <c r="I255" l="1"/>
  <c r="J255" s="1"/>
  <c r="H256"/>
  <c r="I256" l="1"/>
  <c r="J256" s="1"/>
  <c r="H257"/>
  <c r="I257" l="1"/>
  <c r="J257" s="1"/>
  <c r="H258"/>
  <c r="I258" l="1"/>
  <c r="J258" s="1"/>
  <c r="H259"/>
  <c r="I259" l="1"/>
  <c r="J259" s="1"/>
  <c r="H260"/>
  <c r="I260" l="1"/>
  <c r="J260" s="1"/>
  <c r="H261"/>
  <c r="H262" l="1"/>
  <c r="I261"/>
  <c r="J261" s="1"/>
  <c r="I262" l="1"/>
  <c r="J262" s="1"/>
  <c r="H263"/>
  <c r="I263" l="1"/>
  <c r="J263" s="1"/>
  <c r="H264"/>
  <c r="I264" l="1"/>
  <c r="J264" s="1"/>
  <c r="H265"/>
  <c r="I265" l="1"/>
  <c r="J265" s="1"/>
  <c r="H266"/>
  <c r="I266" l="1"/>
  <c r="J266" s="1"/>
  <c r="H267"/>
  <c r="H268" l="1"/>
  <c r="I267"/>
  <c r="J267" s="1"/>
  <c r="H269" l="1"/>
  <c r="I268"/>
  <c r="J268" s="1"/>
  <c r="I269" l="1"/>
  <c r="J269" s="1"/>
  <c r="H270"/>
  <c r="I270" l="1"/>
  <c r="J270" s="1"/>
  <c r="H271"/>
  <c r="I271" l="1"/>
  <c r="J271" s="1"/>
  <c r="H272"/>
  <c r="I272" l="1"/>
  <c r="J272" s="1"/>
  <c r="H273"/>
  <c r="I273" l="1"/>
  <c r="J273" s="1"/>
  <c r="H274"/>
  <c r="I274" l="1"/>
  <c r="J274" s="1"/>
  <c r="H275"/>
  <c r="I275" l="1"/>
  <c r="J275" s="1"/>
  <c r="H276"/>
  <c r="I276" l="1"/>
  <c r="J276" s="1"/>
  <c r="H277"/>
  <c r="I277" l="1"/>
  <c r="J277" s="1"/>
  <c r="H278"/>
  <c r="I278" l="1"/>
  <c r="J278" s="1"/>
  <c r="H279"/>
  <c r="I279" l="1"/>
  <c r="J279" s="1"/>
  <c r="H280"/>
  <c r="I280" l="1"/>
  <c r="J280" s="1"/>
  <c r="H281"/>
  <c r="I281" l="1"/>
  <c r="J281" s="1"/>
  <c r="H282"/>
  <c r="H283" l="1"/>
  <c r="I282"/>
  <c r="J282" s="1"/>
  <c r="H284" l="1"/>
  <c r="I283"/>
  <c r="J283" s="1"/>
  <c r="L236" s="1"/>
  <c r="M236" s="1"/>
  <c r="N236" s="1"/>
  <c r="H235" l="1"/>
  <c r="I235" s="1"/>
  <c r="J235" s="1"/>
  <c r="L235" s="1"/>
  <c r="C236"/>
  <c r="C237" l="1"/>
  <c r="D236"/>
  <c r="E236" s="1"/>
  <c r="M235"/>
  <c r="C238" l="1"/>
  <c r="D237"/>
  <c r="E237" s="1"/>
  <c r="D238" l="1"/>
  <c r="E238" s="1"/>
  <c r="C239"/>
  <c r="D239" l="1"/>
  <c r="E239" s="1"/>
  <c r="C240"/>
  <c r="D240" l="1"/>
  <c r="E240" s="1"/>
  <c r="C241"/>
  <c r="D241" l="1"/>
  <c r="E241" s="1"/>
  <c r="C242"/>
  <c r="D242" l="1"/>
  <c r="E242" s="1"/>
  <c r="C243"/>
  <c r="D243" l="1"/>
  <c r="E243" s="1"/>
  <c r="C244"/>
  <c r="D244" l="1"/>
  <c r="E244" s="1"/>
  <c r="C245"/>
  <c r="D245" l="1"/>
  <c r="E245" s="1"/>
  <c r="C246"/>
  <c r="D246" l="1"/>
  <c r="E246" s="1"/>
  <c r="C247"/>
  <c r="D247" l="1"/>
  <c r="E247" s="1"/>
  <c r="C248"/>
  <c r="D248" l="1"/>
  <c r="E248" s="1"/>
  <c r="C249"/>
  <c r="D249" l="1"/>
  <c r="E249" s="1"/>
  <c r="C250"/>
  <c r="D250" l="1"/>
  <c r="E250" s="1"/>
  <c r="C251"/>
  <c r="D251" l="1"/>
  <c r="E251" s="1"/>
  <c r="C252"/>
  <c r="D252" l="1"/>
  <c r="E252" s="1"/>
  <c r="C253"/>
  <c r="D253" l="1"/>
  <c r="E253" s="1"/>
  <c r="C254"/>
  <c r="D254" l="1"/>
  <c r="E254" s="1"/>
  <c r="C255"/>
  <c r="D255" l="1"/>
  <c r="E255" s="1"/>
  <c r="C256"/>
  <c r="D256" l="1"/>
  <c r="E256" s="1"/>
  <c r="C257"/>
  <c r="D257" l="1"/>
  <c r="E257" s="1"/>
  <c r="C258"/>
  <c r="D258" l="1"/>
  <c r="E258" s="1"/>
  <c r="C259"/>
  <c r="D259" l="1"/>
  <c r="E259" s="1"/>
  <c r="C260"/>
  <c r="D260" l="1"/>
  <c r="E260" s="1"/>
  <c r="C261"/>
  <c r="D261" l="1"/>
  <c r="E261" s="1"/>
  <c r="C262"/>
  <c r="D262" l="1"/>
  <c r="E262" s="1"/>
  <c r="C263"/>
  <c r="D263" l="1"/>
  <c r="E263" s="1"/>
  <c r="C264"/>
  <c r="D264" l="1"/>
  <c r="E264" s="1"/>
  <c r="C265"/>
  <c r="D265" l="1"/>
  <c r="E265" s="1"/>
  <c r="C266"/>
  <c r="D266" l="1"/>
  <c r="E266" s="1"/>
  <c r="C267"/>
  <c r="D267" l="1"/>
  <c r="E267" s="1"/>
  <c r="C268"/>
  <c r="D268" l="1"/>
  <c r="E268" s="1"/>
  <c r="C269"/>
  <c r="C270" l="1"/>
  <c r="D269"/>
  <c r="E269" s="1"/>
  <c r="D270" l="1"/>
  <c r="E270" s="1"/>
  <c r="C271"/>
  <c r="C272" l="1"/>
  <c r="D271"/>
  <c r="E271" s="1"/>
  <c r="D272" l="1"/>
  <c r="E272" s="1"/>
  <c r="C273"/>
  <c r="D273" l="1"/>
  <c r="E273" s="1"/>
  <c r="C274"/>
  <c r="D274" l="1"/>
  <c r="E274" s="1"/>
  <c r="C275"/>
  <c r="D275" l="1"/>
  <c r="E275" s="1"/>
  <c r="C276"/>
  <c r="D276" l="1"/>
  <c r="E276" s="1"/>
  <c r="C277"/>
  <c r="D277" l="1"/>
  <c r="E277" s="1"/>
  <c r="C278"/>
  <c r="D278" l="1"/>
  <c r="E278" s="1"/>
  <c r="C279"/>
  <c r="D279" l="1"/>
  <c r="E279" s="1"/>
  <c r="C280"/>
  <c r="D280" l="1"/>
  <c r="E280" s="1"/>
  <c r="C281"/>
  <c r="D281" l="1"/>
  <c r="E281" s="1"/>
  <c r="C282"/>
  <c r="C283" l="1"/>
  <c r="D282"/>
  <c r="E282" s="1"/>
  <c r="C284" l="1"/>
  <c r="D283"/>
  <c r="E283" s="1"/>
  <c r="L238" s="1"/>
  <c r="K70" i="1" s="1"/>
  <c r="L70" l="1"/>
  <c r="K8"/>
  <c r="M238" i="2"/>
  <c r="N238" s="1"/>
  <c r="A7" i="10" l="1"/>
</calcChain>
</file>

<file path=xl/comments1.xml><?xml version="1.0" encoding="utf-8"?>
<comments xmlns="http://schemas.openxmlformats.org/spreadsheetml/2006/main">
  <authors>
    <author>Xifanie Renard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Only seems to affect "Green" locations. (i.e. 0x18 to 0x2A)
Might have other unknown uses.
0 = ??? (big dot)
1 = ??? (big dot)
2 = ??? (small dot)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Only seems to affect "Blue" locations. (i.e. 0x00 to 0x17)
Might have other unknown uses.
0 = Castle (big dot)
1 = Town (big dot)
2 = Other (small dot)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0 = No Fur Shop
1 = Fur Shop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ID of the image displayed from WLDPIC.BIN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0 = No Menu
1 = Town Menu
2 = No Menu</t>
        </r>
      </text>
    </comment>
  </commentList>
</comments>
</file>

<file path=xl/sharedStrings.xml><?xml version="1.0" encoding="utf-8"?>
<sst xmlns="http://schemas.openxmlformats.org/spreadsheetml/2006/main" count="2640" uniqueCount="527">
  <si>
    <t/>
  </si>
  <si>
    <t>From</t>
  </si>
  <si>
    <t>To</t>
  </si>
  <si>
    <t>06020F2C</t>
  </si>
  <si>
    <t>0802182E</t>
  </si>
  <si>
    <t>06181126</t>
  </si>
  <si>
    <t>0618062A</t>
  </si>
  <si>
    <t>06061D2E</t>
  </si>
  <si>
    <t>061D192A</t>
  </si>
  <si>
    <t>06190F23</t>
  </si>
  <si>
    <t>05190127</t>
  </si>
  <si>
    <t>07011B29</t>
  </si>
  <si>
    <t>081B1C29</t>
  </si>
  <si>
    <t>061C0920</t>
  </si>
  <si>
    <t>07091A2B</t>
  </si>
  <si>
    <t>061A062E</t>
  </si>
  <si>
    <t>05011F1D</t>
  </si>
  <si>
    <t>061F0723</t>
  </si>
  <si>
    <t>08072132</t>
  </si>
  <si>
    <t>0621001D</t>
  </si>
  <si>
    <t>0400081D</t>
  </si>
  <si>
    <t>05081C21</t>
  </si>
  <si>
    <t>0609121F</t>
  </si>
  <si>
    <t>06092020</t>
  </si>
  <si>
    <t>05202320</t>
  </si>
  <si>
    <t>06231519</t>
  </si>
  <si>
    <t>0615222B</t>
  </si>
  <si>
    <t>07220D27</t>
  </si>
  <si>
    <t>060D2625</t>
  </si>
  <si>
    <t>0726212E</t>
  </si>
  <si>
    <t>060D282E</t>
  </si>
  <si>
    <t>07280523</t>
  </si>
  <si>
    <t>07051734</t>
  </si>
  <si>
    <t>07050E2D</t>
  </si>
  <si>
    <t>060E2A20</t>
  </si>
  <si>
    <t>062A292A</t>
  </si>
  <si>
    <t>07290424</t>
  </si>
  <si>
    <t>0604241E</t>
  </si>
  <si>
    <t>07241527</t>
  </si>
  <si>
    <t>06230A2B</t>
  </si>
  <si>
    <t>060A251F</t>
  </si>
  <si>
    <t>06250321</t>
  </si>
  <si>
    <t>0503271F</t>
  </si>
  <si>
    <t>06270C24</t>
  </si>
  <si>
    <t>060C164F</t>
  </si>
  <si>
    <t>06132731</t>
  </si>
  <si>
    <t>061E0332</t>
  </si>
  <si>
    <t>071E0B39</t>
  </si>
  <si>
    <t>070B1043</t>
  </si>
  <si>
    <t>05100631</t>
  </si>
  <si>
    <t>0B0B0CB1</t>
  </si>
  <si>
    <t>44FFC3FF00007F0903000000</t>
  </si>
  <si>
    <t>44FFC3FF0000510004000000</t>
  </si>
  <si>
    <t>52FFE9FF0000000004000000</t>
  </si>
  <si>
    <t>52FFE9FF000036FC05000000</t>
  </si>
  <si>
    <t>7CFFF4FF00008E0805000000</t>
  </si>
  <si>
    <t>90FFCCFF00004A0904000000</t>
  </si>
  <si>
    <t>88FFA4FF0000A30303000000</t>
  </si>
  <si>
    <t>88FFA4FF00007F0903000000</t>
  </si>
  <si>
    <t>ACFF95FF0000000004000000</t>
  </si>
  <si>
    <t>BAFFB9FF0000A3FF03000000</t>
  </si>
  <si>
    <t>D2FFDCFF0000510003000000</t>
  </si>
  <si>
    <t>CDFFFDFF0000000403000000</t>
  </si>
  <si>
    <t>AAFFE7FF0000AE0303000000</t>
  </si>
  <si>
    <t>ACFF95FF0000FF0704000000</t>
  </si>
  <si>
    <t>B8FF7BFF000000FC04000000</t>
  </si>
  <si>
    <t>DAFF83FF0000A3FF03000000</t>
  </si>
  <si>
    <t>F0FF9DFF0000000003000000</t>
  </si>
  <si>
    <t>FAFFBAFF00003B0005000000</t>
  </si>
  <si>
    <t>F4FFD8FF0000AE0304000000</t>
  </si>
  <si>
    <t>CDFFFDFF0000A3FF03000000</t>
  </si>
  <si>
    <t>CDFFFDFF000000FC03000000</t>
  </si>
  <si>
    <t>EEFFF5FF000048FC04000000</t>
  </si>
  <si>
    <t>060005000000A30B03000000</t>
  </si>
  <si>
    <t>21000A000000BF0B05000000</t>
  </si>
  <si>
    <t>2E00EDFF0000AD0604000000</t>
  </si>
  <si>
    <t>3100C8FF0000A30703000000</t>
  </si>
  <si>
    <t>1800ADFF00002E0503000000</t>
  </si>
  <si>
    <t>3100C8FF0000E3FC05000000</t>
  </si>
  <si>
    <t>5E00CFFF0000D10A03000000</t>
  </si>
  <si>
    <t>7200B5FF00004A0703000000</t>
  </si>
  <si>
    <t>7200B5FF00005CFC03000000</t>
  </si>
  <si>
    <t>9800CEFF00005C0003000000</t>
  </si>
  <si>
    <t>8E00EEFF0000510004000000</t>
  </si>
  <si>
    <t>7100070000004A0303000000</t>
  </si>
  <si>
    <t>5C0024000000B50403000000</t>
  </si>
  <si>
    <t>45000F000000AE0303000000</t>
  </si>
  <si>
    <t>0600050000009F0003000000</t>
  </si>
  <si>
    <t>F7FF2F000000D1FE03000000</t>
  </si>
  <si>
    <t>12003B000000A3FF03000000</t>
  </si>
  <si>
    <t>04005A00000000FC04000000</t>
  </si>
  <si>
    <t>24006100000007FD03000000</t>
  </si>
  <si>
    <t>34008100000000FC07000000</t>
  </si>
  <si>
    <t>FDFF77000000DD0B09000000</t>
  </si>
  <si>
    <t>D3FF4D00000000FC05000000</t>
  </si>
  <si>
    <t>D3FF4D000000000406000000</t>
  </si>
  <si>
    <t>9AFF61000000D10404000000</t>
  </si>
  <si>
    <t>80FF25000000FF0707000000</t>
  </si>
  <si>
    <t>9AFF610000002EFF04000000</t>
  </si>
  <si>
    <t>48FFBDFF0000410B05000000</t>
  </si>
  <si>
    <t>43FFCBFF0000070103000000</t>
  </si>
  <si>
    <t>52FFF1FF0000BFFF05000000</t>
  </si>
  <si>
    <t>5EFFEAFF000052FD04000000</t>
  </si>
  <si>
    <t>7EFFEAFF0000FF0904000000</t>
  </si>
  <si>
    <t>95FFC3FF0000FF0704000000</t>
  </si>
  <si>
    <t>81FFA5FF0000000203000000</t>
  </si>
  <si>
    <t>8CFF9EFF0000800A03000000</t>
  </si>
  <si>
    <t>ACFF9DFF0000D1FE03000000</t>
  </si>
  <si>
    <t>BBFFC0FF000007FF02000000</t>
  </si>
  <si>
    <t>D1FFE4FF0000C40103000000</t>
  </si>
  <si>
    <t>C6FFFDFF0000D10403000000</t>
  </si>
  <si>
    <t>A2FFE8FF0000600304000000</t>
  </si>
  <si>
    <t>ACFF8DFF0000510803000000</t>
  </si>
  <si>
    <t>C0FF7BFF00006BFC03000000</t>
  </si>
  <si>
    <t>DBFF8AFF0000600103000000</t>
  </si>
  <si>
    <t>F0FFA5FF00007FFF02000000</t>
  </si>
  <si>
    <t>F9FFC5FF0000D10004000000</t>
  </si>
  <si>
    <t>EBFFD9FF0000AE0304000000</t>
  </si>
  <si>
    <t>CEFF030000002EFF03000000</t>
  </si>
  <si>
    <t>D5FFFDFF00004A0B03000000</t>
  </si>
  <si>
    <t>F8FFF6FF00002EFD04000000</t>
  </si>
  <si>
    <t>0D0004000000B5FC03000000</t>
  </si>
  <si>
    <t>2B0009000000930A04000000</t>
  </si>
  <si>
    <t>2A00E6FF0000160704000000</t>
  </si>
  <si>
    <t>3000C1FF0000D10603000000</t>
  </si>
  <si>
    <t>1200AAFF00003B0603000000</t>
  </si>
  <si>
    <t>3C00CCFF00006CFD04000000</t>
  </si>
  <si>
    <t>6400CCFF00002E0903000000</t>
  </si>
  <si>
    <t>7000AEFF0000EF0604000000</t>
  </si>
  <si>
    <t>7900B6FF0000E9FC04000000</t>
  </si>
  <si>
    <t>9700D5FF0000D10002000000</t>
  </si>
  <si>
    <t>8D00F7FF0000B50003000000</t>
  </si>
  <si>
    <t>6A0009000000000203000000</t>
  </si>
  <si>
    <t>550022000000FF0503000000</t>
  </si>
  <si>
    <t>3D0010000000AE0304000000</t>
  </si>
  <si>
    <t>04000D0000007F0103000000</t>
  </si>
  <si>
    <t>FAFF350000002EFD03000000</t>
  </si>
  <si>
    <t>1300420000006B0002000000</t>
  </si>
  <si>
    <t>0D005A00000051FC04000000</t>
  </si>
  <si>
    <t>2B006400000000FE02000000</t>
  </si>
  <si>
    <t>4300810000008E0B08000000</t>
  </si>
  <si>
    <t>0F00760000002E0B04000000</t>
  </si>
  <si>
    <t>DEFF4D00000010FD05000000</t>
  </si>
  <si>
    <t>C7FF4D000000070304000000</t>
  </si>
  <si>
    <t>91FF5E000000940504000000</t>
  </si>
  <si>
    <t>80FF17000000940706000000</t>
  </si>
  <si>
    <t>9DFF6A0000002BFE05000000</t>
  </si>
  <si>
    <t>52FFBAFF0000C40B05000000</t>
  </si>
  <si>
    <t>40FFD2FF00005C0003000000</t>
  </si>
  <si>
    <t>53FFFCFF00004AFF03000000</t>
  </si>
  <si>
    <t>65FFEEFF00007FFD03000000</t>
  </si>
  <si>
    <t>85FFE3FF00006B0A04000000</t>
  </si>
  <si>
    <t>95FFB9FF0000160704000000</t>
  </si>
  <si>
    <t>7CFFAAFF0000070103000000</t>
  </si>
  <si>
    <t>92FF9AFF00006C0B06000000</t>
  </si>
  <si>
    <t>AFFFA3FF00006CFD04000000</t>
  </si>
  <si>
    <t>BDFFC5FF0000B7FD02000000</t>
  </si>
  <si>
    <t>CCFFEAFF0000D10003000000</t>
  </si>
  <si>
    <t>C0FFFBFF00003B0603000000</t>
  </si>
  <si>
    <t>9AFFEAFF0000320204000000</t>
  </si>
  <si>
    <t>ADFF85FF00007F0903000000</t>
  </si>
  <si>
    <t>C6FF7CFF000052FD04000000</t>
  </si>
  <si>
    <t>D8FF8FFF00009F0003000000</t>
  </si>
  <si>
    <t>F2FFAAFF0000A3FD02000000</t>
  </si>
  <si>
    <t>F6FFCEFF0000800004000000</t>
  </si>
  <si>
    <t>E3FFDAFF00004A0303000000</t>
  </si>
  <si>
    <t>D0FF090000002EFD03000000</t>
  </si>
  <si>
    <t>DCFFFBFF0000480A03000000</t>
  </si>
  <si>
    <t>0000FAFF000000FE03000000</t>
  </si>
  <si>
    <t>14000600000060FD02000000</t>
  </si>
  <si>
    <t>3300040000008E0804000000</t>
  </si>
  <si>
    <t>2700DEFF0000510803000000</t>
  </si>
  <si>
    <t>2D00BBFF0000C40503000000</t>
  </si>
  <si>
    <t>0D00A4FF0000FF0504000000</t>
  </si>
  <si>
    <t>4400D1FF0000D1FC04000000</t>
  </si>
  <si>
    <t>6700C6FF0000940703000000</t>
  </si>
  <si>
    <t>6C00A5FF00001C0706000000</t>
  </si>
  <si>
    <t>8100B9FF000032FE04000000</t>
  </si>
  <si>
    <t>9500DBFF0000B70103000000</t>
  </si>
  <si>
    <t>8B00FEFF0000000203000000</t>
  </si>
  <si>
    <t>65000E000000F80002000000</t>
  </si>
  <si>
    <t>50001D000000940702000000</t>
  </si>
  <si>
    <t>350011000000D10203000000</t>
  </si>
  <si>
    <t>000013000000D40105000000</t>
  </si>
  <si>
    <t>00003800000000FC03000000</t>
  </si>
  <si>
    <t>120048000000000203000000</t>
  </si>
  <si>
    <t>15005B0000009FFC03000000</t>
  </si>
  <si>
    <t>2E00670000005CFE02000000</t>
  </si>
  <si>
    <t>54007E000000D10A09000000</t>
  </si>
  <si>
    <t>180073000000480A03000000</t>
  </si>
  <si>
    <t>E7FF510000004AFD05000000</t>
  </si>
  <si>
    <t>BDFF51000000AD0204000000</t>
  </si>
  <si>
    <t>8AFF59000000BA0606000000</t>
  </si>
  <si>
    <t>7EFF0B000000600706000000</t>
  </si>
  <si>
    <t>A4FF720000008EFD0C000000</t>
  </si>
  <si>
    <t>5DFFB9FF0000D1FC04000000</t>
  </si>
  <si>
    <t>3FFFD9FF00006BFE04000000</t>
  </si>
  <si>
    <t>55FF02000000D1FE03000000</t>
  </si>
  <si>
    <t>6BFFF2FF00009FFC04000000</t>
  </si>
  <si>
    <t>8CFFDEFF00006C0905000000</t>
  </si>
  <si>
    <t>92FFB1FF0000C40503000000</t>
  </si>
  <si>
    <t>79FFB1FF0000B70103000000</t>
  </si>
  <si>
    <t>9FFF97FF00009C0B06000000</t>
  </si>
  <si>
    <t>B7FFA8FF000000FE03000000</t>
  </si>
  <si>
    <t>C2FFC9FF00009FFE03000000</t>
  </si>
  <si>
    <t>CAFFF0FF000094FF03000000</t>
  </si>
  <si>
    <t>BBFFF5FF0000D10604000000</t>
  </si>
  <si>
    <t>93FFF0FF0000520305000000</t>
  </si>
  <si>
    <t>B1FF7FFF0000AD0A03000000</t>
  </si>
  <si>
    <t>CDFF80FF00002EFD03000000</t>
  </si>
  <si>
    <t>D6FF97FF00007FFF02000000</t>
  </si>
  <si>
    <t>F6FFADFF0000D1FE03000000</t>
  </si>
  <si>
    <t>F4FFD8FF0000000001000000</t>
  </si>
  <si>
    <t>DCFFDCFF0000000405000000</t>
  </si>
  <si>
    <t>D6FF0C0000006BFC02000000</t>
  </si>
  <si>
    <t>E1FFF7FF00002E0B02000000</t>
  </si>
  <si>
    <t>0400FFFF00004AFF03000000</t>
  </si>
  <si>
    <t>190009000000D1FC01000000</t>
  </si>
  <si>
    <t>3500FCFF0000A30703000000</t>
  </si>
  <si>
    <t>2800D6FF0000A30902000000</t>
  </si>
  <si>
    <t>2700B6FF0000E90404000000</t>
  </si>
  <si>
    <t>06009DFF0000B50403000000</t>
  </si>
  <si>
    <t>4D00D4FF0000B70B04000000</t>
  </si>
  <si>
    <t>6600C0FF00006B0803000000</t>
  </si>
  <si>
    <t>68009AFF0000D10605000000</t>
  </si>
  <si>
    <t>8700C0FF0000D1FE04000000</t>
  </si>
  <si>
    <t>9100E0FF0000070103000000</t>
  </si>
  <si>
    <t>850003000000160304000000</t>
  </si>
  <si>
    <t>630013000000A3FF03000000</t>
  </si>
  <si>
    <t>4F0017000000480603000000</t>
  </si>
  <si>
    <t>2F0014000000480404000000</t>
  </si>
  <si>
    <t>FAFF1B000000E90004000000</t>
  </si>
  <si>
    <t>0600380000006BFC02000000</t>
  </si>
  <si>
    <t>0D004D000000000204000000</t>
  </si>
  <si>
    <t>1D005D00000052FD04000000</t>
  </si>
  <si>
    <t>31006B00000060FF03000000</t>
  </si>
  <si>
    <t>640076000000010B09000000</t>
  </si>
  <si>
    <t>1D006F000000FF0903000000</t>
  </si>
  <si>
    <t>F0FF56000000D1FC04000000</t>
  </si>
  <si>
    <t>B6FF550000009F0205000000</t>
  </si>
  <si>
    <t>84FF4E000000A30707000000</t>
  </si>
  <si>
    <t>7BFF00000000360805000000</t>
  </si>
  <si>
    <t>B8FF800000003AFD0B000000</t>
  </si>
  <si>
    <t>66FFBCFF000000FC03000000</t>
  </si>
  <si>
    <t>44FFE0FF00009FFC03000000</t>
  </si>
  <si>
    <t>58FF0800000094FF03000000</t>
  </si>
  <si>
    <t>73FFF5FF0000B70B04000000</t>
  </si>
  <si>
    <t>91FFD6FF0000BF0704000000</t>
  </si>
  <si>
    <t>8CFFACFF0000D10604000000</t>
  </si>
  <si>
    <t>75FFB6FF00005C0204000000</t>
  </si>
  <si>
    <t>ACFF95FF0000000001000000</t>
  </si>
  <si>
    <t>BCFFADFF000094FF02000000</t>
  </si>
  <si>
    <t>C5FFCEFF00004AFF03000000</t>
  </si>
  <si>
    <t>CBFFF7FF00002EFF03000000</t>
  </si>
  <si>
    <t>B7FFECFF0000B70503000000</t>
  </si>
  <si>
    <t>88FFF4FF0000000406000000</t>
  </si>
  <si>
    <t>B8FF7BFF0000000001000000</t>
  </si>
  <si>
    <t>D3FF83FF000000FC03000000</t>
  </si>
  <si>
    <t>D7FF9CFF000010FD04000000</t>
  </si>
  <si>
    <t>F9FFB3FF0000A3FF03000000</t>
  </si>
  <si>
    <t>D2FFDCFF0000000001000000</t>
  </si>
  <si>
    <t>DCFF0D0000005CFC03000000</t>
  </si>
  <si>
    <t>E7FFF5FF000000FC03000000</t>
  </si>
  <si>
    <t>060005000000000001000000</t>
  </si>
  <si>
    <t>1C000A00000000FC02000000</t>
  </si>
  <si>
    <t>3400F5FF0000320604000000</t>
  </si>
  <si>
    <t>2B00D2FF0000FF0903000000</t>
  </si>
  <si>
    <t>1F00B3FF0000CD0504000000</t>
  </si>
  <si>
    <t>00009BFF0000000404000000</t>
  </si>
  <si>
    <t>5600D3FF0000D10A04000000</t>
  </si>
  <si>
    <t>6700BAFF00005C0A02000000</t>
  </si>
  <si>
    <t>630090FF00006B0604000000</t>
  </si>
  <si>
    <t>8B00C8FF000048FE03000000</t>
  </si>
  <si>
    <t>8E00E7FF0000000003000000</t>
  </si>
  <si>
    <t>7D0006000000C90305000000</t>
  </si>
  <si>
    <t>64001A000000D10002000000</t>
  </si>
  <si>
    <t>4B00120000002E0503000000</t>
  </si>
  <si>
    <t>260013000000FF0502000000</t>
  </si>
  <si>
    <t>F7FF23000000000005000000</t>
  </si>
  <si>
    <t>0C0039000000D1FC03000000</t>
  </si>
  <si>
    <t>070053000000070103000000</t>
  </si>
  <si>
    <t>240061000000000001000000</t>
  </si>
  <si>
    <t>330073000000D1FF07000000</t>
  </si>
  <si>
    <t>75006F000000100B06000000</t>
  </si>
  <si>
    <t>22006A0000008E0804000000</t>
  </si>
  <si>
    <t>FAFF590000003BFC05000000</t>
  </si>
  <si>
    <t>ACFF5B0000002E0304000000</t>
  </si>
  <si>
    <t>82FF40000000FF0707000000</t>
  </si>
  <si>
    <t>7CFFF4FF0000000001000000</t>
  </si>
  <si>
    <t>CDFF8B000000E9FC0C000000</t>
  </si>
  <si>
    <t>6DFFBCFF0000000001000000</t>
  </si>
  <si>
    <t>4CFFE2FF00002EFD02000000</t>
  </si>
  <si>
    <t>59FF0E000000000001000000</t>
  </si>
  <si>
    <t>90FFCCFF0000000001000000</t>
  </si>
  <si>
    <t>88FFA4FF0000000001000000</t>
  </si>
  <si>
    <t>BDFFB3FF00002E0103000000</t>
  </si>
  <si>
    <t>C7FFD5FF000000FE03000000</t>
  </si>
  <si>
    <t>CDFFFDFF0000000001000000</t>
  </si>
  <si>
    <t>B2FFE8FF0000510404000000</t>
  </si>
  <si>
    <t>DAFF83FF0000000001000000</t>
  </si>
  <si>
    <t>E0FFA0FF000000FC04000000</t>
  </si>
  <si>
    <t>FAFFBAFF0000000001000000</t>
  </si>
  <si>
    <t>E3FF0E000000000001000000</t>
  </si>
  <si>
    <t>EEFFF5FF0000000001000000</t>
  </si>
  <si>
    <t>21000A000000000001000000</t>
  </si>
  <si>
    <t>2E00EDFF0000000001000000</t>
  </si>
  <si>
    <t>3000CDFF0000800802000000</t>
  </si>
  <si>
    <t>1800ADFF0000000001000000</t>
  </si>
  <si>
    <t>F8FF9BFF00004A0304000000</t>
  </si>
  <si>
    <t>5E00CFFF0000000001000000</t>
  </si>
  <si>
    <t>6B00B7FF00004A0B03000000</t>
  </si>
  <si>
    <t>5E0089FF0000800402000000</t>
  </si>
  <si>
    <t>8F00CDFF000048FC04000000</t>
  </si>
  <si>
    <t>8E00EEFF0000000001000000</t>
  </si>
  <si>
    <t>710007000000000001000000</t>
  </si>
  <si>
    <t>620020000000800203000000</t>
  </si>
  <si>
    <t>45000F000000000001000000</t>
  </si>
  <si>
    <t>2300100000002E0703000000</t>
  </si>
  <si>
    <t>F7FF2F000000000001000000</t>
  </si>
  <si>
    <t>12003B000000000001000000</t>
  </si>
  <si>
    <t>04005A000000000001000000</t>
  </si>
  <si>
    <t>340081000000000001000000</t>
  </si>
  <si>
    <t>82006A000000000001000000</t>
  </si>
  <si>
    <t>A3FF5E0000002E0304000000</t>
  </si>
  <si>
    <t>82FF300000008A0705000000</t>
  </si>
  <si>
    <t>E5FF9400000071FC09000000</t>
  </si>
  <si>
    <t>50FFE4FF000007FF02000000</t>
  </si>
  <si>
    <t>BAFFB9FF0000000001000000</t>
  </si>
  <si>
    <t>CCFFDAFF0000D1FC03000000</t>
  </si>
  <si>
    <t>AAFFE7FF0000000001000000</t>
  </si>
  <si>
    <t>E9FFA0FF0000F80A03000000</t>
  </si>
  <si>
    <t>3100C8FF0000000001000000</t>
  </si>
  <si>
    <t>F0FF9DFF0000000001000000</t>
  </si>
  <si>
    <t>7200B5FF0000000001000000</t>
  </si>
  <si>
    <t>590088FF0000000001000000</t>
  </si>
  <si>
    <t>9800CEFF0000000001000000</t>
  </si>
  <si>
    <t>5C0024000000000001000000</t>
  </si>
  <si>
    <t>9AFF61000000000001000000</t>
  </si>
  <si>
    <t>80FF25000000000001000000</t>
  </si>
  <si>
    <t>F7FF97000000D70B0F000000</t>
  </si>
  <si>
    <t>52FFE9FF0000000001000000</t>
  </si>
  <si>
    <t>160095000000450B08000000</t>
  </si>
  <si>
    <t>270090000000510A05000000</t>
  </si>
  <si>
    <t>3000890000002E0904000000</t>
  </si>
  <si>
    <t>Lesalia Imp. Capital</t>
  </si>
  <si>
    <t>FC4D0980544F0980FAFF0000BAFF0000ACFF000095FF000044FF0000C3FF0000040000005A0000005C0000002400000072000000B5FF00007CFF0101F4FF0000DAFF010183FF0000F4FF0101D8FF0000CDFF0101FDFF0000F7FF01012F0000009AFF010161000000340001018100000031000101C8FF000098000101CEFF00006DFF0202BCFF000080FF00022500000059FF02020E000000E3FF02020E000000FDFF0202770000008100020247000000210001020A000000820002026A0000005900020288FF000052FF0202E9FF000088FF0202A4FF0000AAFF0202E7FF0000BAFF0202B9FF0000D2FF0202DCFF000090FF0202CCFF0000D3FF02024D000000B8FF02027BFF0000EEFF0202F5FF0000F0FF02029DFF00002E000202EDFF00000600020205000000450002020F000000100002023D00000018000202ADFF000024000202610000005E000202CFFF000071000202070000008E000202EEFF000000000101000002010000030100000401000005010000060100000701000008010000090100000A0100000B0100000C0100000D0100000E0100000F0100000002000010020000000200005B0200000002000000020000110200005A020000000200000002000000020000000200000002000000020000000200000002000000020000000200000002000000020000000200000002000000020000000200000002000000020000000200000002</t>
  </si>
  <si>
    <t>Riovanes Castle</t>
  </si>
  <si>
    <t>Igros Castle</t>
  </si>
  <si>
    <t>Lionel Castle</t>
  </si>
  <si>
    <t>Limberry Castle</t>
  </si>
  <si>
    <t>Zeltennia Castle</t>
  </si>
  <si>
    <t>Gariland Magic City</t>
  </si>
  <si>
    <t>Yardow Fort City</t>
  </si>
  <si>
    <t>Goland Coal City</t>
  </si>
  <si>
    <t>Dorter Trade City</t>
  </si>
  <si>
    <t>Zaland Fort City</t>
  </si>
  <si>
    <t>Goug Machine City</t>
  </si>
  <si>
    <t>Warjilis Trade City</t>
  </si>
  <si>
    <t>Bervenia Free City</t>
  </si>
  <si>
    <t>Zarghidas Trade City</t>
  </si>
  <si>
    <t>Fort Zeakden</t>
  </si>
  <si>
    <t>Murond Holy Place</t>
  </si>
  <si>
    <t>Thieves Fort</t>
  </si>
  <si>
    <t>Orbonne Monastery</t>
  </si>
  <si>
    <t>Golgorand Execution Site</t>
  </si>
  <si>
    <t>Murond Death City</t>
  </si>
  <si>
    <t>Bethla Garrison</t>
  </si>
  <si>
    <t>Deep Dungeon</t>
  </si>
  <si>
    <t>Nelveska Temple</t>
  </si>
  <si>
    <t>Mandalia Plains</t>
  </si>
  <si>
    <t>Fovoham Plains</t>
  </si>
  <si>
    <t>Sweegy Woods</t>
  </si>
  <si>
    <t>Bervenia Volcano</t>
  </si>
  <si>
    <t>Zeklaus Desert</t>
  </si>
  <si>
    <t>Lenalia Plateau</t>
  </si>
  <si>
    <t>Zigolis Swamp</t>
  </si>
  <si>
    <t>Yuguo Woods</t>
  </si>
  <si>
    <t>Araguay Woods</t>
  </si>
  <si>
    <t>Grog Hill</t>
  </si>
  <si>
    <t>Bed Desert</t>
  </si>
  <si>
    <t>Zirekile Falls</t>
  </si>
  <si>
    <t>Dolbodar Swamp</t>
  </si>
  <si>
    <t>Bariaus Hill</t>
  </si>
  <si>
    <t>Doguola Pass</t>
  </si>
  <si>
    <t>Bariaus Valley</t>
  </si>
  <si>
    <t>Finath River</t>
  </si>
  <si>
    <t>Poeskas Lake</t>
  </si>
  <si>
    <t>Germinas Peak</t>
  </si>
  <si>
    <t>70600980A2600980E460098016610980486109807A610980AC610980DE610980086209804262098084620980B6620980F0620980226309804C6309807E630980C0630980F2630980146409803E64098070640980A2640980CC640980FE640980306509806A6509809C650980D665098008660980426609807C660980B6660980E86609801A6709805467098086670980C0670980F2670980246809805668098080680980B2680980E4680980166909804869098082690980BC690980E66909800C0046FFC1FF44FFBFFF48FFBEFF46FFBCFF51FFBBFF51FFB8FF5DFFBAFF5DFFB7FF66FFBDFF66FFBAFF6AFFBDFF6AFFBAFF100042FFC6FF45FFC6FF41FFCBFF44FFCBFF3EFFD1FF41FFD1FF3DFFD9FF40FFD9FF43FFE0FF45FFDEFF4BFFE3FF4BFFE0FF4FFFE5FF51FFE3FF4FFFE5FF52FFE5FF0C0050FFEBFF53FFEBFF50FFF0FF53FFF0FF51FFFBFF54FFFBFF53FF020056FF020056FF090059FF090057FF0C005AFF0C000C0055FFEAFF55FFE7FF5DFFEBFF5DFFE8FF64FFEEFF66FFECFF69FFF3FF6BFFF1FF72FFF6FF72FFF3FF78FFF6FF78FFF3FF0C007DFFF1FF7AFFF1FF7FFFEBFF7DFFE9FF85FFE3FF83FFE1FF8CFFDFFF8AFFDDFF92FFD5FF8FFFD5FF92FFCEFF8FFFCEFF0C0092FFCAFF90FFC8FF96FFC3FF93FFC3FF96FFB9FF93FFB9FF92FFB0FF90FFB2FF8CFFABFF8AFFADFF8AFFA5FF88FFA7FF0C0084FFA3FF84FFA6FF80FFA4FF82FFA6FF7AFFA8FF7CFFAAFF78FFAFFF7AFFB1FF74FFB5FF76FFB7FF6EFFB8FF70FFBAFF0A008AFFA2FF88FFA0FF8CFF9FFF8AFF9DFF93FF9BFF91FF99FF9FFF98FF9FFF95FFA9FF96FFA9FF93FF0E00AAFF97FFADFF97FFAAFF9DFFADFF9DFFAEFFA4FFB0FFA2FFB5FFA8FFB7FFA6FFBAFFADFFBCFFABFFBBFFB2FFBEFFB2FFB9FFB6FFBCFFB6FF1000B9FFBCFFBCFFBCFFB9FFC0FFBCFFC0FFBCFFC6FFBEFFC4FFC0FFCAFFC2FFC8FFC4FFCFFFC6FFCDFFC6FFD5FFC8FFD3FFCAFFDBFFCCFFD9FFCEFFDCFFCEFFD9FF0C00D0FFDEFFD3FFDEFFCFFFE3FFD2FFE3FFCBFFE8FFCDFFEAFFC8FFF0FFCBFFF0FFC9FFF6FFCCFFF6FFCAFFFAFFCDFFFAFF0E00C9FFFBFFC9FFFEFFC5FFFBFFC5FFFEFFC0FFF9FFBEFFFBFFBBFFF3FFB9FFF5FFB8FFEAFFB6FFECFFB1FFE6FFB1FFE9FFACFFE6FFACFFE9FF0C00A6FFE5FFA6FFE8FFA2FFE6FFA2FFE9FF98FFE8FF9AFFEAFF91FFEFFF93FFF1FF88FFF2FF88FFF5FF7EFFF2FF7EFFF5FF0A00ADFF91FFAAFF91FFADFF8CFFAAFF8CFFAEFF85FFABFF85FFB1FF7FFFAFFF7DFFB6FF7DFFB4FF7BFF0C00BAFF7CFFBAFF79FFBFFF7CFFBFFF79FFC4FF7DFFC6FF7BFFCCFF81FFCEFF7FFFD3FF84FFD3FF81FFD7FF84FFD7FF81FF1000D9FF85FFDCFF85FFD9FF89FFDCFF89FFD6FF8FFFD9FF8FFFD4FF96FFD7FF96FFD6FF9CFFD8FF9AFFDFFFA2FFDFFF9FFFE9FFA1FFE9FF9EFFEDFF9FFFEDFF9CFF0C00EEFFA0FFF2FFA0FFEEFFA5FFF2FFA5FFF2FFAAFFF4FFA8FFF6FFAEFFF8FFACFFF8FFB3FFFBFFB3FFF8FFB7FFFBFFB7FF0800F8FFBDFFFBFFBDFFF8FFC5FFFBFFC5FFF5FFCEFFF8FFCEFFF4FFD5FFF7FFD5FF0A00F2FFD6FFF2FFD9FFEBFFD7FFEBFFDAFFE2FFD8FFE2FFDBFFDCFFDAFFDCFFDDFFD4FFDAFFD4FFDDFF0C00CBFFFFFFCEFFFFFFCCFF0400CFFF0400CFFF0A00D1FF0800D6FF0E00D6FF0B00DCFF0F00DCFF0C00E0FF0F00E0FF0C000C00CFFFFEFFCFFFFBFFD4FFFEFFD4FFFBFFDCFFFCFFDAFFFAFFE2FFF8FFE0FFF6FFE6FFF6FFE6FFF3FFEAFFF6FFEAFFF3FF0A00F1FFF6FFF1FFF3FFF8FFF7FFF8FFF4FFFFFFFAFF0000F8FF0300FFFF0500FDFF04000300070003000C000A0007000A0004000E0006000E000300150008001500050018000A001A0008001D000C001D0009001F000C001F0009000C0025000B00250008002C000B002C00080035000500330003003700FCFF3400FCFF3500F3FF3300F5FF3200EEFF3000F0FF0E002E00E9FF2C00EBFF2B00E4FF2900E6FF2900DDFF2600DDFF2900D7FF2700D5FF2D00D2FF2B00D0FF3100CEFF2F00CCFF3200CBFF2F00CBFF0C003300C5FF3000C5FF3200C1FF2F00C1FF2F00B9FF2D00BBFF2900B5FF2700B7FF2100B1FF1F00B3FF1C00AEFF1A00B0FF0E001700ABFF1500ADFF1300A9FF1100ABFF0F00A3FF0D00A5FF08009CFF06009EFF000099FF00009CFFF9FF99FFF9FF9CFFF4FF9AFFF4FF9DFF0C003500CAFF3500C7FF3C00CCFF3E00CAFF4400D2FF4600D0FF4E00D5FF4E00D2FF5600D4FF5600D1FF5D00D1FF5B00CFFF0E006200CEFF6000CCFF6500CDFF6300CBFF6900C6FF6600C6FF6800C0FF6500C0FF6900BBFF6700B9FF6C00B7FF6A00B5FF6F00B7FF6F00B4FF0E007300B1FF7000B1FF7200ADFF6F00ADFF6E00A4FF6C00A6FF6A0098FF68009AFF65008EFF630090FF5F0088FF5D008AFF5C0086FF5C0089FF0E007500B6FF7500B3FF7900B7FF7900B4FF8100BAFF8300B8FF8600C1FF8800BFFF8A00C9FF8C00C7FF8F00CEFF9100CCFF9500CFFF9500CCFF0C009700D1FF9A00D1FF9600D5FF9900D5FF9500D9FF9700DBFF9000DFFF9200E1FF8D00E7FF9000E7FF8D00EBFF9000EBFF0C008D00F1FF9000F1FF8C00F7FF8F00F7FF8A00FDFF8C00FFFF84000200860004007D0005007D00080075000600750009000E006F0007006F000A00690009006B000B0065000D0067000F00620014006500140063001B0066001B0061001F00630021005E002200600024000C005A0022005A002500560021005400230052001D0050001F00500017004E0019004D0011004B00130049001000470012000E0043000E00430011003E000F003E00120035001000350013002F0013002F001600280012002600140024000F002200110024000D0021000D000C00040008000700080003000C0005000E000000120002001400FAFF1A00FCFF1C00F6FF2400F9FF2400F6FF2C00F9FF2C000C00F8FF3300FAFF3100FAFF3700FCFF350000003A000000370007003A00070037000D003B000D0038000F003C0011003A000C0011003F0014003F00120043001500430011004700130049000D004D000F004F00060052000800540004005800070058000A0007005C00070059000D005C000D00590016005D0016005A001C005F001E005D002100610023005F000C0028006400280061002A0065002C0063002E0068003000660030006D0032006B00320073003500730033007E0036007E000C00380083003800800043008300430080005400800054007D0065007800630076007500710075006E0080006D0080006A000C000000790000007600100078001000750019007500170073001F0071001D006F0023006B002100690026006500230065000C00D5FF4F00D5FF4C00DDFF4F00DDFF4C00E6FF5200E8FF5000EFFF5700F1FF5500FAFF5B00FAFF580001005C00010059000E00CFFF4C00CFFF4F00C6FF4C00C6FF4F00BCFF5000BEFF5200B4FF5500B6FF5700ABFF5A00ADFF5C00A3FF5D00A3FF60009CFF5F009CFF62000E0096FF5F0096FF620092FF5E0090FF60008BFF590089FF5B0085FF4E0082FF4E0083FF400080FF400083FF300080FF300081FF29007EFF29000A0081FF23007EFF230081FF17007EFF17007FFF0C007CFF0C007CFFFFFF79FFFFFF7CFFF7FF79FFF7FF160099FF64009CFF64009CFF6B009EFF6900A3FF7400A5FF7200B6FF8200B8FF8000CBFF8D00CDFF8B00E5FF9600E5FF9300F8FF9900F8FF96001700970017009400280092002600900031008B002F0089003400850032008300646A0980C06F098028700980AC700980B071098034720980388209803C9B098040CB09800128031EC00C1EE0101EFF191EFF9D9D9E9E9F9FA0A0556F0229031EC00C1EC0101EFF191EFFA1A1A29BA3A3A4A4556F032A031EC00C1EE0101EFF191EFFA5A5A6A6A7A7A8A8556F0504041EC00C1EE0101EFF191EFF0D0D0E0E0F0F1010486F0605041EC00C1EC0101EFF191EFF1111128213131414486F07060C1EF0101EFF191EFF191EFF1515161617171818486F0B07031EC00C1EC0101EFF191EFF19191A841B1B1C1C4A6F0C08031EC00C1EE0101EFF191EFF1D1D1E1E1F1F20204A6F000900000000000000000000000021212222232324244A6F080A0C1EE0101EFF191EFF191EFF2525265F272728284B6F090B0C1EF0101EFF191EFF191EFF29292A2A2B2B2C2C4B6F000C0000000000000000000000002D2D2E2E2F2F30304B6F090D0C1EF0101EFF191EFF191EFF31313232333334344C6F0A0E041EE00C1EE0101EFF191EFF3535369C373738384C6F120F0C1EF0101EFF191EFF191EFF39393A3A3B3B3C3C4C6F0410041EC00C1EE0101EFF191EFF3D3D3E543F3F40404D6F0511041EC00C1EE0101EFF191EFF41414242434344444D6F001200000000000000000000000045454646474748484D6F2B130C1EF0101EFF191EFF191EFF49494A4A4B4B4C4C4E6F2C140C1EE0101EFF191EFF191EFF4D4D4E9A4F4F50504E6F001500000000000000000000000051515252535354544E6F0D160C1EF0101EFF191EFF191EFF55555656575758584F6F0E170C1EE0101EFF191EFF191EFF59595A6C5B5B5C5C4F6F00180000000000000000000000005D5D5E5E5F5F60604F6F14190C1EE0101EFF191EFF191EFF6161626B63636464506F151A0C1EF0101EFF191EFF191EFF6565666667676868506F001B00000000000000000000000069696A6A6B6B6C6C506F0F1C0C1EF0101EFF191EFF191EFF6D6D6E6E6F6F7070516F101D0C1EE0101EFF191EFF191EFF7171725E73737474516F1A1E0C1EF0101EFF191EFF191EFF7575767677777878516F171F0C1EF0101EFF191EFF191EFF79797A7A7B7B7C7C526F18200C1EE0101EFF191EFF191EFF7D7D7E817F7F8080526F00210000000000000000000000008181828283838484526F15220C1EF0101EFF191EFF191EFF8585868687878888536F16230C1EE0101EFF191EFF191EFF89898A528B8B8C8C536F24240C1EF0101EFF191EFF191EFF8D8D8E8E8F8F9090536F22010C1EF0101EFF191EFF191EFF0101020203030404476F23020C1EE0101EFF191EFF191EFF0505065D07070808476F000300000000000000000000000009090A0A0B0B0C0C476F25250C1EE0101EFF191EFF191EFF9191925393939494546F26260C1EF0101EFF191EFF191EFF9595969697979898546F002700000000000000000000000099999A9A9B9B9C9C546F192B0C1EF0101EFF191EFF191EFFA9A9AAAAABABACAC566F1A2C0C1EE0101EFF191EFF191EFFADADAE83AFAFB0B0566F002D000000000000000000000000B1B1B2B2B3B3B4B4566F272E0C1EF0101EFF191EFF191EFFB5B5B6B6B7B7B8B8576F282F0C1EF0101EFF191EFF191EFFB9B9BABABBBBBCBC576F2A300C1EE0101EFF191EFF191EFFBDBDBE60BFBFC0C0576F1B310E1EF0101EFF191EFF191EFFC1C1C2C2C3C3C4C4586F1C320E1EE0101EFF191EFF191EFFC5C5C669C7C7C8C8586F0033000000000000000000000000C9C9CACACBCBCCCC586F20340E1EE0101EFF191EFF191EFFCDCDCE99CFCFD0D0596F21350E1EF0101EFF191EFF191EFFD1D1D2D2D3D3D4D4596F0036000000000000000000000000D5D5D6D6D7D7D8D8596F1F370E1EE0101EFF191EFF191EFFD9D9DA6ADBDBDCDC5A6F20380E1EF0101EFF191EFF191EFFDDDDDEDEDFDFE0E05A6F0039000000000000000000000000E1E1E2E2E3E3E4E45A6F000000006B3FF9F9FAFAFBFBFCFC693DF5F5F6F6F7F7F8F86A3EF1F1F2F2F3F3F4F46E42EDEDEEEEEFEFF0F06F43E9E9EAEAEBEBECEC7044E5E5E6E6E7E7E8E86D41E1E1E2E2E3E3E4E46C40D5D5D6D6D7D7D8D87145C9C9CACACBCBCCCC7246B1B1B2B2B3B3B4B40000000001010B19050B0718061E0A18080B09100B16011401110C1F</t>
  </si>
  <si>
    <t>X</t>
  </si>
  <si>
    <t>Y</t>
  </si>
  <si>
    <t>Image</t>
  </si>
  <si>
    <t>Start of pointer table</t>
  </si>
  <si>
    <t>08500980B05F0980C85009801451098078510980C4510980105209805C520980A8520980F4520980345309808C530980F05309803C54098094540980E0540980205509806C550980D05509801C5609805056098090560980DC5609802857098068570980B45709800058098058580980A4580980FC58098048590980A0590980F8590980505A09809C5A0980E85A0980405B09808C5B0980E45B0980305C09807C5C0980C85C0980085D0980545D0980A05D0980EC5D0980385E0980905E0980E85E0980285F098006020F2C44FFC3FF00007F090300000048FFBDFF0000410B0500000052FFBAFF0000C40B050000005DFFB9FF0000D1FC0400000066FFBCFF000000FC030000006DFFBCFF00000000010000000802182E44FFC3FF000051000400000043FFCBFF000007010300000040FFD2FF00005C00030000003FFFD9FF00006BFE0400000044FFE0FF00009FFC030000004CFFE2FF00002EFD0200000050FFE4FF000007FF0200000052FFE9FF00000000010000000618112652FFE9FF000000000400000052FFF1FF0000BFFF0500000053FFFCFF00004AFF0300000055FF02000000D1FE0300000058FF0800000094FF0300000059FF0E0000000000010000000618062A52FFE9FF000036FC050000005EFFEAFF000052FD0400000065FFEEFF00007FFD030000006BFFF2FF00009FFC0400000073FFF5FF0000B70B040000007CFFF4FF000000000100000006061D2E7CFFF4FF00008E08050000007EFFEAFF0000FF090400000085FFE3FF00006B0A040000008CFFDEFF00006C090500000091FFD6FF0000BF070400000090FFCCFF0000000001000000061D192A90FFCCFF00004A090400000095FFC3FF0000FF070400000095FFB9FF000016070400000092FFB1FF0000C405030000008CFFACFF0000D1060400000088FFA4FF000000000100000006190F2388FFA4FF0000A3030300000081FFA5FF00000002030000007CFFAAFF000007010300000079FFB1FF0000B7010300000075FFB6FF00005C02040000006DFFBCFF00000000010000000519012788FFA4FF00007F09030000008CFF9EFF0000800A0300000092FF9AFF00006C0B060000009FFF97FF00009C0B06000000ACFF95FF000000000100000007011B29ACFF95FF0000000004000000ACFF9DFF0000D1FE03000000AFFFA3FF00006CFD04000000B7FFA8FF000000FE03000000BCFFADFF000094FF02000000BDFFB3FF00002E0103000000BAFFB9FF0000000001000000081B1C29BAFFB9FF0000A3FF03000000BBFFC0FF000007FF02000000BDFFC5FF0000B7FD02000000C2FFC9FF00009FFE03000000C5FFCEFF00004AFF03000000C7FFD5FF000000FE03000000CCFFDAFF0000D1FC03000000D2FFDCFF0000000001000000061C0920D2FFDCFF0000510003000000D1FFE4FF0000C40103000000CCFFEAFF0000D10003000000CAFFF0FF000094FF03000000CBFFF7FF00002EFF03000000CDFFFDFF000000000100000007091A2BCDFFFDFF0000000403000000C6FFFDFF0000D10403000000C0FFFBFF00003B0603000000BBFFF5FF0000D10604000000B7FFECFF0000B70503000000B2FFE8FF0000510404000000AAFFE7FF0000000001000000061A062EAAFFE7FF0000AE0303000000A2FFE8FF00006003040000009AFFEAFF000032020400000093FFF0FF000052030500000088FFF4FF00000004060000007CFFF4FF000000000100000005011F1DACFF95FF0000FF0704000000ACFF8DFF0000510803000000ADFF85FF00007F0903000000B1FF7FFF0000AD0A03000000B8FF7BFF0000000001000000061F0723B8FF7BFF000000FC04000000C0FF7BFF00006BFC03000000C6FF7CFF000052FD04000000CDFF80FF00002EFD03000000D3FF83FF000000FC03000000DAFF83FF000000000100000008072132DAFF83FF0000A3FF03000000DBFF8AFF0000600103000000D8FF8FFF00009F0003000000D6FF97FF00007FFF02000000D7FF9CFF000010FD04000000E0FFA0FF000000FC04000000E9FFA0FF0000F80A03000000F0FF9DFF00000000010000000621001DF0FF9DFF0000000003000000F0FFA5FF00007FFF02000000F2FFAAFF0000A3FD02000000F6FFADFF0000D1FE03000000F9FFB3FF0000A3FF03000000FAFFBAFF00000000010000000400081DFAFFBAFF00003B0005000000F9FFC5FF0000D10004000000F6FFCEFF0000800004000000F4FFD8FF000000000100000005081C21F4FFD8FF0000AE0304000000EBFFD9FF0000AE0304000000E3FFDAFF00004A0303000000DCFFDCFF0000000405000000D2FFDCFF00000000010000000609121FCDFFFDFF0000A3FF03000000CEFF030000002EFF03000000D0FF090000002EFD03000000D6FF0C0000006BFC02000000DCFF0D0000005CFC03000000E3FF0E00000000000100000006092020CDFFFDFF000000FC03000000D5FFFDFF00004A0B03000000DCFFFBFF0000480A03000000E1FFF7FF00002E0B02000000E7FFF5FF000000FC03000000EEFFF5FF000000000100000005202320EEFFF5FF000048FC04000000F8FFF6FF00002EFD040000000000FAFF000000FE030000000400FFFF00004AFF0300000006000500000000000100000006231519060005000000A30B030000000D0004000000B5FC0300000014000600000060FD02000000190009000000D1FC010000001C000A00000000FC0200000021000A0000000000010000000615222B21000A000000BF0B050000002B0009000000930A040000003300040000008E08040000003500FCFF0000A307030000003400F5FF00003206040000002E00EDFF000000000100000007220D272E00EDFF0000AD06040000002A00E6FF00001607040000002700DEFF00005108030000002800D6FF0000A309020000002B00D2FF0000FF09030000003000CDFF00008008020000003100C8FF0000000001000000060D26253100C8FF0000A307030000003000C1FF0000D106030000002D00BBFF0000C405030000002700B6FF0000E904040000001F00B3FF0000CD05040000001800ADFF00000000010000000726212E1800ADFF00002E05030000001200AAFF00003B06030000000D00A4FF0000FF050400000006009DFF0000B5040300000000009BFF0000000404000000F8FF9BFF00004A0304000000F0FF9DFF0000000001000000060D282E3100C8FF0000E3FC050000003C00CCFF00006CFD040000004400D1FF0000D1FC040000004D00D4FF0000B70B040000005600D3FF0000D10A040000005E00CFFF0000000001000000072805235E00CFFF0000D10A030000006400CCFF00002E09030000006700C6FF00009407030000006600C0FF00006B08030000006700BAFF00005C0A020000006B00B7FF00004A0B030000007200B5FF0000000001000000070517347200B5FF00004A07030000007000AEFF0000EF06040000006C00A5FF00001C070600000068009AFF0000D10605000000630090FF00006B06040000005E0089FF0000800402000000590088FF000000000100000007050E2D7200B5FF00005CFC030000007900B6FF0000E9FC040000008100B9FF000032FE040000008700C0FF0000D1FE040000008B00C8FF000048FE030000008F00CDFF000048FC040000009800CEFF0000000001000000060E2A209800CEFF00005C00030000009700D5FF0000D100020000009500DBFF0000B701030000009100E0FF00000701030000008E00E7FF00000000030000008E00EEFF0000000001000000062A292A8E00EEFF00005100040000008D00F7FF0000B500030000008B00FEFF00000002030000008500030000001603040000007D0006000000C90305000000710007000000000001000000072904247100070000004A03030000006A000900000000020300000065000E000000F80002000000630013000000A3FF0300000064001A000000D100020000006200200000008002030000005C00240000000000010000000604241E5C0024000000B50403000000550022000000FF050300000050001D0000009407020000004F00170000004806030000004B00120000002E050300000045000F0000000000010000000724152745000F000000AE03030000003D0010000000AE0304000000350011000000D102030000002F0014000000480404000000260013000000FF05020000002300100000002E070300000021000A00000000000100000006230A2B0600050000009F000300000004000D0000007F0103000000000013000000D40105000000FAFF1B000000E90004000000F7FF23000000000005000000F7FF2F000000000001000000060A251FF7FF2F000000D1FE03000000FAFF350000002EFD0300000000003800000000FC030000000600380000006BFC020000000C0039000000D1FC0300000012003B0000000000010000000625032112003B000000A3FF030000001300420000006B00020000001200480000000002030000000D004D00000000020400000007005300000007010300000004005A0000000000010000000503271F04005A00000000FC040000000D005A00000051FC0400000015005B0000009FFC030000001D005D00000052FD0400000024006100000000000100000006270C2424006100000007FD030000002B006400000000FE020000002E00670000005CFE0200000031006B00000060FF03000000330073000000D1FF07000000340081000000000001000000060C164F34008100000000FC070000004300810000008E0B0800000054007E000000D10A09000000640076000000010B0900000075006F000000100B0600000082006A00000000000100000006132731FDFF77000000DD0B090000000F00760000002E0B04000000180073000000480A030000001D006F000000FF090300000022006A0000008E0804000000240061000000000001000000061E0332D3FF4D00000000FC05000000DEFF4D00000010FD05000000E7FF510000004AFD05000000F0FF56000000D1FC04000000FAFF590000003BFC0500000004005A000000000001000000071E0B39D3FF4D000000000406000000C7FF4D000000070304000000BDFF51000000AD0204000000B6FF550000009F0205000000ACFF5B0000002E0304000000A3FF5E0000002E03040000009AFF61000000000001000000070B10439AFF61000000D1040400000091FF5E0000009405040000008AFF59000000BA060600000084FF4E000000A3070700000082FF40000000FF070700000082FF300000008A070500000080FF250000000000010000000510063180FF25000000FF070700000080FF170000009407060000007EFF0B0000006007060000007BFF000000003608050000007CFFF4FF00000000010000000B0B0CB19AFF610000002EFF040000009DFF6A0000002BFE05000000A4FF720000008EFD0C000000B8FF800000003AFD0B000000CDFF8B000000E9FC0C000000E5FF9400000071FC09000000F7FF97000000D70B0F000000160095000000450B08000000270090000000510A050000003000890000002E0904000000340081000000000001000000</t>
  </si>
  <si>
    <t>End of pointer table?</t>
  </si>
  <si>
    <t>Igros Castle - Fort Zeakden</t>
  </si>
  <si>
    <t>Igros Castle - Mandalia Plains</t>
  </si>
  <si>
    <t>Thieves Fort - Mandalia Plains</t>
  </si>
  <si>
    <t>Gariland Magic City - Mandalia Plains</t>
  </si>
  <si>
    <t>Gariland Magic City - Lenalia Plateau</t>
  </si>
  <si>
    <t>Lenalia Plateau - Fovoham Plains</t>
  </si>
  <si>
    <t>Fovoham Plains - Fort Zeakden</t>
  </si>
  <si>
    <t>Riovanes Castle - Fovoham Plains</t>
  </si>
  <si>
    <t>Riovanes Castle - Bervernia Volcano</t>
  </si>
  <si>
    <t>Zeklaus Desert - Bervenia Volcano</t>
  </si>
  <si>
    <t>Dorter Trade City - Zeklaus Desert</t>
  </si>
  <si>
    <t>Dorter Trade City - Sweegy Woods</t>
  </si>
  <si>
    <t>Gariland Magic City - Sweegy Woods</t>
  </si>
  <si>
    <t>Riovanes Castle - Yuguo Woods</t>
  </si>
  <si>
    <t>Yardow Fort City - Yuguo Woods</t>
  </si>
  <si>
    <t>Yardow Fort City - Grog Hill</t>
  </si>
  <si>
    <t>Lesalia Imperial Capital - Grog Hill</t>
  </si>
  <si>
    <t>Lesalia Imperial Capital - Goland Coal City</t>
  </si>
  <si>
    <t>Goland Coal City - Zeklaus Desert</t>
  </si>
  <si>
    <t>Dorter Trade City - Orbonne Monastery</t>
  </si>
  <si>
    <t>Dorter Trade City - Araguay Woods</t>
  </si>
  <si>
    <t>Araguay Woods - Zirekile Falls</t>
  </si>
  <si>
    <t>Bethla Garrison - Zirekile Falls</t>
  </si>
  <si>
    <t>Bethla Garrion - Bed Desert</t>
  </si>
  <si>
    <t>Bervenia Free City - Bed Desert</t>
  </si>
  <si>
    <t>Bervenia Free City - Doguola Pass</t>
  </si>
  <si>
    <t>Doguola Pass - Grog Hill</t>
  </si>
  <si>
    <t>Bervenia Free City - Finath River</t>
  </si>
  <si>
    <t>Zeltennia Castle - Finath River</t>
  </si>
  <si>
    <t>Zeltennia Castle - Nelveska Temple</t>
  </si>
  <si>
    <t>Zeltennia Castle - Zargidhas Trade City</t>
  </si>
  <si>
    <t>Zargidhas Trade City - Germinas Peak</t>
  </si>
  <si>
    <t>Germinas Peak - Poeskas Lake</t>
  </si>
  <si>
    <t>Limberry Castle - Poeskas Lake</t>
  </si>
  <si>
    <t>Limberry Castle - Dolbodar Swamp</t>
  </si>
  <si>
    <t>Bethla Garrison - Dolbodar Swamp</t>
  </si>
  <si>
    <t>Zaland Fort City - Zirekile Falls</t>
  </si>
  <si>
    <t>Zaland Fort City - Bariaus Hill</t>
  </si>
  <si>
    <t>Lionel Castle - Bariaus Hill</t>
  </si>
  <si>
    <t>Lionel Castle - Bariaus Valley</t>
  </si>
  <si>
    <t>Warjilis Trade City - Bariaus Valley</t>
  </si>
  <si>
    <t>Warjilis Trade City - Deep Dungeon</t>
  </si>
  <si>
    <t>Golgorand Execution Site - Bariaus Valley</t>
  </si>
  <si>
    <t>Lionel Castle - Zigolis Swamp</t>
  </si>
  <si>
    <t>Goug Machine City - Zigolis Swamp</t>
  </si>
  <si>
    <t>Goug Machine City - Murond Holy Place</t>
  </si>
  <si>
    <t>Gariland Magic City - Murond Holy Place</t>
  </si>
  <si>
    <t>Warjilis Trade City - Goug Machine City</t>
  </si>
  <si>
    <t>WALKING SPEED</t>
  </si>
  <si>
    <t>09</t>
  </si>
  <si>
    <t>0B</t>
  </si>
  <si>
    <t>FC</t>
  </si>
  <si>
    <t>00</t>
  </si>
  <si>
    <t>01</t>
  </si>
  <si>
    <t>FE</t>
  </si>
  <si>
    <t>FD</t>
  </si>
  <si>
    <t>FF</t>
  </si>
  <si>
    <t>08</t>
  </si>
  <si>
    <t>0A</t>
  </si>
  <si>
    <t>07</t>
  </si>
  <si>
    <t>05</t>
  </si>
  <si>
    <t>06</t>
  </si>
  <si>
    <t>03</t>
  </si>
  <si>
    <t>02</t>
  </si>
  <si>
    <t>04</t>
  </si>
  <si>
    <t>-</t>
  </si>
  <si>
    <t>+</t>
  </si>
  <si>
    <t>94df4</t>
  </si>
  <si>
    <t>/</t>
  </si>
  <si>
    <t>Locations</t>
  </si>
  <si>
    <t>Paths</t>
  </si>
  <si>
    <t>0x8094DF4</t>
  </si>
  <si>
    <t>Paste this at:</t>
  </si>
  <si>
    <t>2b0</t>
  </si>
  <si>
    <t>000950A4</t>
  </si>
  <si>
    <t>Unknown</t>
  </si>
  <si>
    <t>X/Y Coordinates of Ramza's Trajectory</t>
  </si>
  <si>
    <t>X/Y Coordinates of the right side of the path</t>
  </si>
  <si>
    <t>X/Y Coordinates of the left side of the path</t>
  </si>
  <si>
    <t>Ref.</t>
  </si>
  <si>
    <t>Table Pointers</t>
  </si>
  <si>
    <t>Ramza Trajectory Pointers</t>
  </si>
  <si>
    <t>Ramza Trajectory Data</t>
  </si>
  <si>
    <t>Paths Pointers</t>
  </si>
  <si>
    <t>Paths Data</t>
  </si>
  <si>
    <t>Ramza</t>
  </si>
  <si>
    <t>R. Edge</t>
  </si>
  <si>
    <t>L. Edge</t>
  </si>
  <si>
    <t>From/To</t>
  </si>
  <si>
    <t>Menu</t>
  </si>
  <si>
    <t>Walking Speed</t>
  </si>
  <si>
    <t>Path Entries</t>
  </si>
  <si>
    <t># path</t>
  </si>
  <si>
    <t>X/Y Ref.</t>
  </si>
  <si>
    <t>Reference Table</t>
  </si>
  <si>
    <t>.xml</t>
  </si>
  <si>
    <t>Memory</t>
  </si>
  <si>
    <t>pSX quicksave</t>
  </si>
  <si>
    <t>&lt;?xml version="1.0" encoding="utf-8" ?&gt;</t>
  </si>
  <si>
    <t xml:space="preserve">&lt;Patches&gt;  </t>
  </si>
  <si>
    <t xml:space="preserve">    &lt;/Location&gt;</t>
  </si>
  <si>
    <t xml:space="preserve">  &lt;/Patch&gt;</t>
  </si>
  <si>
    <t>&lt;/Patches&gt;</t>
  </si>
  <si>
    <t xml:space="preserve">  &lt;Patch name="World Map Edits"&gt; </t>
  </si>
  <si>
    <t>Data</t>
  </si>
  <si>
    <t xml:space="preserve"> </t>
  </si>
  <si>
    <t>How?</t>
  </si>
  <si>
    <t>The "Locations Edit" or the "Paths Edit" sheet with "Word Map Demo" sheet.</t>
  </si>
  <si>
    <t>To make your life easier, I suggest working with two sheets at a time.</t>
  </si>
  <si>
    <t>Click the "VIEW" ribbon and click "New Window".</t>
  </si>
  <si>
    <t>You can now organize yourself in whichever way you want: One window per monitor, or using "View Side by Side", again under the "VIEW" ribbon.</t>
  </si>
  <si>
    <t>Always make sure the blue path is on the right side and the yellow path on the left side!</t>
  </si>
  <si>
    <t>Variable</t>
  </si>
  <si>
    <t>ID</t>
  </si>
  <si>
    <t>Location Names (editable)</t>
  </si>
  <si>
    <t>v1.01</t>
  </si>
  <si>
    <t>Reverse Order</t>
  </si>
  <si>
    <t>x</t>
  </si>
  <si>
    <t>Required Story Progression</t>
  </si>
  <si>
    <t>Draw Path</t>
  </si>
  <si>
    <t>Fur Shop</t>
  </si>
  <si>
    <t>World map instruction generator</t>
  </si>
  <si>
    <t xml:space="preserve">    &lt;Location file="WORLD_WLDCORE_BIN" offset="26370"&gt;</t>
  </si>
  <si>
    <t xml:space="preserve">      0980023C8018110021104300554F42900000000007004010</t>
  </si>
  <si>
    <t xml:space="preserve">    &lt;Description&gt;New worldmap location properties along with their new X/Y coordinates and paths. Includes an ASM hack that allows setting any town to have a Fur Shop.&lt;/Description&gt;  </t>
  </si>
  <si>
    <t>Fur Shop Hack</t>
  </si>
  <si>
    <t xml:space="preserve">    &lt;Location file="WORLD_WLDCORE_BIN" offset="2DDF4"&gt;</t>
  </si>
  <si>
    <t>0x8008D370</t>
  </si>
  <si>
    <t>0x80094DF4</t>
  </si>
  <si>
    <t>0008D620</t>
  </si>
  <si>
    <t>Green Type</t>
  </si>
  <si>
    <t>Blue Type</t>
  </si>
</sst>
</file>

<file path=xl/styles.xml><?xml version="1.0" encoding="utf-8"?>
<styleSheet xmlns="http://schemas.openxmlformats.org/spreadsheetml/2006/main">
  <numFmts count="1">
    <numFmt numFmtId="164" formatCode="#&quot; / 302&quot;"/>
  </numFmts>
  <fonts count="14">
    <font>
      <sz val="10"/>
      <name val="Arial"/>
      <family val="2"/>
    </font>
    <font>
      <sz val="11"/>
      <name val="Courier 10 Pitch"/>
    </font>
    <font>
      <sz val="12"/>
      <name val="Courier 10 Pitch"/>
    </font>
    <font>
      <b/>
      <sz val="11"/>
      <name val="Courier 10 Pitch"/>
    </font>
    <font>
      <b/>
      <sz val="10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Tahoma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1"/>
      <color rgb="FFC0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0000"/>
        <bgColor rgb="FFC5000B"/>
      </patternFill>
    </fill>
    <fill>
      <patternFill patternType="solid">
        <fgColor rgb="FF3DEB3D"/>
        <bgColor rgb="FF33CC66"/>
      </patternFill>
    </fill>
    <fill>
      <patternFill patternType="solid">
        <fgColor rgb="FF9966CC"/>
        <bgColor rgb="FF808080"/>
      </patternFill>
    </fill>
    <fill>
      <patternFill patternType="solid">
        <fgColor rgb="FF47B8B8"/>
        <bgColor rgb="FF33CC66"/>
      </patternFill>
    </fill>
    <fill>
      <patternFill patternType="solid">
        <fgColor rgb="FF33CC66"/>
        <bgColor rgb="FF3DEB3D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6" tint="0.39997558519241921"/>
        <bgColor rgb="FF33CC66"/>
      </patternFill>
    </fill>
    <fill>
      <patternFill patternType="solid">
        <fgColor theme="7" tint="0.59999389629810485"/>
        <bgColor rgb="FF33CC66"/>
      </patternFill>
    </fill>
    <fill>
      <patternFill patternType="solid">
        <fgColor theme="9" tint="0.39997558519241921"/>
        <bgColor rgb="FF33CC66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rgb="FF33CC6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33CC66"/>
      </patternFill>
    </fill>
    <fill>
      <patternFill patternType="solid">
        <fgColor rgb="FFFF3300"/>
        <bgColor indexed="64"/>
      </patternFill>
    </fill>
    <fill>
      <patternFill patternType="solid">
        <fgColor rgb="FFFF3300"/>
        <bgColor rgb="FF33CC6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59999389629810485"/>
        <bgColor rgb="FFFFFF99"/>
      </patternFill>
    </fill>
    <fill>
      <patternFill patternType="solid">
        <fgColor rgb="FFFFC000"/>
        <bgColor rgb="FFFFFF9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33CC66"/>
      </patternFill>
    </fill>
    <fill>
      <patternFill patternType="solid">
        <fgColor theme="6"/>
        <bgColor rgb="FF33CC66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rgb="FF33CC66"/>
      </patternFill>
    </fill>
    <fill>
      <patternFill patternType="solid">
        <fgColor rgb="FFFFC000"/>
        <bgColor rgb="FF33CC66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quotePrefix="1" applyBorder="1"/>
    <xf numFmtId="0" fontId="0" fillId="0" borderId="0" xfId="0" applyBorder="1"/>
    <xf numFmtId="0" fontId="0" fillId="0" borderId="5" xfId="0" applyBorder="1"/>
    <xf numFmtId="0" fontId="0" fillId="0" borderId="6" xfId="0" quotePrefix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6" fillId="0" borderId="0" xfId="0" applyFont="1"/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9" fontId="3" fillId="1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10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2" borderId="11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1" fillId="19" borderId="11" xfId="0" applyFont="1" applyFill="1" applyBorder="1" applyAlignment="1">
      <alignment horizontal="center" vertical="center"/>
    </xf>
    <xf numFmtId="0" fontId="1" fillId="19" borderId="17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/>
    </xf>
    <xf numFmtId="0" fontId="1" fillId="19" borderId="18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1" fillId="20" borderId="12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horizontal="center" vertical="center"/>
    </xf>
    <xf numFmtId="0" fontId="1" fillId="21" borderId="11" xfId="0" applyFont="1" applyFill="1" applyBorder="1" applyAlignment="1">
      <alignment horizontal="center" vertical="center"/>
    </xf>
    <xf numFmtId="0" fontId="1" fillId="21" borderId="14" xfId="0" applyFont="1" applyFill="1" applyBorder="1" applyAlignment="1">
      <alignment horizontal="center" vertical="center"/>
    </xf>
    <xf numFmtId="0" fontId="1" fillId="21" borderId="17" xfId="0" applyFont="1" applyFill="1" applyBorder="1" applyAlignment="1">
      <alignment horizontal="center" vertical="center"/>
    </xf>
    <xf numFmtId="0" fontId="1" fillId="21" borderId="18" xfId="0" applyFont="1" applyFill="1" applyBorder="1" applyAlignment="1">
      <alignment horizontal="center" vertical="center"/>
    </xf>
    <xf numFmtId="0" fontId="1" fillId="23" borderId="11" xfId="0" applyFont="1" applyFill="1" applyBorder="1" applyAlignment="1">
      <alignment horizontal="center" vertical="center"/>
    </xf>
    <xf numFmtId="0" fontId="1" fillId="23" borderId="14" xfId="0" applyFont="1" applyFill="1" applyBorder="1" applyAlignment="1">
      <alignment horizontal="center" vertical="center"/>
    </xf>
    <xf numFmtId="0" fontId="1" fillId="23" borderId="15" xfId="0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6" borderId="21" xfId="0" applyFont="1" applyFill="1" applyBorder="1" applyAlignment="1">
      <alignment horizontal="center" wrapText="1"/>
    </xf>
    <xf numFmtId="0" fontId="3" fillId="26" borderId="19" xfId="0" applyFont="1" applyFill="1" applyBorder="1" applyAlignment="1">
      <alignment horizontal="center" wrapText="1"/>
    </xf>
    <xf numFmtId="0" fontId="3" fillId="28" borderId="20" xfId="0" applyFont="1" applyFill="1" applyBorder="1" applyAlignment="1">
      <alignment horizontal="center" vertical="center"/>
    </xf>
    <xf numFmtId="0" fontId="3" fillId="28" borderId="21" xfId="0" applyFont="1" applyFill="1" applyBorder="1" applyAlignment="1">
      <alignment horizontal="center" vertical="center"/>
    </xf>
    <xf numFmtId="0" fontId="3" fillId="27" borderId="20" xfId="0" applyFont="1" applyFill="1" applyBorder="1" applyAlignment="1">
      <alignment horizontal="center" vertical="center"/>
    </xf>
    <xf numFmtId="0" fontId="3" fillId="27" borderId="21" xfId="0" applyFont="1" applyFill="1" applyBorder="1" applyAlignment="1">
      <alignment horizontal="center" vertical="center"/>
    </xf>
    <xf numFmtId="0" fontId="3" fillId="16" borderId="19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35" borderId="25" xfId="0" applyNumberFormat="1" applyFont="1" applyFill="1" applyBorder="1" applyAlignment="1">
      <alignment horizontal="center"/>
    </xf>
    <xf numFmtId="0" fontId="8" fillId="28" borderId="25" xfId="0" applyFont="1" applyFill="1" applyBorder="1" applyAlignment="1">
      <alignment horizontal="center"/>
    </xf>
    <xf numFmtId="9" fontId="8" fillId="15" borderId="2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0" fontId="8" fillId="36" borderId="26" xfId="0" applyFont="1" applyFill="1" applyBorder="1" applyAlignment="1">
      <alignment horizontal="center"/>
    </xf>
    <xf numFmtId="0" fontId="8" fillId="0" borderId="0" xfId="0" applyFont="1" applyAlignment="1">
      <alignment horizontal="right" indent="1"/>
    </xf>
    <xf numFmtId="0" fontId="9" fillId="37" borderId="26" xfId="0" applyFont="1" applyFill="1" applyBorder="1"/>
    <xf numFmtId="0" fontId="9" fillId="37" borderId="27" xfId="0" applyFont="1" applyFill="1" applyBorder="1"/>
    <xf numFmtId="0" fontId="9" fillId="37" borderId="28" xfId="0" applyFont="1" applyFill="1" applyBorder="1"/>
    <xf numFmtId="0" fontId="8" fillId="0" borderId="0" xfId="0" applyFont="1" applyAlignment="1">
      <alignment vertical="center" wrapText="1"/>
    </xf>
    <xf numFmtId="0" fontId="8" fillId="40" borderId="26" xfId="0" applyFont="1" applyFill="1" applyBorder="1" applyAlignment="1">
      <alignment vertical="center"/>
    </xf>
    <xf numFmtId="0" fontId="8" fillId="40" borderId="27" xfId="0" applyFont="1" applyFill="1" applyBorder="1" applyAlignment="1">
      <alignment vertical="center"/>
    </xf>
    <xf numFmtId="0" fontId="8" fillId="40" borderId="27" xfId="0" applyFont="1" applyFill="1" applyBorder="1"/>
    <xf numFmtId="0" fontId="8" fillId="40" borderId="27" xfId="0" applyFont="1" applyFill="1" applyBorder="1" applyAlignment="1">
      <alignment horizontal="left" vertical="center" wrapText="1"/>
    </xf>
    <xf numFmtId="0" fontId="8" fillId="40" borderId="2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3" fillId="17" borderId="19" xfId="0" applyFont="1" applyFill="1" applyBorder="1" applyAlignment="1">
      <alignment horizontal="center" textRotation="90" wrapText="1"/>
    </xf>
    <xf numFmtId="0" fontId="3" fillId="17" borderId="14" xfId="0" applyFont="1" applyFill="1" applyBorder="1" applyAlignment="1">
      <alignment horizontal="center" textRotation="90" wrapText="1"/>
    </xf>
    <xf numFmtId="0" fontId="3" fillId="24" borderId="19" xfId="0" applyFont="1" applyFill="1" applyBorder="1" applyAlignment="1">
      <alignment horizontal="center" textRotation="90" wrapText="1"/>
    </xf>
    <xf numFmtId="0" fontId="3" fillId="24" borderId="14" xfId="0" applyFont="1" applyFill="1" applyBorder="1" applyAlignment="1">
      <alignment horizontal="center" textRotation="90" wrapText="1"/>
    </xf>
    <xf numFmtId="0" fontId="3" fillId="24" borderId="18" xfId="0" applyFont="1" applyFill="1" applyBorder="1" applyAlignment="1">
      <alignment horizontal="center" textRotation="90" wrapText="1"/>
    </xf>
    <xf numFmtId="0" fontId="3" fillId="22" borderId="19" xfId="0" applyFont="1" applyFill="1" applyBorder="1" applyAlignment="1">
      <alignment horizontal="center" textRotation="90" wrapText="1"/>
    </xf>
    <xf numFmtId="0" fontId="3" fillId="22" borderId="14" xfId="0" applyFont="1" applyFill="1" applyBorder="1" applyAlignment="1">
      <alignment horizontal="center" textRotation="90" wrapText="1"/>
    </xf>
    <xf numFmtId="0" fontId="3" fillId="22" borderId="18" xfId="0" applyFont="1" applyFill="1" applyBorder="1" applyAlignment="1">
      <alignment horizontal="center" textRotation="90" wrapText="1"/>
    </xf>
    <xf numFmtId="0" fontId="8" fillId="41" borderId="25" xfId="0" quotePrefix="1" applyFont="1" applyFill="1" applyBorder="1" applyAlignment="1">
      <alignment horizontal="center"/>
    </xf>
    <xf numFmtId="0" fontId="8" fillId="41" borderId="25" xfId="0" applyFont="1" applyFill="1" applyBorder="1" applyAlignment="1">
      <alignment horizontal="center"/>
    </xf>
    <xf numFmtId="0" fontId="8" fillId="39" borderId="25" xfId="0" quotePrefix="1" applyFont="1" applyFill="1" applyBorder="1" applyAlignment="1">
      <alignment horizontal="center"/>
    </xf>
    <xf numFmtId="0" fontId="8" fillId="39" borderId="25" xfId="0" applyFont="1" applyFill="1" applyBorder="1" applyAlignment="1">
      <alignment horizontal="center"/>
    </xf>
    <xf numFmtId="0" fontId="9" fillId="41" borderId="25" xfId="0" applyFont="1" applyFill="1" applyBorder="1" applyAlignment="1">
      <alignment horizontal="center"/>
    </xf>
    <xf numFmtId="0" fontId="9" fillId="42" borderId="25" xfId="0" applyFont="1" applyFill="1" applyBorder="1" applyAlignment="1">
      <alignment horizontal="center"/>
    </xf>
    <xf numFmtId="0" fontId="8" fillId="29" borderId="26" xfId="0" applyFont="1" applyFill="1" applyBorder="1" applyAlignment="1">
      <alignment horizontal="center"/>
    </xf>
    <xf numFmtId="0" fontId="0" fillId="0" borderId="0" xfId="0" applyFont="1" applyBorder="1" applyAlignment="1"/>
    <xf numFmtId="0" fontId="4" fillId="46" borderId="25" xfId="0" applyFont="1" applyFill="1" applyBorder="1" applyAlignment="1">
      <alignment horizontal="right" indent="1"/>
    </xf>
    <xf numFmtId="0" fontId="4" fillId="0" borderId="0" xfId="0" applyFont="1" applyAlignment="1">
      <alignment horizontal="right" vertical="center" wrapText="1"/>
    </xf>
    <xf numFmtId="0" fontId="11" fillId="48" borderId="4" xfId="0" applyFont="1" applyFill="1" applyBorder="1" applyAlignment="1">
      <alignment horizontal="center" shrinkToFit="1"/>
    </xf>
    <xf numFmtId="0" fontId="11" fillId="48" borderId="0" xfId="0" applyFont="1" applyFill="1" applyBorder="1" applyAlignment="1">
      <alignment horizontal="center" shrinkToFit="1"/>
    </xf>
    <xf numFmtId="0" fontId="11" fillId="48" borderId="5" xfId="0" applyFont="1" applyFill="1" applyBorder="1" applyAlignment="1">
      <alignment horizontal="center" shrinkToFit="1"/>
    </xf>
    <xf numFmtId="0" fontId="11" fillId="48" borderId="6" xfId="0" applyFont="1" applyFill="1" applyBorder="1" applyAlignment="1">
      <alignment horizontal="center" shrinkToFit="1"/>
    </xf>
    <xf numFmtId="0" fontId="11" fillId="48" borderId="7" xfId="0" applyFont="1" applyFill="1" applyBorder="1" applyAlignment="1">
      <alignment horizontal="center" shrinkToFit="1"/>
    </xf>
    <xf numFmtId="0" fontId="11" fillId="48" borderId="8" xfId="0" applyFont="1" applyFill="1" applyBorder="1" applyAlignment="1">
      <alignment horizontal="center" shrinkToFit="1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20" borderId="41" xfId="0" applyFont="1" applyFill="1" applyBorder="1" applyAlignment="1">
      <alignment horizontal="center"/>
    </xf>
    <xf numFmtId="0" fontId="0" fillId="20" borderId="45" xfId="0" applyFont="1" applyFill="1" applyBorder="1" applyAlignment="1">
      <alignment horizontal="center"/>
    </xf>
    <xf numFmtId="0" fontId="0" fillId="20" borderId="29" xfId="0" applyFont="1" applyFill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shrinkToFit="1"/>
    </xf>
    <xf numFmtId="0" fontId="0" fillId="0" borderId="0" xfId="0" applyFont="1" applyFill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shrinkToFit="1"/>
    </xf>
    <xf numFmtId="0" fontId="9" fillId="34" borderId="9" xfId="0" applyFont="1" applyFill="1" applyBorder="1" applyAlignment="1" applyProtection="1">
      <alignment horizontal="center" vertical="center" shrinkToFit="1"/>
      <protection locked="0"/>
    </xf>
    <xf numFmtId="0" fontId="9" fillId="34" borderId="22" xfId="0" applyFont="1" applyFill="1" applyBorder="1" applyAlignment="1" applyProtection="1">
      <alignment horizontal="center" vertical="center" shrinkToFit="1"/>
      <protection locked="0"/>
    </xf>
    <xf numFmtId="0" fontId="9" fillId="34" borderId="2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33" borderId="15" xfId="0" applyFont="1" applyFill="1" applyBorder="1" applyAlignment="1">
      <alignment horizontal="center" vertical="center"/>
    </xf>
    <xf numFmtId="0" fontId="8" fillId="33" borderId="24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0" borderId="9" xfId="0" applyFont="1" applyFill="1" applyBorder="1" applyAlignment="1" applyProtection="1">
      <alignment horizontal="center" vertical="center"/>
      <protection locked="0"/>
    </xf>
    <xf numFmtId="0" fontId="9" fillId="20" borderId="22" xfId="0" applyFont="1" applyFill="1" applyBorder="1" applyAlignment="1" applyProtection="1">
      <alignment horizontal="center" vertical="center"/>
      <protection locked="0"/>
    </xf>
    <xf numFmtId="0" fontId="9" fillId="20" borderId="23" xfId="0" applyFont="1" applyFill="1" applyBorder="1" applyAlignment="1" applyProtection="1">
      <alignment horizontal="center" vertical="center"/>
      <protection locked="0"/>
    </xf>
    <xf numFmtId="0" fontId="9" fillId="20" borderId="30" xfId="0" applyFont="1" applyFill="1" applyBorder="1" applyAlignment="1" applyProtection="1">
      <alignment horizontal="center" vertical="center"/>
      <protection locked="0"/>
    </xf>
    <xf numFmtId="0" fontId="9" fillId="20" borderId="31" xfId="0" applyFont="1" applyFill="1" applyBorder="1" applyAlignment="1" applyProtection="1">
      <alignment horizontal="center" vertical="center"/>
      <protection locked="0"/>
    </xf>
    <xf numFmtId="0" fontId="9" fillId="20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31" borderId="33" xfId="0" applyFont="1" applyFill="1" applyBorder="1" applyAlignment="1">
      <alignment horizontal="center" vertical="center"/>
    </xf>
    <xf numFmtId="0" fontId="8" fillId="31" borderId="38" xfId="0" applyFont="1" applyFill="1" applyBorder="1" applyAlignment="1">
      <alignment horizontal="center" vertical="center"/>
    </xf>
    <xf numFmtId="0" fontId="8" fillId="17" borderId="43" xfId="0" applyFont="1" applyFill="1" applyBorder="1" applyAlignment="1">
      <alignment horizontal="center" vertical="center"/>
    </xf>
    <xf numFmtId="0" fontId="8" fillId="30" borderId="39" xfId="0" applyFont="1" applyFill="1" applyBorder="1" applyAlignment="1">
      <alignment horizontal="center" vertical="center"/>
    </xf>
    <xf numFmtId="0" fontId="8" fillId="30" borderId="3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31" borderId="35" xfId="0" applyFont="1" applyFill="1" applyBorder="1" applyAlignment="1">
      <alignment horizontal="center" vertical="center"/>
    </xf>
    <xf numFmtId="0" fontId="8" fillId="31" borderId="41" xfId="0" applyFont="1" applyFill="1" applyBorder="1" applyAlignment="1">
      <alignment horizontal="center" vertical="center"/>
    </xf>
    <xf numFmtId="0" fontId="8" fillId="17" borderId="25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8" fillId="30" borderId="29" xfId="0" applyFont="1" applyFill="1" applyBorder="1" applyAlignment="1">
      <alignment horizontal="center" vertical="center"/>
    </xf>
    <xf numFmtId="0" fontId="8" fillId="30" borderId="21" xfId="0" applyFont="1" applyFill="1" applyBorder="1" applyAlignment="1">
      <alignment horizontal="center" vertical="center"/>
    </xf>
    <xf numFmtId="0" fontId="9" fillId="21" borderId="36" xfId="0" applyFont="1" applyFill="1" applyBorder="1" applyAlignment="1" applyProtection="1">
      <alignment horizontal="center" vertical="center"/>
      <protection locked="0"/>
    </xf>
    <xf numFmtId="0" fontId="9" fillId="21" borderId="4" xfId="0" applyFont="1" applyFill="1" applyBorder="1" applyAlignment="1" applyProtection="1">
      <alignment horizontal="center" vertical="center"/>
      <protection locked="0"/>
    </xf>
    <xf numFmtId="0" fontId="9" fillId="19" borderId="27" xfId="0" applyFont="1" applyFill="1" applyBorder="1" applyAlignment="1" applyProtection="1">
      <alignment horizontal="center" vertical="center"/>
      <protection locked="0"/>
    </xf>
    <xf numFmtId="0" fontId="9" fillId="19" borderId="5" xfId="0" applyFont="1" applyFill="1" applyBorder="1" applyAlignment="1" applyProtection="1">
      <alignment horizontal="center" vertical="center"/>
      <protection locked="0"/>
    </xf>
    <xf numFmtId="0" fontId="9" fillId="23" borderId="5" xfId="0" applyFont="1" applyFill="1" applyBorder="1" applyAlignment="1" applyProtection="1">
      <alignment horizontal="center" vertical="center"/>
      <protection locked="0"/>
    </xf>
    <xf numFmtId="0" fontId="9" fillId="23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8" fillId="38" borderId="25" xfId="0" applyFont="1" applyFill="1" applyBorder="1" applyAlignment="1">
      <alignment horizontal="center" vertical="center"/>
    </xf>
    <xf numFmtId="0" fontId="9" fillId="21" borderId="37" xfId="0" applyFont="1" applyFill="1" applyBorder="1" applyAlignment="1" applyProtection="1">
      <alignment horizontal="center" vertical="center"/>
      <protection locked="0"/>
    </xf>
    <xf numFmtId="0" fontId="9" fillId="21" borderId="42" xfId="0" applyFont="1" applyFill="1" applyBorder="1" applyAlignment="1" applyProtection="1">
      <alignment horizontal="center" vertical="center"/>
      <protection locked="0"/>
    </xf>
    <xf numFmtId="0" fontId="9" fillId="19" borderId="44" xfId="0" applyFont="1" applyFill="1" applyBorder="1" applyAlignment="1" applyProtection="1">
      <alignment horizontal="center" vertical="center"/>
      <protection locked="0"/>
    </xf>
    <xf numFmtId="0" fontId="9" fillId="19" borderId="40" xfId="0" applyFont="1" applyFill="1" applyBorder="1" applyAlignment="1" applyProtection="1">
      <alignment horizontal="center" vertical="center"/>
      <protection locked="0"/>
    </xf>
    <xf numFmtId="0" fontId="9" fillId="23" borderId="40" xfId="0" applyFont="1" applyFill="1" applyBorder="1" applyAlignment="1" applyProtection="1">
      <alignment horizontal="center" vertical="center"/>
      <protection locked="0"/>
    </xf>
    <xf numFmtId="0" fontId="9" fillId="23" borderId="16" xfId="0" applyFont="1" applyFill="1" applyBorder="1" applyAlignment="1" applyProtection="1">
      <alignment horizontal="center" vertical="center"/>
      <protection locked="0"/>
    </xf>
    <xf numFmtId="0" fontId="0" fillId="47" borderId="2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 textRotation="90" wrapText="1"/>
    </xf>
    <xf numFmtId="0" fontId="8" fillId="32" borderId="25" xfId="0" applyFont="1" applyFill="1" applyBorder="1" applyAlignment="1">
      <alignment horizontal="center" textRotation="90"/>
    </xf>
    <xf numFmtId="0" fontId="8" fillId="45" borderId="25" xfId="0" applyFont="1" applyFill="1" applyBorder="1" applyAlignment="1">
      <alignment horizontal="center" textRotation="90"/>
    </xf>
    <xf numFmtId="0" fontId="8" fillId="25" borderId="25" xfId="0" applyFont="1" applyFill="1" applyBorder="1" applyAlignment="1">
      <alignment horizontal="center" textRotation="90"/>
    </xf>
    <xf numFmtId="0" fontId="8" fillId="44" borderId="26" xfId="0" applyFont="1" applyFill="1" applyBorder="1" applyAlignment="1">
      <alignment horizontal="right"/>
    </xf>
    <xf numFmtId="0" fontId="9" fillId="29" borderId="26" xfId="0" applyFont="1" applyFill="1" applyBorder="1" applyAlignment="1">
      <alignment horizontal="center"/>
    </xf>
    <xf numFmtId="0" fontId="9" fillId="43" borderId="26" xfId="0" applyFont="1" applyFill="1" applyBorder="1" applyAlignment="1">
      <alignment horizontal="center"/>
    </xf>
    <xf numFmtId="0" fontId="9" fillId="15" borderId="2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44" borderId="27" xfId="0" applyFont="1" applyFill="1" applyBorder="1" applyAlignment="1">
      <alignment horizontal="right"/>
    </xf>
    <xf numFmtId="0" fontId="9" fillId="29" borderId="27" xfId="0" applyFont="1" applyFill="1" applyBorder="1" applyAlignment="1">
      <alignment horizontal="center"/>
    </xf>
    <xf numFmtId="0" fontId="9" fillId="43" borderId="27" xfId="0" applyFont="1" applyFill="1" applyBorder="1" applyAlignment="1">
      <alignment horizontal="center"/>
    </xf>
    <xf numFmtId="0" fontId="9" fillId="15" borderId="27" xfId="0" applyFont="1" applyFill="1" applyBorder="1" applyAlignment="1">
      <alignment horizontal="center"/>
    </xf>
    <xf numFmtId="0" fontId="8" fillId="44" borderId="28" xfId="0" applyFont="1" applyFill="1" applyBorder="1" applyAlignment="1">
      <alignment horizontal="right"/>
    </xf>
    <xf numFmtId="0" fontId="9" fillId="29" borderId="28" xfId="0" applyFont="1" applyFill="1" applyBorder="1" applyAlignment="1">
      <alignment horizontal="center"/>
    </xf>
    <xf numFmtId="0" fontId="9" fillId="43" borderId="28" xfId="0" applyFont="1" applyFill="1" applyBorder="1" applyAlignment="1">
      <alignment horizontal="center"/>
    </xf>
    <xf numFmtId="0" fontId="9" fillId="15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Alignment="1"/>
    <xf numFmtId="0" fontId="9" fillId="3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C5000B"/>
      <rgbColor rgb="00008080"/>
      <rgbColor rgb="000000FF"/>
      <rgbColor rgb="0033CC66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D320"/>
      <rgbColor rgb="00FF950E"/>
      <rgbColor rgb="00FF420E"/>
      <rgbColor rgb="009966CC"/>
      <rgbColor rgb="00969696"/>
      <rgbColor rgb="00004586"/>
      <rgbColor rgb="00579D1C"/>
      <rgbColor rgb="00003300"/>
      <rgbColor rgb="00314004"/>
      <rgbColor rgb="00993300"/>
      <rgbColor rgb="00993366"/>
      <rgbColor rgb="004B1F6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1.6560147361811252E-2"/>
          <c:y val="7.3123340885166387E-3"/>
          <c:w val="0.97826691765965668"/>
          <c:h val="0.98020829757654815"/>
        </c:manualLayout>
      </c:layout>
      <c:scatterChart>
        <c:scatterStyle val="lineMarker"/>
        <c:ser>
          <c:idx val="0"/>
          <c:order val="0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Edit'!$C$3</c:f>
              <c:numCache>
                <c:formatCode>General</c:formatCode>
                <c:ptCount val="1"/>
                <c:pt idx="0">
                  <c:v>-6</c:v>
                </c:pt>
              </c:numCache>
            </c:numRef>
          </c:xVal>
          <c:yVal>
            <c:numRef>
              <c:f>'Locations Edit'!$C$4</c:f>
              <c:numCache>
                <c:formatCode>General</c:formatCode>
                <c:ptCount val="1"/>
                <c:pt idx="0">
                  <c:v>-70</c:v>
                </c:pt>
              </c:numCache>
            </c:numRef>
          </c:yVal>
        </c:ser>
        <c:ser>
          <c:idx val="1"/>
          <c:order val="1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Edit'!$D$3</c:f>
              <c:numCache>
                <c:formatCode>General</c:formatCode>
                <c:ptCount val="1"/>
                <c:pt idx="0">
                  <c:v>-84</c:v>
                </c:pt>
              </c:numCache>
            </c:numRef>
          </c:xVal>
          <c:yVal>
            <c:numRef>
              <c:f>'Locations Edit'!$D$4</c:f>
              <c:numCache>
                <c:formatCode>General</c:formatCode>
                <c:ptCount val="1"/>
                <c:pt idx="0">
                  <c:v>-107</c:v>
                </c:pt>
              </c:numCache>
            </c:numRef>
          </c:yVal>
        </c:ser>
        <c:ser>
          <c:idx val="2"/>
          <c:order val="2"/>
          <c:spPr>
            <a:ln>
              <a:noFill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Edit'!$E$3</c:f>
              <c:numCache>
                <c:formatCode>General</c:formatCode>
                <c:ptCount val="1"/>
                <c:pt idx="0">
                  <c:v>-188</c:v>
                </c:pt>
              </c:numCache>
            </c:numRef>
          </c:xVal>
          <c:yVal>
            <c:numRef>
              <c:f>'Locations Edit'!$E$4</c:f>
              <c:numCache>
                <c:formatCode>General</c:formatCode>
                <c:ptCount val="1"/>
                <c:pt idx="0">
                  <c:v>-61</c:v>
                </c:pt>
              </c:numCache>
            </c:numRef>
          </c:yVal>
        </c:ser>
        <c:ser>
          <c:idx val="3"/>
          <c:order val="3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Edit'!$F$3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'Locations Edit'!$F$4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</c:ser>
        <c:ser>
          <c:idx val="4"/>
          <c:order val="4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Edit'!$G$3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'Locations Edit'!$G$4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</c:ser>
        <c:ser>
          <c:idx val="5"/>
          <c:order val="5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Edit'!$H$3</c:f>
              <c:numCache>
                <c:formatCode>General</c:formatCode>
                <c:ptCount val="1"/>
                <c:pt idx="0">
                  <c:v>114</c:v>
                </c:pt>
              </c:numCache>
            </c:numRef>
          </c:xVal>
          <c:yVal>
            <c:numRef>
              <c:f>'Locations Edit'!$H$4</c:f>
              <c:numCache>
                <c:formatCode>General</c:formatCode>
                <c:ptCount val="1"/>
                <c:pt idx="0">
                  <c:v>-75</c:v>
                </c:pt>
              </c:numCache>
            </c:numRef>
          </c:yVal>
        </c:ser>
        <c:ser>
          <c:idx val="6"/>
          <c:order val="6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Edit'!$I$3</c:f>
              <c:numCache>
                <c:formatCode>General</c:formatCode>
                <c:ptCount val="1"/>
                <c:pt idx="0">
                  <c:v>-132</c:v>
                </c:pt>
              </c:numCache>
            </c:numRef>
          </c:xVal>
          <c:yVal>
            <c:numRef>
              <c:f>'Locations Edit'!$I$4</c:f>
              <c:numCache>
                <c:formatCode>General</c:formatCode>
                <c:ptCount val="1"/>
                <c:pt idx="0">
                  <c:v>-12</c:v>
                </c:pt>
              </c:numCache>
            </c:numRef>
          </c:yVal>
        </c:ser>
        <c:ser>
          <c:idx val="7"/>
          <c:order val="7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Edit'!$J$3</c:f>
              <c:numCache>
                <c:formatCode>General</c:formatCode>
                <c:ptCount val="1"/>
                <c:pt idx="0">
                  <c:v>-38</c:v>
                </c:pt>
              </c:numCache>
            </c:numRef>
          </c:xVal>
          <c:yVal>
            <c:numRef>
              <c:f>'Locations Edit'!$J$4</c:f>
              <c:numCache>
                <c:formatCode>General</c:formatCode>
                <c:ptCount val="1"/>
                <c:pt idx="0">
                  <c:v>-125</c:v>
                </c:pt>
              </c:numCache>
            </c:numRef>
          </c:yVal>
        </c:ser>
        <c:ser>
          <c:idx val="8"/>
          <c:order val="8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Edit'!$K$3</c:f>
              <c:numCache>
                <c:formatCode>General</c:formatCode>
                <c:ptCount val="1"/>
                <c:pt idx="0">
                  <c:v>-12</c:v>
                </c:pt>
              </c:numCache>
            </c:numRef>
          </c:xVal>
          <c:yVal>
            <c:numRef>
              <c:f>'Locations Edit'!$K$4</c:f>
              <c:numCache>
                <c:formatCode>General</c:formatCode>
                <c:ptCount val="1"/>
                <c:pt idx="0">
                  <c:v>-40</c:v>
                </c:pt>
              </c:numCache>
            </c:numRef>
          </c:yVal>
        </c:ser>
        <c:ser>
          <c:idx val="9"/>
          <c:order val="9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Edit'!$L$3</c:f>
              <c:numCache>
                <c:formatCode>General</c:formatCode>
                <c:ptCount val="1"/>
                <c:pt idx="0">
                  <c:v>-51</c:v>
                </c:pt>
              </c:numCache>
            </c:numRef>
          </c:xVal>
          <c:yVal>
            <c:numRef>
              <c:f>'Locations Edit'!$L$4</c:f>
              <c:numCache>
                <c:formatCode>General</c:formatCode>
                <c:ptCount val="1"/>
                <c:pt idx="0">
                  <c:v>-3</c:v>
                </c:pt>
              </c:numCache>
            </c:numRef>
          </c:yVal>
        </c:ser>
        <c:ser>
          <c:idx val="10"/>
          <c:order val="10"/>
          <c:spPr>
            <a:ln w="28800">
              <a:solidFill>
                <a:srgbClr val="C5000B"/>
              </a:solidFill>
              <a:round/>
            </a:ln>
          </c:spPr>
          <c:marker>
            <c:symbol val="circle"/>
            <c:size val="20"/>
          </c:marker>
          <c:xVal>
            <c:numRef>
              <c:f>'Locations Edit'!$M$3</c:f>
              <c:numCache>
                <c:formatCode>General</c:formatCode>
                <c:ptCount val="1"/>
                <c:pt idx="0">
                  <c:v>-9</c:v>
                </c:pt>
              </c:numCache>
            </c:numRef>
          </c:xVal>
          <c:yVal>
            <c:numRef>
              <c:f>'Locations Edit'!$M$4</c:f>
              <c:numCache>
                <c:formatCode>General</c:formatCode>
                <c:ptCount val="1"/>
                <c:pt idx="0">
                  <c:v>47</c:v>
                </c:pt>
              </c:numCache>
            </c:numRef>
          </c:yVal>
        </c:ser>
        <c:ser>
          <c:idx val="11"/>
          <c:order val="11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Edit'!$N$3</c:f>
              <c:numCache>
                <c:formatCode>General</c:formatCode>
                <c:ptCount val="1"/>
                <c:pt idx="0">
                  <c:v>-102</c:v>
                </c:pt>
              </c:numCache>
            </c:numRef>
          </c:xVal>
          <c:yVal>
            <c:numRef>
              <c:f>'Locations Edit'!$N$4</c:f>
              <c:numCache>
                <c:formatCode>General</c:formatCode>
                <c:ptCount val="1"/>
                <c:pt idx="0">
                  <c:v>97</c:v>
                </c:pt>
              </c:numCache>
            </c:numRef>
          </c:yVal>
        </c:ser>
        <c:ser>
          <c:idx val="12"/>
          <c:order val="12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Edit'!$O$3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'Locations Edit'!$O$4</c:f>
              <c:numCache>
                <c:formatCode>General</c:formatCode>
                <c:ptCount val="1"/>
                <c:pt idx="0">
                  <c:v>129</c:v>
                </c:pt>
              </c:numCache>
            </c:numRef>
          </c:yVal>
        </c:ser>
        <c:ser>
          <c:idx val="13"/>
          <c:order val="13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Edit'!$P$3</c:f>
              <c:numCache>
                <c:formatCode>General</c:formatCode>
                <c:ptCount val="1"/>
                <c:pt idx="0">
                  <c:v>49</c:v>
                </c:pt>
              </c:numCache>
            </c:numRef>
          </c:xVal>
          <c:yVal>
            <c:numRef>
              <c:f>'Locations Edit'!$P$4</c:f>
              <c:numCache>
                <c:formatCode>General</c:formatCode>
                <c:ptCount val="1"/>
                <c:pt idx="0">
                  <c:v>-56</c:v>
                </c:pt>
              </c:numCache>
            </c:numRef>
          </c:yVal>
        </c:ser>
        <c:ser>
          <c:idx val="14"/>
          <c:order val="14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Edit'!$Q$3</c:f>
              <c:numCache>
                <c:formatCode>General</c:formatCode>
                <c:ptCount val="1"/>
                <c:pt idx="0">
                  <c:v>152</c:v>
                </c:pt>
              </c:numCache>
            </c:numRef>
          </c:xVal>
          <c:yVal>
            <c:numRef>
              <c:f>'Locations Edit'!$Q$4</c:f>
              <c:numCache>
                <c:formatCode>General</c:formatCode>
                <c:ptCount val="1"/>
                <c:pt idx="0">
                  <c:v>-50</c:v>
                </c:pt>
              </c:numCache>
            </c:numRef>
          </c:yVal>
        </c:ser>
        <c:ser>
          <c:idx val="15"/>
          <c:order val="15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Edit'!$R$3</c:f>
              <c:numCache>
                <c:formatCode>General</c:formatCode>
                <c:ptCount val="1"/>
                <c:pt idx="0">
                  <c:v>-147</c:v>
                </c:pt>
              </c:numCache>
            </c:numRef>
          </c:xVal>
          <c:yVal>
            <c:numRef>
              <c:f>'Locations Edit'!$R$4</c:f>
              <c:numCache>
                <c:formatCode>General</c:formatCode>
                <c:ptCount val="1"/>
                <c:pt idx="0">
                  <c:v>-68</c:v>
                </c:pt>
              </c:numCache>
            </c:numRef>
          </c:yVal>
        </c:ser>
        <c:ser>
          <c:idx val="16"/>
          <c:order val="16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Edit'!$S$3</c:f>
              <c:numCache>
                <c:formatCode>General</c:formatCode>
                <c:ptCount val="1"/>
                <c:pt idx="0">
                  <c:v>-128</c:v>
                </c:pt>
              </c:numCache>
            </c:numRef>
          </c:xVal>
          <c:yVal>
            <c:numRef>
              <c:f>'Locations Edit'!$S$4</c:f>
              <c:numCache>
                <c:formatCode>General</c:formatCode>
                <c:ptCount val="1"/>
                <c:pt idx="0">
                  <c:v>37</c:v>
                </c:pt>
              </c:numCache>
            </c:numRef>
          </c:yVal>
        </c:ser>
        <c:ser>
          <c:idx val="17"/>
          <c:order val="17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Edit'!$T$3</c:f>
              <c:numCache>
                <c:formatCode>General</c:formatCode>
                <c:ptCount val="1"/>
                <c:pt idx="0">
                  <c:v>-167</c:v>
                </c:pt>
              </c:numCache>
            </c:numRef>
          </c:xVal>
          <c:yVal>
            <c:numRef>
              <c:f>'Locations Edit'!$T$4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</c:ser>
        <c:ser>
          <c:idx val="18"/>
          <c:order val="18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Edit'!$U$3</c:f>
              <c:numCache>
                <c:formatCode>General</c:formatCode>
                <c:ptCount val="1"/>
                <c:pt idx="0">
                  <c:v>-29</c:v>
                </c:pt>
              </c:numCache>
            </c:numRef>
          </c:xVal>
          <c:yVal>
            <c:numRef>
              <c:f>'Locations Edit'!$U$4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</c:ser>
        <c:ser>
          <c:idx val="19"/>
          <c:order val="19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Edit'!$V$3</c:f>
              <c:numCache>
                <c:formatCode>General</c:formatCode>
                <c:ptCount val="1"/>
                <c:pt idx="0">
                  <c:v>-3</c:v>
                </c:pt>
              </c:numCache>
            </c:numRef>
          </c:xVal>
          <c:yVal>
            <c:numRef>
              <c:f>'Locations Edit'!$V$4</c:f>
              <c:numCache>
                <c:formatCode>General</c:formatCode>
                <c:ptCount val="1"/>
                <c:pt idx="0">
                  <c:v>119</c:v>
                </c:pt>
              </c:numCache>
            </c:numRef>
          </c:yVal>
        </c:ser>
        <c:ser>
          <c:idx val="20"/>
          <c:order val="20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Edit'!$W$3</c:f>
              <c:numCache>
                <c:formatCode>General</c:formatCode>
                <c:ptCount val="1"/>
                <c:pt idx="0">
                  <c:v>129</c:v>
                </c:pt>
              </c:numCache>
            </c:numRef>
          </c:xVal>
          <c:yVal>
            <c:numRef>
              <c:f>'Locations Edit'!$W$4</c:f>
              <c:numCache>
                <c:formatCode>General</c:formatCode>
                <c:ptCount val="1"/>
                <c:pt idx="0">
                  <c:v>71</c:v>
                </c:pt>
              </c:numCache>
            </c:numRef>
          </c:yVal>
        </c:ser>
        <c:ser>
          <c:idx val="21"/>
          <c:order val="21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Edit'!$X$3</c:f>
              <c:numCache>
                <c:formatCode>General</c:formatCode>
                <c:ptCount val="1"/>
                <c:pt idx="0">
                  <c:v>33</c:v>
                </c:pt>
              </c:numCache>
            </c:numRef>
          </c:xVal>
          <c:yVal>
            <c:numRef>
              <c:f>'Locations Edit'!$X$4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</c:ser>
        <c:ser>
          <c:idx val="22"/>
          <c:order val="22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Edit'!$Y$3</c:f>
              <c:numCache>
                <c:formatCode>General</c:formatCode>
                <c:ptCount val="1"/>
                <c:pt idx="0">
                  <c:v>130</c:v>
                </c:pt>
              </c:numCache>
            </c:numRef>
          </c:xVal>
          <c:yVal>
            <c:numRef>
              <c:f>'Locations Edit'!$Y$4</c:f>
              <c:numCache>
                <c:formatCode>General</c:formatCode>
                <c:ptCount val="1"/>
                <c:pt idx="0">
                  <c:v>106</c:v>
                </c:pt>
              </c:numCache>
            </c:numRef>
          </c:yVal>
        </c:ser>
        <c:ser>
          <c:idx val="23"/>
          <c:order val="23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'Locations Edit'!$Z$3</c:f>
              <c:numCache>
                <c:formatCode>General</c:formatCode>
                <c:ptCount val="1"/>
                <c:pt idx="0">
                  <c:v>89</c:v>
                </c:pt>
              </c:numCache>
            </c:numRef>
          </c:xVal>
          <c:yVal>
            <c:numRef>
              <c:f>'Locations Edit'!$Z$4</c:f>
              <c:numCache>
                <c:formatCode>General</c:formatCode>
                <c:ptCount val="1"/>
                <c:pt idx="0">
                  <c:v>-120</c:v>
                </c:pt>
              </c:numCache>
            </c:numRef>
          </c:yVal>
        </c:ser>
        <c:ser>
          <c:idx val="24"/>
          <c:order val="24"/>
          <c:spPr>
            <a:ln>
              <a:noFill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Edit'!$AA$3</c:f>
              <c:numCache>
                <c:formatCode>General</c:formatCode>
                <c:ptCount val="1"/>
                <c:pt idx="0">
                  <c:v>-174</c:v>
                </c:pt>
              </c:numCache>
            </c:numRef>
          </c:xVal>
          <c:yVal>
            <c:numRef>
              <c:f>'Locations Edit'!$AA$4</c:f>
              <c:numCache>
                <c:formatCode>General</c:formatCode>
                <c:ptCount val="1"/>
                <c:pt idx="0">
                  <c:v>-23</c:v>
                </c:pt>
              </c:numCache>
            </c:numRef>
          </c:yVal>
        </c:ser>
        <c:ser>
          <c:idx val="25"/>
          <c:order val="25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Edit'!$AB$3</c:f>
              <c:numCache>
                <c:formatCode>General</c:formatCode>
                <c:ptCount val="1"/>
                <c:pt idx="0">
                  <c:v>-120</c:v>
                </c:pt>
              </c:numCache>
            </c:numRef>
          </c:xVal>
          <c:yVal>
            <c:numRef>
              <c:f>'Locations Edit'!$AB$4</c:f>
              <c:numCache>
                <c:formatCode>General</c:formatCode>
                <c:ptCount val="1"/>
                <c:pt idx="0">
                  <c:v>-92</c:v>
                </c:pt>
              </c:numCache>
            </c:numRef>
          </c:yVal>
        </c:ser>
        <c:ser>
          <c:idx val="26"/>
          <c:order val="26"/>
          <c:spPr>
            <a:ln>
              <a:noFill/>
            </a:ln>
          </c:spPr>
          <c:marker>
            <c:symbol val="circle"/>
            <c:size val="20"/>
            <c:spPr>
              <a:solidFill>
                <a:srgbClr val="00B050"/>
              </a:solidFill>
            </c:spPr>
          </c:marker>
          <c:xVal>
            <c:numRef>
              <c:f>'Locations Edit'!$AC$3</c:f>
              <c:numCache>
                <c:formatCode>General</c:formatCode>
                <c:ptCount val="1"/>
                <c:pt idx="0">
                  <c:v>-86</c:v>
                </c:pt>
              </c:numCache>
            </c:numRef>
          </c:xVal>
          <c:yVal>
            <c:numRef>
              <c:f>'Locations Edit'!$AC$4</c:f>
              <c:numCache>
                <c:formatCode>General</c:formatCode>
                <c:ptCount val="1"/>
                <c:pt idx="0">
                  <c:v>-25</c:v>
                </c:pt>
              </c:numCache>
            </c:numRef>
          </c:yVal>
        </c:ser>
        <c:ser>
          <c:idx val="27"/>
          <c:order val="27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Edit'!$AD$3</c:f>
              <c:numCache>
                <c:formatCode>General</c:formatCode>
                <c:ptCount val="1"/>
                <c:pt idx="0">
                  <c:v>-70</c:v>
                </c:pt>
              </c:numCache>
            </c:numRef>
          </c:xVal>
          <c:yVal>
            <c:numRef>
              <c:f>'Locations Edit'!$AD$4</c:f>
              <c:numCache>
                <c:formatCode>General</c:formatCode>
                <c:ptCount val="1"/>
                <c:pt idx="0">
                  <c:v>-71</c:v>
                </c:pt>
              </c:numCache>
            </c:numRef>
          </c:yVal>
        </c:ser>
        <c:ser>
          <c:idx val="28"/>
          <c:order val="28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Edit'!$AE$3</c:f>
              <c:numCache>
                <c:formatCode>General</c:formatCode>
                <c:ptCount val="1"/>
                <c:pt idx="0">
                  <c:v>-46</c:v>
                </c:pt>
              </c:numCache>
            </c:numRef>
          </c:xVal>
          <c:yVal>
            <c:numRef>
              <c:f>'Locations Edit'!$AE$4</c:f>
              <c:numCache>
                <c:formatCode>General</c:formatCode>
                <c:ptCount val="1"/>
                <c:pt idx="0">
                  <c:v>-36</c:v>
                </c:pt>
              </c:numCache>
            </c:numRef>
          </c:yVal>
        </c:ser>
        <c:ser>
          <c:idx val="29"/>
          <c:order val="29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Edit'!$AF$3</c:f>
              <c:numCache>
                <c:formatCode>General</c:formatCode>
                <c:ptCount val="1"/>
                <c:pt idx="0">
                  <c:v>-112</c:v>
                </c:pt>
              </c:numCache>
            </c:numRef>
          </c:xVal>
          <c:yVal>
            <c:numRef>
              <c:f>'Locations Edit'!$AF$4</c:f>
              <c:numCache>
                <c:formatCode>General</c:formatCode>
                <c:ptCount val="1"/>
                <c:pt idx="0">
                  <c:v>-52</c:v>
                </c:pt>
              </c:numCache>
            </c:numRef>
          </c:yVal>
        </c:ser>
        <c:ser>
          <c:idx val="30"/>
          <c:order val="30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Edit'!$AG$3</c:f>
              <c:numCache>
                <c:formatCode>General</c:formatCode>
                <c:ptCount val="1"/>
                <c:pt idx="0">
                  <c:v>-45</c:v>
                </c:pt>
              </c:numCache>
            </c:numRef>
          </c:xVal>
          <c:yVal>
            <c:numRef>
              <c:f>'Locations Edit'!$AG$4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</c:ser>
        <c:ser>
          <c:idx val="31"/>
          <c:order val="31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Edit'!$AH$3</c:f>
              <c:numCache>
                <c:formatCode>General</c:formatCode>
                <c:ptCount val="1"/>
                <c:pt idx="0">
                  <c:v>-72</c:v>
                </c:pt>
              </c:numCache>
            </c:numRef>
          </c:xVal>
          <c:yVal>
            <c:numRef>
              <c:f>'Locations Edit'!$AH$4</c:f>
              <c:numCache>
                <c:formatCode>General</c:formatCode>
                <c:ptCount val="1"/>
                <c:pt idx="0">
                  <c:v>-133</c:v>
                </c:pt>
              </c:numCache>
            </c:numRef>
          </c:yVal>
        </c:ser>
        <c:ser>
          <c:idx val="32"/>
          <c:order val="32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Edit'!$AI$3</c:f>
              <c:numCache>
                <c:formatCode>General</c:formatCode>
                <c:ptCount val="1"/>
                <c:pt idx="0">
                  <c:v>-18</c:v>
                </c:pt>
              </c:numCache>
            </c:numRef>
          </c:xVal>
          <c:yVal>
            <c:numRef>
              <c:f>'Locations Edit'!$AI$4</c:f>
              <c:numCache>
                <c:formatCode>General</c:formatCode>
                <c:ptCount val="1"/>
                <c:pt idx="0">
                  <c:v>-11</c:v>
                </c:pt>
              </c:numCache>
            </c:numRef>
          </c:yVal>
        </c:ser>
        <c:ser>
          <c:idx val="33"/>
          <c:order val="33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Edit'!$AJ$3</c:f>
              <c:numCache>
                <c:formatCode>General</c:formatCode>
                <c:ptCount val="1"/>
                <c:pt idx="0">
                  <c:v>-16</c:v>
                </c:pt>
              </c:numCache>
            </c:numRef>
          </c:xVal>
          <c:yVal>
            <c:numRef>
              <c:f>'Locations Edit'!$AJ$4</c:f>
              <c:numCache>
                <c:formatCode>General</c:formatCode>
                <c:ptCount val="1"/>
                <c:pt idx="0">
                  <c:v>-99</c:v>
                </c:pt>
              </c:numCache>
            </c:numRef>
          </c:yVal>
        </c:ser>
        <c:ser>
          <c:idx val="34"/>
          <c:order val="34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Edit'!$AK$3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'Locations Edit'!$AK$4</c:f>
              <c:numCache>
                <c:formatCode>General</c:formatCode>
                <c:ptCount val="1"/>
                <c:pt idx="0">
                  <c:v>-19</c:v>
                </c:pt>
              </c:numCache>
            </c:numRef>
          </c:yVal>
        </c:ser>
        <c:ser>
          <c:idx val="35"/>
          <c:order val="35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Edit'!$AL$3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'Locations Edit'!$AL$4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</c:ser>
        <c:ser>
          <c:idx val="36"/>
          <c:order val="36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Edit'!$AM$3</c:f>
              <c:numCache>
                <c:formatCode>General</c:formatCode>
                <c:ptCount val="1"/>
                <c:pt idx="0">
                  <c:v>69</c:v>
                </c:pt>
              </c:numCache>
            </c:numRef>
          </c:xVal>
          <c:yVal>
            <c:numRef>
              <c:f>'Locations Edit'!$AM$4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</c:ser>
        <c:ser>
          <c:idx val="37"/>
          <c:order val="37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Edit'!$AN$3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'Locations Edit'!$AN$4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</c:ser>
        <c:ser>
          <c:idx val="38"/>
          <c:order val="38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Edit'!$AO$3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'Locations Edit'!$AO$4</c:f>
              <c:numCache>
                <c:formatCode>General</c:formatCode>
                <c:ptCount val="1"/>
                <c:pt idx="0">
                  <c:v>-83</c:v>
                </c:pt>
              </c:numCache>
            </c:numRef>
          </c:yVal>
        </c:ser>
        <c:ser>
          <c:idx val="39"/>
          <c:order val="39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Edit'!$AP$3</c:f>
              <c:numCache>
                <c:formatCode>General</c:formatCode>
                <c:ptCount val="1"/>
                <c:pt idx="0">
                  <c:v>36</c:v>
                </c:pt>
              </c:numCache>
            </c:numRef>
          </c:xVal>
          <c:yVal>
            <c:numRef>
              <c:f>'Locations Edit'!$AP$4</c:f>
              <c:numCache>
                <c:formatCode>General</c:formatCode>
                <c:ptCount val="1"/>
                <c:pt idx="0">
                  <c:v>97</c:v>
                </c:pt>
              </c:numCache>
            </c:numRef>
          </c:yVal>
        </c:ser>
        <c:ser>
          <c:idx val="40"/>
          <c:order val="40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Edit'!$AQ$3</c:f>
              <c:numCache>
                <c:formatCode>General</c:formatCode>
                <c:ptCount val="1"/>
                <c:pt idx="0">
                  <c:v>94</c:v>
                </c:pt>
              </c:numCache>
            </c:numRef>
          </c:xVal>
          <c:yVal>
            <c:numRef>
              <c:f>'Locations Edit'!$AQ$4</c:f>
              <c:numCache>
                <c:formatCode>General</c:formatCode>
                <c:ptCount val="1"/>
                <c:pt idx="0">
                  <c:v>-49</c:v>
                </c:pt>
              </c:numCache>
            </c:numRef>
          </c:yVal>
        </c:ser>
        <c:ser>
          <c:idx val="41"/>
          <c:order val="41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Edit'!$AR$3</c:f>
              <c:numCache>
                <c:formatCode>General</c:formatCode>
                <c:ptCount val="1"/>
                <c:pt idx="0">
                  <c:v>113</c:v>
                </c:pt>
              </c:numCache>
            </c:numRef>
          </c:xVal>
          <c:yVal>
            <c:numRef>
              <c:f>'Locations Edit'!$AR$4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</c:ser>
        <c:ser>
          <c:idx val="42"/>
          <c:order val="42"/>
          <c:spPr>
            <a:ln w="28800">
              <a:noFill/>
              <a:round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'Locations Edit'!$AS$3</c:f>
              <c:numCache>
                <c:formatCode>General</c:formatCode>
                <c:ptCount val="1"/>
                <c:pt idx="0">
                  <c:v>142</c:v>
                </c:pt>
              </c:numCache>
            </c:numRef>
          </c:xVal>
          <c:yVal>
            <c:numRef>
              <c:f>'Locations Edit'!$AS$4</c:f>
              <c:numCache>
                <c:formatCode>General</c:formatCode>
                <c:ptCount val="1"/>
                <c:pt idx="0">
                  <c:v>-18</c:v>
                </c:pt>
              </c:numCache>
            </c:numRef>
          </c:yVal>
        </c:ser>
        <c:ser>
          <c:idx val="43"/>
          <c:order val="43"/>
          <c:spPr>
            <a:ln w="28800">
              <a:solidFill>
                <a:srgbClr val="C5000B"/>
              </a:solidFill>
              <a:round/>
            </a:ln>
          </c:spPr>
          <c:xVal>
            <c:numRef>
              <c:f>'Old Paths'!$B$80:$B$95</c:f>
              <c:numCache>
                <c:formatCode>General</c:formatCode>
                <c:ptCount val="16"/>
                <c:pt idx="0">
                  <c:v>-188</c:v>
                </c:pt>
                <c:pt idx="1">
                  <c:v>-184</c:v>
                </c:pt>
                <c:pt idx="2">
                  <c:v>-174</c:v>
                </c:pt>
                <c:pt idx="3">
                  <c:v>-163</c:v>
                </c:pt>
                <c:pt idx="4">
                  <c:v>-154</c:v>
                </c:pt>
                <c:pt idx="5">
                  <c:v>-147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Paths'!$C$80:$C$95</c:f>
              <c:numCache>
                <c:formatCode>General</c:formatCode>
                <c:ptCount val="16"/>
                <c:pt idx="0">
                  <c:v>-61</c:v>
                </c:pt>
                <c:pt idx="1">
                  <c:v>-67</c:v>
                </c:pt>
                <c:pt idx="2">
                  <c:v>-70</c:v>
                </c:pt>
                <c:pt idx="3">
                  <c:v>-71</c:v>
                </c:pt>
                <c:pt idx="4">
                  <c:v>-68</c:v>
                </c:pt>
                <c:pt idx="5">
                  <c:v>-68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4"/>
          <c:order val="44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Paths'!$B$128:$B$143</c:f>
              <c:numCache>
                <c:formatCode>General</c:formatCode>
                <c:ptCount val="16"/>
                <c:pt idx="0">
                  <c:v>-186</c:v>
                </c:pt>
                <c:pt idx="1">
                  <c:v>-184</c:v>
                </c:pt>
                <c:pt idx="2">
                  <c:v>-175</c:v>
                </c:pt>
                <c:pt idx="3">
                  <c:v>-163</c:v>
                </c:pt>
                <c:pt idx="4">
                  <c:v>-154</c:v>
                </c:pt>
                <c:pt idx="5">
                  <c:v>-150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Paths'!$C$128:$C$143</c:f>
              <c:numCache>
                <c:formatCode>General</c:formatCode>
                <c:ptCount val="16"/>
                <c:pt idx="0">
                  <c:v>-63</c:v>
                </c:pt>
                <c:pt idx="1">
                  <c:v>-66</c:v>
                </c:pt>
                <c:pt idx="2">
                  <c:v>-69</c:v>
                </c:pt>
                <c:pt idx="3">
                  <c:v>-70</c:v>
                </c:pt>
                <c:pt idx="4">
                  <c:v>-67</c:v>
                </c:pt>
                <c:pt idx="5">
                  <c:v>-67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5"/>
          <c:order val="45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Paths'!$B$144:$B$159</c:f>
              <c:numCache>
                <c:formatCode>General</c:formatCode>
                <c:ptCount val="16"/>
                <c:pt idx="0">
                  <c:v>-188</c:v>
                </c:pt>
                <c:pt idx="1">
                  <c:v>-186</c:v>
                </c:pt>
                <c:pt idx="2">
                  <c:v>-175</c:v>
                </c:pt>
                <c:pt idx="3">
                  <c:v>-163</c:v>
                </c:pt>
                <c:pt idx="4">
                  <c:v>-154</c:v>
                </c:pt>
                <c:pt idx="5">
                  <c:v>-150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Paths'!$C$144:$C$159</c:f>
              <c:numCache>
                <c:formatCode>General</c:formatCode>
                <c:ptCount val="16"/>
                <c:pt idx="0">
                  <c:v>-65</c:v>
                </c:pt>
                <c:pt idx="1">
                  <c:v>-68</c:v>
                </c:pt>
                <c:pt idx="2">
                  <c:v>-72</c:v>
                </c:pt>
                <c:pt idx="3">
                  <c:v>-73</c:v>
                </c:pt>
                <c:pt idx="4">
                  <c:v>-70</c:v>
                </c:pt>
                <c:pt idx="5">
                  <c:v>-70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6"/>
          <c:order val="46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Paths'!$D$80:$D$95</c:f>
              <c:numCache>
                <c:formatCode>General</c:formatCode>
                <c:ptCount val="16"/>
                <c:pt idx="0">
                  <c:v>-188</c:v>
                </c:pt>
                <c:pt idx="1">
                  <c:v>-189</c:v>
                </c:pt>
                <c:pt idx="2">
                  <c:v>-192</c:v>
                </c:pt>
                <c:pt idx="3">
                  <c:v>-193</c:v>
                </c:pt>
                <c:pt idx="4">
                  <c:v>-188</c:v>
                </c:pt>
                <c:pt idx="5">
                  <c:v>-180</c:v>
                </c:pt>
                <c:pt idx="6">
                  <c:v>-176</c:v>
                </c:pt>
                <c:pt idx="7">
                  <c:v>-174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Paths'!$E$80:$E$95</c:f>
              <c:numCache>
                <c:formatCode>General</c:formatCode>
                <c:ptCount val="16"/>
                <c:pt idx="0">
                  <c:v>-61</c:v>
                </c:pt>
                <c:pt idx="1">
                  <c:v>-53</c:v>
                </c:pt>
                <c:pt idx="2">
                  <c:v>-46</c:v>
                </c:pt>
                <c:pt idx="3">
                  <c:v>-39</c:v>
                </c:pt>
                <c:pt idx="4">
                  <c:v>-32</c:v>
                </c:pt>
                <c:pt idx="5">
                  <c:v>-30</c:v>
                </c:pt>
                <c:pt idx="6">
                  <c:v>-28</c:v>
                </c:pt>
                <c:pt idx="7">
                  <c:v>-23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7"/>
          <c:order val="47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Paths'!$D$128:$D$143</c:f>
              <c:numCache>
                <c:formatCode>General</c:formatCode>
                <c:ptCount val="16"/>
                <c:pt idx="0">
                  <c:v>-190</c:v>
                </c:pt>
                <c:pt idx="1">
                  <c:v>-191</c:v>
                </c:pt>
                <c:pt idx="2">
                  <c:v>-194</c:v>
                </c:pt>
                <c:pt idx="3">
                  <c:v>-195</c:v>
                </c:pt>
                <c:pt idx="4">
                  <c:v>-189</c:v>
                </c:pt>
                <c:pt idx="5">
                  <c:v>-181</c:v>
                </c:pt>
                <c:pt idx="6">
                  <c:v>-177</c:v>
                </c:pt>
                <c:pt idx="7">
                  <c:v>-177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Paths'!$E$128:$E$143</c:f>
              <c:numCache>
                <c:formatCode>General</c:formatCode>
                <c:ptCount val="16"/>
                <c:pt idx="0">
                  <c:v>-58</c:v>
                </c:pt>
                <c:pt idx="1">
                  <c:v>-53</c:v>
                </c:pt>
                <c:pt idx="2">
                  <c:v>-47</c:v>
                </c:pt>
                <c:pt idx="3">
                  <c:v>-39</c:v>
                </c:pt>
                <c:pt idx="4">
                  <c:v>-32</c:v>
                </c:pt>
                <c:pt idx="5">
                  <c:v>-29</c:v>
                </c:pt>
                <c:pt idx="6">
                  <c:v>-27</c:v>
                </c:pt>
                <c:pt idx="7">
                  <c:v>-27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8"/>
          <c:order val="48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Paths'!$D$144:$D$159</c:f>
              <c:numCache>
                <c:formatCode>General</c:formatCode>
                <c:ptCount val="16"/>
                <c:pt idx="0">
                  <c:v>-187</c:v>
                </c:pt>
                <c:pt idx="1">
                  <c:v>-188</c:v>
                </c:pt>
                <c:pt idx="2">
                  <c:v>-191</c:v>
                </c:pt>
                <c:pt idx="3">
                  <c:v>-192</c:v>
                </c:pt>
                <c:pt idx="4">
                  <c:v>-187</c:v>
                </c:pt>
                <c:pt idx="5">
                  <c:v>-181</c:v>
                </c:pt>
                <c:pt idx="6">
                  <c:v>-175</c:v>
                </c:pt>
                <c:pt idx="7">
                  <c:v>-174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Paths'!$E$144:$E$159</c:f>
              <c:numCache>
                <c:formatCode>General</c:formatCode>
                <c:ptCount val="16"/>
                <c:pt idx="0">
                  <c:v>-58</c:v>
                </c:pt>
                <c:pt idx="1">
                  <c:v>-53</c:v>
                </c:pt>
                <c:pt idx="2">
                  <c:v>-47</c:v>
                </c:pt>
                <c:pt idx="3">
                  <c:v>-39</c:v>
                </c:pt>
                <c:pt idx="4">
                  <c:v>-34</c:v>
                </c:pt>
                <c:pt idx="5">
                  <c:v>-32</c:v>
                </c:pt>
                <c:pt idx="6">
                  <c:v>-29</c:v>
                </c:pt>
                <c:pt idx="7">
                  <c:v>-27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49"/>
          <c:order val="49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Paths'!$F$80:$F$95</c:f>
              <c:numCache>
                <c:formatCode>General</c:formatCode>
                <c:ptCount val="16"/>
                <c:pt idx="0">
                  <c:v>-174</c:v>
                </c:pt>
                <c:pt idx="1">
                  <c:v>-174</c:v>
                </c:pt>
                <c:pt idx="2">
                  <c:v>-173</c:v>
                </c:pt>
                <c:pt idx="3">
                  <c:v>-171</c:v>
                </c:pt>
                <c:pt idx="4">
                  <c:v>-168</c:v>
                </c:pt>
                <c:pt idx="5">
                  <c:v>-167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Paths'!$G$80:$G$95</c:f>
              <c:numCache>
                <c:formatCode>General</c:formatCode>
                <c:ptCount val="16"/>
                <c:pt idx="0">
                  <c:v>-23</c:v>
                </c:pt>
                <c:pt idx="1">
                  <c:v>-15</c:v>
                </c:pt>
                <c:pt idx="2">
                  <c:v>-4</c:v>
                </c:pt>
                <c:pt idx="3">
                  <c:v>2</c:v>
                </c:pt>
                <c:pt idx="4">
                  <c:v>8</c:v>
                </c:pt>
                <c:pt idx="5">
                  <c:v>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0"/>
          <c:order val="50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Paths'!$F$128:$F$143</c:f>
              <c:numCache>
                <c:formatCode>General</c:formatCode>
                <c:ptCount val="16"/>
                <c:pt idx="0">
                  <c:v>-176</c:v>
                </c:pt>
                <c:pt idx="1">
                  <c:v>-176</c:v>
                </c:pt>
                <c:pt idx="2">
                  <c:v>-175</c:v>
                </c:pt>
                <c:pt idx="3">
                  <c:v>-173</c:v>
                </c:pt>
                <c:pt idx="4">
                  <c:v>-170</c:v>
                </c:pt>
                <c:pt idx="5">
                  <c:v>-169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Paths'!$G$128:$G$143</c:f>
              <c:numCache>
                <c:formatCode>General</c:formatCode>
                <c:ptCount val="16"/>
                <c:pt idx="0">
                  <c:v>-21</c:v>
                </c:pt>
                <c:pt idx="1">
                  <c:v>-16</c:v>
                </c:pt>
                <c:pt idx="2">
                  <c:v>-5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1"/>
          <c:order val="51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Paths'!$F$144:$F$159</c:f>
              <c:numCache>
                <c:formatCode>General</c:formatCode>
                <c:ptCount val="16"/>
                <c:pt idx="0">
                  <c:v>-173</c:v>
                </c:pt>
                <c:pt idx="1">
                  <c:v>-173</c:v>
                </c:pt>
                <c:pt idx="2">
                  <c:v>-172</c:v>
                </c:pt>
                <c:pt idx="3">
                  <c:v>-170</c:v>
                </c:pt>
                <c:pt idx="4">
                  <c:v>-167</c:v>
                </c:pt>
                <c:pt idx="5">
                  <c:v>-166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Paths'!$G$144:$G$159</c:f>
              <c:numCache>
                <c:formatCode>General</c:formatCode>
                <c:ptCount val="16"/>
                <c:pt idx="0">
                  <c:v>-21</c:v>
                </c:pt>
                <c:pt idx="1">
                  <c:v>-16</c:v>
                </c:pt>
                <c:pt idx="2">
                  <c:v>-5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2"/>
          <c:order val="52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Paths'!$H$80:$H$95</c:f>
              <c:numCache>
                <c:formatCode>General</c:formatCode>
                <c:ptCount val="16"/>
                <c:pt idx="0">
                  <c:v>-174</c:v>
                </c:pt>
                <c:pt idx="1">
                  <c:v>-162</c:v>
                </c:pt>
                <c:pt idx="2">
                  <c:v>-155</c:v>
                </c:pt>
                <c:pt idx="3">
                  <c:v>-149</c:v>
                </c:pt>
                <c:pt idx="4">
                  <c:v>-141</c:v>
                </c:pt>
                <c:pt idx="5">
                  <c:v>-132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Paths'!$I$80:$I$95</c:f>
              <c:numCache>
                <c:formatCode>General</c:formatCode>
                <c:ptCount val="16"/>
                <c:pt idx="0">
                  <c:v>-23</c:v>
                </c:pt>
                <c:pt idx="1">
                  <c:v>-22</c:v>
                </c:pt>
                <c:pt idx="2">
                  <c:v>-18</c:v>
                </c:pt>
                <c:pt idx="3">
                  <c:v>-14</c:v>
                </c:pt>
                <c:pt idx="4">
                  <c:v>-11</c:v>
                </c:pt>
                <c:pt idx="5">
                  <c:v>-12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3"/>
          <c:order val="53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Paths'!$H$128:$H$143</c:f>
              <c:numCache>
                <c:formatCode>General</c:formatCode>
                <c:ptCount val="16"/>
                <c:pt idx="0">
                  <c:v>-171</c:v>
                </c:pt>
                <c:pt idx="1">
                  <c:v>-163</c:v>
                </c:pt>
                <c:pt idx="2">
                  <c:v>-156</c:v>
                </c:pt>
                <c:pt idx="3">
                  <c:v>-151</c:v>
                </c:pt>
                <c:pt idx="4">
                  <c:v>-142</c:v>
                </c:pt>
                <c:pt idx="5">
                  <c:v>-136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Paths'!$I$128:$I$143</c:f>
              <c:numCache>
                <c:formatCode>General</c:formatCode>
                <c:ptCount val="16"/>
                <c:pt idx="0">
                  <c:v>-22</c:v>
                </c:pt>
                <c:pt idx="1">
                  <c:v>-21</c:v>
                </c:pt>
                <c:pt idx="2">
                  <c:v>-18</c:v>
                </c:pt>
                <c:pt idx="3">
                  <c:v>-13</c:v>
                </c:pt>
                <c:pt idx="4">
                  <c:v>-10</c:v>
                </c:pt>
                <c:pt idx="5">
                  <c:v>-10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4"/>
          <c:order val="54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Paths'!$H$144:$H$159</c:f>
              <c:numCache>
                <c:formatCode>General</c:formatCode>
                <c:ptCount val="16"/>
                <c:pt idx="0">
                  <c:v>-171</c:v>
                </c:pt>
                <c:pt idx="1">
                  <c:v>-163</c:v>
                </c:pt>
                <c:pt idx="2">
                  <c:v>-154</c:v>
                </c:pt>
                <c:pt idx="3">
                  <c:v>-149</c:v>
                </c:pt>
                <c:pt idx="4">
                  <c:v>-142</c:v>
                </c:pt>
                <c:pt idx="5">
                  <c:v>-136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Paths'!$I$144:$I$159</c:f>
              <c:numCache>
                <c:formatCode>General</c:formatCode>
                <c:ptCount val="16"/>
                <c:pt idx="0">
                  <c:v>-25</c:v>
                </c:pt>
                <c:pt idx="1">
                  <c:v>-24</c:v>
                </c:pt>
                <c:pt idx="2">
                  <c:v>-20</c:v>
                </c:pt>
                <c:pt idx="3">
                  <c:v>-15</c:v>
                </c:pt>
                <c:pt idx="4">
                  <c:v>-13</c:v>
                </c:pt>
                <c:pt idx="5">
                  <c:v>-13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5"/>
          <c:order val="55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Paths'!$J$80:$J$95</c:f>
              <c:numCache>
                <c:formatCode>General</c:formatCode>
                <c:ptCount val="16"/>
                <c:pt idx="0">
                  <c:v>-132</c:v>
                </c:pt>
                <c:pt idx="1">
                  <c:v>-130</c:v>
                </c:pt>
                <c:pt idx="2">
                  <c:v>-123</c:v>
                </c:pt>
                <c:pt idx="3">
                  <c:v>-116</c:v>
                </c:pt>
                <c:pt idx="4">
                  <c:v>-111</c:v>
                </c:pt>
                <c:pt idx="5">
                  <c:v>-112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Paths'!$K$80:$K$95</c:f>
              <c:numCache>
                <c:formatCode>General</c:formatCode>
                <c:ptCount val="16"/>
                <c:pt idx="0">
                  <c:v>-12</c:v>
                </c:pt>
                <c:pt idx="1">
                  <c:v>-22</c:v>
                </c:pt>
                <c:pt idx="2">
                  <c:v>-29</c:v>
                </c:pt>
                <c:pt idx="3">
                  <c:v>-34</c:v>
                </c:pt>
                <c:pt idx="4">
                  <c:v>-42</c:v>
                </c:pt>
                <c:pt idx="5">
                  <c:v>-52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6"/>
          <c:order val="56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Paths'!$J$128:$J$143</c:f>
              <c:numCache>
                <c:formatCode>General</c:formatCode>
                <c:ptCount val="16"/>
                <c:pt idx="0">
                  <c:v>-131</c:v>
                </c:pt>
                <c:pt idx="1">
                  <c:v>-129</c:v>
                </c:pt>
                <c:pt idx="2">
                  <c:v>-123</c:v>
                </c:pt>
                <c:pt idx="3">
                  <c:v>-116</c:v>
                </c:pt>
                <c:pt idx="4">
                  <c:v>-110</c:v>
                </c:pt>
                <c:pt idx="5">
                  <c:v>-110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Paths'!$K$128:$K$143</c:f>
              <c:numCache>
                <c:formatCode>General</c:formatCode>
                <c:ptCount val="16"/>
                <c:pt idx="0">
                  <c:v>-15</c:v>
                </c:pt>
                <c:pt idx="1">
                  <c:v>-21</c:v>
                </c:pt>
                <c:pt idx="2">
                  <c:v>-29</c:v>
                </c:pt>
                <c:pt idx="3">
                  <c:v>-33</c:v>
                </c:pt>
                <c:pt idx="4">
                  <c:v>-43</c:v>
                </c:pt>
                <c:pt idx="5">
                  <c:v>-50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7"/>
          <c:order val="57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Paths'!$J$144:$J$159</c:f>
              <c:numCache>
                <c:formatCode>General</c:formatCode>
                <c:ptCount val="16"/>
                <c:pt idx="0">
                  <c:v>-134</c:v>
                </c:pt>
                <c:pt idx="1">
                  <c:v>-131</c:v>
                </c:pt>
                <c:pt idx="2">
                  <c:v>-125</c:v>
                </c:pt>
                <c:pt idx="3">
                  <c:v>-118</c:v>
                </c:pt>
                <c:pt idx="4">
                  <c:v>-113</c:v>
                </c:pt>
                <c:pt idx="5">
                  <c:v>-113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Paths'!$K$144:$K$159</c:f>
              <c:numCache>
                <c:formatCode>General</c:formatCode>
                <c:ptCount val="16"/>
                <c:pt idx="0">
                  <c:v>-15</c:v>
                </c:pt>
                <c:pt idx="1">
                  <c:v>-23</c:v>
                </c:pt>
                <c:pt idx="2">
                  <c:v>-31</c:v>
                </c:pt>
                <c:pt idx="3">
                  <c:v>-35</c:v>
                </c:pt>
                <c:pt idx="4">
                  <c:v>-43</c:v>
                </c:pt>
                <c:pt idx="5">
                  <c:v>-50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8"/>
          <c:order val="58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Paths'!$L$80:$L$95</c:f>
              <c:numCache>
                <c:formatCode>General</c:formatCode>
                <c:ptCount val="16"/>
                <c:pt idx="0">
                  <c:v>-112</c:v>
                </c:pt>
                <c:pt idx="1">
                  <c:v>-107</c:v>
                </c:pt>
                <c:pt idx="2">
                  <c:v>-107</c:v>
                </c:pt>
                <c:pt idx="3">
                  <c:v>-110</c:v>
                </c:pt>
                <c:pt idx="4">
                  <c:v>-116</c:v>
                </c:pt>
                <c:pt idx="5">
                  <c:v>-120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Paths'!$M$80:$M$95</c:f>
              <c:numCache>
                <c:formatCode>General</c:formatCode>
                <c:ptCount val="16"/>
                <c:pt idx="0">
                  <c:v>-52</c:v>
                </c:pt>
                <c:pt idx="1">
                  <c:v>-61</c:v>
                </c:pt>
                <c:pt idx="2">
                  <c:v>-71</c:v>
                </c:pt>
                <c:pt idx="3">
                  <c:v>-79</c:v>
                </c:pt>
                <c:pt idx="4">
                  <c:v>-84</c:v>
                </c:pt>
                <c:pt idx="5">
                  <c:v>-92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59"/>
          <c:order val="59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Paths'!$L$128:$L$143</c:f>
              <c:numCache>
                <c:formatCode>General</c:formatCode>
                <c:ptCount val="16"/>
                <c:pt idx="0">
                  <c:v>-110</c:v>
                </c:pt>
                <c:pt idx="1">
                  <c:v>-106</c:v>
                </c:pt>
                <c:pt idx="2">
                  <c:v>-106</c:v>
                </c:pt>
                <c:pt idx="3">
                  <c:v>-110</c:v>
                </c:pt>
                <c:pt idx="4">
                  <c:v>-116</c:v>
                </c:pt>
                <c:pt idx="5">
                  <c:v>-118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Paths'!$M$128:$M$143</c:f>
              <c:numCache>
                <c:formatCode>General</c:formatCode>
                <c:ptCount val="16"/>
                <c:pt idx="0">
                  <c:v>-54</c:v>
                </c:pt>
                <c:pt idx="1">
                  <c:v>-61</c:v>
                </c:pt>
                <c:pt idx="2">
                  <c:v>-71</c:v>
                </c:pt>
                <c:pt idx="3">
                  <c:v>-80</c:v>
                </c:pt>
                <c:pt idx="4">
                  <c:v>-85</c:v>
                </c:pt>
                <c:pt idx="5">
                  <c:v>-91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0"/>
          <c:order val="60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Paths'!$L$144:$L$159</c:f>
              <c:numCache>
                <c:formatCode>General</c:formatCode>
                <c:ptCount val="16"/>
                <c:pt idx="0">
                  <c:v>-112</c:v>
                </c:pt>
                <c:pt idx="1">
                  <c:v>-109</c:v>
                </c:pt>
                <c:pt idx="2">
                  <c:v>-109</c:v>
                </c:pt>
                <c:pt idx="3">
                  <c:v>-112</c:v>
                </c:pt>
                <c:pt idx="4">
                  <c:v>-118</c:v>
                </c:pt>
                <c:pt idx="5">
                  <c:v>-120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Paths'!$M$144:$M$159</c:f>
              <c:numCache>
                <c:formatCode>General</c:formatCode>
                <c:ptCount val="16"/>
                <c:pt idx="0">
                  <c:v>-56</c:v>
                </c:pt>
                <c:pt idx="1">
                  <c:v>-61</c:v>
                </c:pt>
                <c:pt idx="2">
                  <c:v>-71</c:v>
                </c:pt>
                <c:pt idx="3">
                  <c:v>-78</c:v>
                </c:pt>
                <c:pt idx="4">
                  <c:v>-83</c:v>
                </c:pt>
                <c:pt idx="5">
                  <c:v>-89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1"/>
          <c:order val="61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Paths'!$N$80:$N$95</c:f>
              <c:numCache>
                <c:formatCode>General</c:formatCode>
                <c:ptCount val="16"/>
                <c:pt idx="0">
                  <c:v>-120</c:v>
                </c:pt>
                <c:pt idx="1">
                  <c:v>-127</c:v>
                </c:pt>
                <c:pt idx="2">
                  <c:v>-132</c:v>
                </c:pt>
                <c:pt idx="3">
                  <c:v>-135</c:v>
                </c:pt>
                <c:pt idx="4">
                  <c:v>-139</c:v>
                </c:pt>
                <c:pt idx="5">
                  <c:v>-147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Paths'!$O$80:$O$95</c:f>
              <c:numCache>
                <c:formatCode>General</c:formatCode>
                <c:ptCount val="16"/>
                <c:pt idx="0">
                  <c:v>-92</c:v>
                </c:pt>
                <c:pt idx="1">
                  <c:v>-91</c:v>
                </c:pt>
                <c:pt idx="2">
                  <c:v>-86</c:v>
                </c:pt>
                <c:pt idx="3">
                  <c:v>-79</c:v>
                </c:pt>
                <c:pt idx="4">
                  <c:v>-74</c:v>
                </c:pt>
                <c:pt idx="5">
                  <c:v>-68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2"/>
          <c:order val="62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Paths'!$N$128:$N$143</c:f>
              <c:numCache>
                <c:formatCode>General</c:formatCode>
                <c:ptCount val="16"/>
                <c:pt idx="0">
                  <c:v>-124</c:v>
                </c:pt>
                <c:pt idx="1">
                  <c:v>-128</c:v>
                </c:pt>
                <c:pt idx="2">
                  <c:v>-134</c:v>
                </c:pt>
                <c:pt idx="3">
                  <c:v>-136</c:v>
                </c:pt>
                <c:pt idx="4">
                  <c:v>-140</c:v>
                </c:pt>
                <c:pt idx="5">
                  <c:v>-146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Paths'!$O$128:$O$143</c:f>
              <c:numCache>
                <c:formatCode>General</c:formatCode>
                <c:ptCount val="16"/>
                <c:pt idx="0">
                  <c:v>-93</c:v>
                </c:pt>
                <c:pt idx="1">
                  <c:v>-92</c:v>
                </c:pt>
                <c:pt idx="2">
                  <c:v>-88</c:v>
                </c:pt>
                <c:pt idx="3">
                  <c:v>-81</c:v>
                </c:pt>
                <c:pt idx="4">
                  <c:v>-75</c:v>
                </c:pt>
                <c:pt idx="5">
                  <c:v>-72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3"/>
          <c:order val="63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Paths'!$N$144:$N$159</c:f>
              <c:numCache>
                <c:formatCode>General</c:formatCode>
                <c:ptCount val="16"/>
                <c:pt idx="0">
                  <c:v>-124</c:v>
                </c:pt>
                <c:pt idx="1">
                  <c:v>-126</c:v>
                </c:pt>
                <c:pt idx="2">
                  <c:v>-132</c:v>
                </c:pt>
                <c:pt idx="3">
                  <c:v>-134</c:v>
                </c:pt>
                <c:pt idx="4">
                  <c:v>-138</c:v>
                </c:pt>
                <c:pt idx="5">
                  <c:v>-144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Paths'!$O$144:$O$159</c:f>
              <c:numCache>
                <c:formatCode>General</c:formatCode>
                <c:ptCount val="16"/>
                <c:pt idx="0">
                  <c:v>-90</c:v>
                </c:pt>
                <c:pt idx="1">
                  <c:v>-90</c:v>
                </c:pt>
                <c:pt idx="2">
                  <c:v>-86</c:v>
                </c:pt>
                <c:pt idx="3">
                  <c:v>-79</c:v>
                </c:pt>
                <c:pt idx="4">
                  <c:v>-73</c:v>
                </c:pt>
                <c:pt idx="5">
                  <c:v>-70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4"/>
          <c:order val="64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Paths'!$P$80:$P$95</c:f>
              <c:numCache>
                <c:formatCode>General</c:formatCode>
                <c:ptCount val="16"/>
                <c:pt idx="0">
                  <c:v>-120</c:v>
                </c:pt>
                <c:pt idx="1">
                  <c:v>-116</c:v>
                </c:pt>
                <c:pt idx="2">
                  <c:v>-110</c:v>
                </c:pt>
                <c:pt idx="3">
                  <c:v>-97</c:v>
                </c:pt>
                <c:pt idx="4">
                  <c:v>-84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Paths'!$Q$80:$Q$95</c:f>
              <c:numCache>
                <c:formatCode>General</c:formatCode>
                <c:ptCount val="16"/>
                <c:pt idx="0">
                  <c:v>-92</c:v>
                </c:pt>
                <c:pt idx="1">
                  <c:v>-98</c:v>
                </c:pt>
                <c:pt idx="2">
                  <c:v>-102</c:v>
                </c:pt>
                <c:pt idx="3">
                  <c:v>-105</c:v>
                </c:pt>
                <c:pt idx="4">
                  <c:v>-107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5"/>
          <c:order val="65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Paths'!$P$128:$P$143</c:f>
              <c:numCache>
                <c:formatCode>General</c:formatCode>
                <c:ptCount val="16"/>
                <c:pt idx="0">
                  <c:v>-118</c:v>
                </c:pt>
                <c:pt idx="1">
                  <c:v>-116</c:v>
                </c:pt>
                <c:pt idx="2">
                  <c:v>-109</c:v>
                </c:pt>
                <c:pt idx="3">
                  <c:v>-97</c:v>
                </c:pt>
                <c:pt idx="4">
                  <c:v>-87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Paths'!$Q$128:$Q$143</c:f>
              <c:numCache>
                <c:formatCode>General</c:formatCode>
                <c:ptCount val="16"/>
                <c:pt idx="0">
                  <c:v>-94</c:v>
                </c:pt>
                <c:pt idx="1">
                  <c:v>-97</c:v>
                </c:pt>
                <c:pt idx="2">
                  <c:v>-101</c:v>
                </c:pt>
                <c:pt idx="3">
                  <c:v>-104</c:v>
                </c:pt>
                <c:pt idx="4">
                  <c:v>-106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6"/>
          <c:order val="66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Paths'!$P$144:$P$159</c:f>
              <c:numCache>
                <c:formatCode>General</c:formatCode>
                <c:ptCount val="16"/>
                <c:pt idx="0">
                  <c:v>-120</c:v>
                </c:pt>
                <c:pt idx="1">
                  <c:v>-118</c:v>
                </c:pt>
                <c:pt idx="2">
                  <c:v>-111</c:v>
                </c:pt>
                <c:pt idx="3">
                  <c:v>-97</c:v>
                </c:pt>
                <c:pt idx="4">
                  <c:v>-87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Paths'!$Q$144:$Q$159</c:f>
              <c:numCache>
                <c:formatCode>General</c:formatCode>
                <c:ptCount val="16"/>
                <c:pt idx="0">
                  <c:v>-96</c:v>
                </c:pt>
                <c:pt idx="1">
                  <c:v>-99</c:v>
                </c:pt>
                <c:pt idx="2">
                  <c:v>-103</c:v>
                </c:pt>
                <c:pt idx="3">
                  <c:v>-107</c:v>
                </c:pt>
                <c:pt idx="4">
                  <c:v>-109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7"/>
          <c:order val="67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Paths'!$R$80:$R$95</c:f>
              <c:numCache>
                <c:formatCode>General</c:formatCode>
                <c:ptCount val="16"/>
                <c:pt idx="0">
                  <c:v>-84</c:v>
                </c:pt>
                <c:pt idx="1">
                  <c:v>-84</c:v>
                </c:pt>
                <c:pt idx="2">
                  <c:v>-81</c:v>
                </c:pt>
                <c:pt idx="3">
                  <c:v>-73</c:v>
                </c:pt>
                <c:pt idx="4">
                  <c:v>-68</c:v>
                </c:pt>
                <c:pt idx="5">
                  <c:v>-67</c:v>
                </c:pt>
                <c:pt idx="6">
                  <c:v>-70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Paths'!$S$80:$S$95</c:f>
              <c:numCache>
                <c:formatCode>General</c:formatCode>
                <c:ptCount val="16"/>
                <c:pt idx="0">
                  <c:v>-107</c:v>
                </c:pt>
                <c:pt idx="1">
                  <c:v>-99</c:v>
                </c:pt>
                <c:pt idx="2">
                  <c:v>-93</c:v>
                </c:pt>
                <c:pt idx="3">
                  <c:v>-88</c:v>
                </c:pt>
                <c:pt idx="4">
                  <c:v>-83</c:v>
                </c:pt>
                <c:pt idx="5">
                  <c:v>-77</c:v>
                </c:pt>
                <c:pt idx="6">
                  <c:v>-71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8"/>
          <c:order val="68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Paths'!$R$128:$R$143</c:f>
              <c:numCache>
                <c:formatCode>General</c:formatCode>
                <c:ptCount val="16"/>
                <c:pt idx="0">
                  <c:v>-86</c:v>
                </c:pt>
                <c:pt idx="1">
                  <c:v>-86</c:v>
                </c:pt>
                <c:pt idx="2">
                  <c:v>-82</c:v>
                </c:pt>
                <c:pt idx="3">
                  <c:v>-75</c:v>
                </c:pt>
                <c:pt idx="4">
                  <c:v>-70</c:v>
                </c:pt>
                <c:pt idx="5">
                  <c:v>-69</c:v>
                </c:pt>
                <c:pt idx="6">
                  <c:v>-71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Paths'!$S$128:$S$143</c:f>
              <c:numCache>
                <c:formatCode>General</c:formatCode>
                <c:ptCount val="16"/>
                <c:pt idx="0">
                  <c:v>-105</c:v>
                </c:pt>
                <c:pt idx="1">
                  <c:v>-99</c:v>
                </c:pt>
                <c:pt idx="2">
                  <c:v>-92</c:v>
                </c:pt>
                <c:pt idx="3">
                  <c:v>-88</c:v>
                </c:pt>
                <c:pt idx="4">
                  <c:v>-83</c:v>
                </c:pt>
                <c:pt idx="5">
                  <c:v>-78</c:v>
                </c:pt>
                <c:pt idx="6">
                  <c:v>-74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69"/>
          <c:order val="69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Paths'!$R$144:$R$159</c:f>
              <c:numCache>
                <c:formatCode>General</c:formatCode>
                <c:ptCount val="16"/>
                <c:pt idx="0">
                  <c:v>-83</c:v>
                </c:pt>
                <c:pt idx="1">
                  <c:v>-83</c:v>
                </c:pt>
                <c:pt idx="2">
                  <c:v>-80</c:v>
                </c:pt>
                <c:pt idx="3">
                  <c:v>-73</c:v>
                </c:pt>
                <c:pt idx="4">
                  <c:v>-68</c:v>
                </c:pt>
                <c:pt idx="5">
                  <c:v>-66</c:v>
                </c:pt>
                <c:pt idx="6">
                  <c:v>-68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Paths'!$S$144:$S$159</c:f>
              <c:numCache>
                <c:formatCode>General</c:formatCode>
                <c:ptCount val="16"/>
                <c:pt idx="0">
                  <c:v>-105</c:v>
                </c:pt>
                <c:pt idx="1">
                  <c:v>-99</c:v>
                </c:pt>
                <c:pt idx="2">
                  <c:v>-94</c:v>
                </c:pt>
                <c:pt idx="3">
                  <c:v>-90</c:v>
                </c:pt>
                <c:pt idx="4">
                  <c:v>-85</c:v>
                </c:pt>
                <c:pt idx="5">
                  <c:v>-78</c:v>
                </c:pt>
                <c:pt idx="6">
                  <c:v>-74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0"/>
          <c:order val="70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Paths'!$T$80:$T$95</c:f>
              <c:numCache>
                <c:formatCode>General</c:formatCode>
                <c:ptCount val="16"/>
                <c:pt idx="0">
                  <c:v>-70</c:v>
                </c:pt>
                <c:pt idx="1">
                  <c:v>-69</c:v>
                </c:pt>
                <c:pt idx="2">
                  <c:v>-67</c:v>
                </c:pt>
                <c:pt idx="3">
                  <c:v>-62</c:v>
                </c:pt>
                <c:pt idx="4">
                  <c:v>-59</c:v>
                </c:pt>
                <c:pt idx="5">
                  <c:v>-57</c:v>
                </c:pt>
                <c:pt idx="6">
                  <c:v>-52</c:v>
                </c:pt>
                <c:pt idx="7">
                  <c:v>-46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Paths'!$U$80:$U$95</c:f>
              <c:numCache>
                <c:formatCode>General</c:formatCode>
                <c:ptCount val="16"/>
                <c:pt idx="0">
                  <c:v>-71</c:v>
                </c:pt>
                <c:pt idx="1">
                  <c:v>-64</c:v>
                </c:pt>
                <c:pt idx="2">
                  <c:v>-59</c:v>
                </c:pt>
                <c:pt idx="3">
                  <c:v>-55</c:v>
                </c:pt>
                <c:pt idx="4">
                  <c:v>-50</c:v>
                </c:pt>
                <c:pt idx="5">
                  <c:v>-43</c:v>
                </c:pt>
                <c:pt idx="6">
                  <c:v>-38</c:v>
                </c:pt>
                <c:pt idx="7">
                  <c:v>-36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1"/>
          <c:order val="71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Paths'!$T$128:$T$143</c:f>
              <c:numCache>
                <c:formatCode>General</c:formatCode>
                <c:ptCount val="16"/>
                <c:pt idx="0">
                  <c:v>-71</c:v>
                </c:pt>
                <c:pt idx="1">
                  <c:v>-71</c:v>
                </c:pt>
                <c:pt idx="2">
                  <c:v>-68</c:v>
                </c:pt>
                <c:pt idx="3">
                  <c:v>-64</c:v>
                </c:pt>
                <c:pt idx="4">
                  <c:v>-60</c:v>
                </c:pt>
                <c:pt idx="5">
                  <c:v>-58</c:v>
                </c:pt>
                <c:pt idx="6">
                  <c:v>-54</c:v>
                </c:pt>
                <c:pt idx="7">
                  <c:v>-50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Paths'!$U$128:$U$143</c:f>
              <c:numCache>
                <c:formatCode>General</c:formatCode>
                <c:ptCount val="16"/>
                <c:pt idx="0">
                  <c:v>-68</c:v>
                </c:pt>
                <c:pt idx="1">
                  <c:v>-64</c:v>
                </c:pt>
                <c:pt idx="2">
                  <c:v>-58</c:v>
                </c:pt>
                <c:pt idx="3">
                  <c:v>-54</c:v>
                </c:pt>
                <c:pt idx="4">
                  <c:v>-49</c:v>
                </c:pt>
                <c:pt idx="5">
                  <c:v>-43</c:v>
                </c:pt>
                <c:pt idx="6">
                  <c:v>-37</c:v>
                </c:pt>
                <c:pt idx="7">
                  <c:v>-36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2"/>
          <c:order val="72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Paths'!$T$144:$T$159</c:f>
              <c:numCache>
                <c:formatCode>General</c:formatCode>
                <c:ptCount val="16"/>
                <c:pt idx="0">
                  <c:v>-68</c:v>
                </c:pt>
                <c:pt idx="1">
                  <c:v>-68</c:v>
                </c:pt>
                <c:pt idx="2">
                  <c:v>-66</c:v>
                </c:pt>
                <c:pt idx="3">
                  <c:v>-62</c:v>
                </c:pt>
                <c:pt idx="4">
                  <c:v>-58</c:v>
                </c:pt>
                <c:pt idx="5">
                  <c:v>-56</c:v>
                </c:pt>
                <c:pt idx="6">
                  <c:v>-52</c:v>
                </c:pt>
                <c:pt idx="7">
                  <c:v>-50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Paths'!$U$144:$U$159</c:f>
              <c:numCache>
                <c:formatCode>General</c:formatCode>
                <c:ptCount val="16"/>
                <c:pt idx="0">
                  <c:v>-68</c:v>
                </c:pt>
                <c:pt idx="1">
                  <c:v>-64</c:v>
                </c:pt>
                <c:pt idx="2">
                  <c:v>-60</c:v>
                </c:pt>
                <c:pt idx="3">
                  <c:v>-56</c:v>
                </c:pt>
                <c:pt idx="4">
                  <c:v>-51</c:v>
                </c:pt>
                <c:pt idx="5">
                  <c:v>-45</c:v>
                </c:pt>
                <c:pt idx="6">
                  <c:v>-39</c:v>
                </c:pt>
                <c:pt idx="7">
                  <c:v>-39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3"/>
          <c:order val="73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Paths'!$V$80:$V$95</c:f>
              <c:numCache>
                <c:formatCode>General</c:formatCode>
                <c:ptCount val="16"/>
                <c:pt idx="0">
                  <c:v>-46</c:v>
                </c:pt>
                <c:pt idx="1">
                  <c:v>-47</c:v>
                </c:pt>
                <c:pt idx="2">
                  <c:v>-52</c:v>
                </c:pt>
                <c:pt idx="3">
                  <c:v>-54</c:v>
                </c:pt>
                <c:pt idx="4">
                  <c:v>-53</c:v>
                </c:pt>
                <c:pt idx="5">
                  <c:v>-51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Paths'!$W$80:$W$95</c:f>
              <c:numCache>
                <c:formatCode>General</c:formatCode>
                <c:ptCount val="16"/>
                <c:pt idx="0">
                  <c:v>-36</c:v>
                </c:pt>
                <c:pt idx="1">
                  <c:v>-28</c:v>
                </c:pt>
                <c:pt idx="2">
                  <c:v>-22</c:v>
                </c:pt>
                <c:pt idx="3">
                  <c:v>-16</c:v>
                </c:pt>
                <c:pt idx="4">
                  <c:v>-9</c:v>
                </c:pt>
                <c:pt idx="5">
                  <c:v>-3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4"/>
          <c:order val="74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Paths'!$V$128:$V$143</c:f>
              <c:numCache>
                <c:formatCode>General</c:formatCode>
                <c:ptCount val="16"/>
                <c:pt idx="0">
                  <c:v>-48</c:v>
                </c:pt>
                <c:pt idx="1">
                  <c:v>-49</c:v>
                </c:pt>
                <c:pt idx="2">
                  <c:v>-53</c:v>
                </c:pt>
                <c:pt idx="3">
                  <c:v>-56</c:v>
                </c:pt>
                <c:pt idx="4">
                  <c:v>-55</c:v>
                </c:pt>
                <c:pt idx="5">
                  <c:v>-54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Paths'!$W$128:$W$143</c:f>
              <c:numCache>
                <c:formatCode>General</c:formatCode>
                <c:ptCount val="16"/>
                <c:pt idx="0">
                  <c:v>-34</c:v>
                </c:pt>
                <c:pt idx="1">
                  <c:v>-29</c:v>
                </c:pt>
                <c:pt idx="2">
                  <c:v>-24</c:v>
                </c:pt>
                <c:pt idx="3">
                  <c:v>-16</c:v>
                </c:pt>
                <c:pt idx="4">
                  <c:v>-10</c:v>
                </c:pt>
                <c:pt idx="5">
                  <c:v>-6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5"/>
          <c:order val="75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Paths'!$V$144:$V$159</c:f>
              <c:numCache>
                <c:formatCode>General</c:formatCode>
                <c:ptCount val="16"/>
                <c:pt idx="0">
                  <c:v>-45</c:v>
                </c:pt>
                <c:pt idx="1">
                  <c:v>-46</c:v>
                </c:pt>
                <c:pt idx="2">
                  <c:v>-51</c:v>
                </c:pt>
                <c:pt idx="3">
                  <c:v>-53</c:v>
                </c:pt>
                <c:pt idx="4">
                  <c:v>-52</c:v>
                </c:pt>
                <c:pt idx="5">
                  <c:v>-51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Paths'!$W$144:$W$159</c:f>
              <c:numCache>
                <c:formatCode>General</c:formatCode>
                <c:ptCount val="16"/>
                <c:pt idx="0">
                  <c:v>-34</c:v>
                </c:pt>
                <c:pt idx="1">
                  <c:v>-29</c:v>
                </c:pt>
                <c:pt idx="2">
                  <c:v>-22</c:v>
                </c:pt>
                <c:pt idx="3">
                  <c:v>-16</c:v>
                </c:pt>
                <c:pt idx="4">
                  <c:v>-10</c:v>
                </c:pt>
                <c:pt idx="5">
                  <c:v>-6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6"/>
          <c:order val="76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Paths'!$X$80:$X$95</c:f>
              <c:numCache>
                <c:formatCode>General</c:formatCode>
                <c:ptCount val="16"/>
                <c:pt idx="0">
                  <c:v>-51</c:v>
                </c:pt>
                <c:pt idx="1">
                  <c:v>-58</c:v>
                </c:pt>
                <c:pt idx="2">
                  <c:v>-64</c:v>
                </c:pt>
                <c:pt idx="3">
                  <c:v>-69</c:v>
                </c:pt>
                <c:pt idx="4">
                  <c:v>-73</c:v>
                </c:pt>
                <c:pt idx="5">
                  <c:v>-78</c:v>
                </c:pt>
                <c:pt idx="6">
                  <c:v>-86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Paths'!$Y$80:$Y$95</c:f>
              <c:numCache>
                <c:formatCode>General</c:formatCode>
                <c:ptCount val="16"/>
                <c:pt idx="0">
                  <c:v>-3</c:v>
                </c:pt>
                <c:pt idx="1">
                  <c:v>-3</c:v>
                </c:pt>
                <c:pt idx="2">
                  <c:v>-5</c:v>
                </c:pt>
                <c:pt idx="3">
                  <c:v>-11</c:v>
                </c:pt>
                <c:pt idx="4">
                  <c:v>-20</c:v>
                </c:pt>
                <c:pt idx="5">
                  <c:v>-24</c:v>
                </c:pt>
                <c:pt idx="6">
                  <c:v>-25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7"/>
          <c:order val="77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Paths'!$X$128:$X$143</c:f>
              <c:numCache>
                <c:formatCode>General</c:formatCode>
                <c:ptCount val="16"/>
                <c:pt idx="0">
                  <c:v>-55</c:v>
                </c:pt>
                <c:pt idx="1">
                  <c:v>-59</c:v>
                </c:pt>
                <c:pt idx="2">
                  <c:v>-64</c:v>
                </c:pt>
                <c:pt idx="3">
                  <c:v>-69</c:v>
                </c:pt>
                <c:pt idx="4">
                  <c:v>-72</c:v>
                </c:pt>
                <c:pt idx="5">
                  <c:v>-79</c:v>
                </c:pt>
                <c:pt idx="6">
                  <c:v>-84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Paths'!$Y$128:$Y$143</c:f>
              <c:numCache>
                <c:formatCode>General</c:formatCode>
                <c:ptCount val="16"/>
                <c:pt idx="0">
                  <c:v>-5</c:v>
                </c:pt>
                <c:pt idx="1">
                  <c:v>-5</c:v>
                </c:pt>
                <c:pt idx="2">
                  <c:v>-7</c:v>
                </c:pt>
                <c:pt idx="3">
                  <c:v>-13</c:v>
                </c:pt>
                <c:pt idx="4">
                  <c:v>-22</c:v>
                </c:pt>
                <c:pt idx="5">
                  <c:v>-26</c:v>
                </c:pt>
                <c:pt idx="6">
                  <c:v>-26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8"/>
          <c:order val="78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Paths'!$X$144:$X$159</c:f>
              <c:numCache>
                <c:formatCode>General</c:formatCode>
                <c:ptCount val="16"/>
                <c:pt idx="0">
                  <c:v>-55</c:v>
                </c:pt>
                <c:pt idx="1">
                  <c:v>-59</c:v>
                </c:pt>
                <c:pt idx="2">
                  <c:v>-66</c:v>
                </c:pt>
                <c:pt idx="3">
                  <c:v>-71</c:v>
                </c:pt>
                <c:pt idx="4">
                  <c:v>-74</c:v>
                </c:pt>
                <c:pt idx="5">
                  <c:v>-79</c:v>
                </c:pt>
                <c:pt idx="6">
                  <c:v>-84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Paths'!$Y$144:$Y$159</c:f>
              <c:numCache>
                <c:formatCode>General</c:formatCode>
                <c:ptCount val="16"/>
                <c:pt idx="0">
                  <c:v>-2</c:v>
                </c:pt>
                <c:pt idx="1">
                  <c:v>-2</c:v>
                </c:pt>
                <c:pt idx="2">
                  <c:v>-5</c:v>
                </c:pt>
                <c:pt idx="3">
                  <c:v>-11</c:v>
                </c:pt>
                <c:pt idx="4">
                  <c:v>-20</c:v>
                </c:pt>
                <c:pt idx="5">
                  <c:v>-23</c:v>
                </c:pt>
                <c:pt idx="6">
                  <c:v>-23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79"/>
          <c:order val="79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Paths'!$Z$80:$Z$95</c:f>
              <c:numCache>
                <c:formatCode>General</c:formatCode>
                <c:ptCount val="16"/>
                <c:pt idx="0">
                  <c:v>-86</c:v>
                </c:pt>
                <c:pt idx="1">
                  <c:v>-94</c:v>
                </c:pt>
                <c:pt idx="2">
                  <c:v>-102</c:v>
                </c:pt>
                <c:pt idx="3">
                  <c:v>-109</c:v>
                </c:pt>
                <c:pt idx="4">
                  <c:v>-120</c:v>
                </c:pt>
                <c:pt idx="5">
                  <c:v>-132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Paths'!$AA$80:$AA$95</c:f>
              <c:numCache>
                <c:formatCode>General</c:formatCode>
                <c:ptCount val="16"/>
                <c:pt idx="0">
                  <c:v>-25</c:v>
                </c:pt>
                <c:pt idx="1">
                  <c:v>-24</c:v>
                </c:pt>
                <c:pt idx="2">
                  <c:v>-22</c:v>
                </c:pt>
                <c:pt idx="3">
                  <c:v>-16</c:v>
                </c:pt>
                <c:pt idx="4">
                  <c:v>-12</c:v>
                </c:pt>
                <c:pt idx="5">
                  <c:v>-12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0"/>
          <c:order val="80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Paths'!$Z$128:$Z$143</c:f>
              <c:numCache>
                <c:formatCode>General</c:formatCode>
                <c:ptCount val="16"/>
                <c:pt idx="0">
                  <c:v>-90</c:v>
                </c:pt>
                <c:pt idx="1">
                  <c:v>-94</c:v>
                </c:pt>
                <c:pt idx="2">
                  <c:v>-104</c:v>
                </c:pt>
                <c:pt idx="3">
                  <c:v>-111</c:v>
                </c:pt>
                <c:pt idx="4">
                  <c:v>-120</c:v>
                </c:pt>
                <c:pt idx="5">
                  <c:v>-130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Paths'!$AA$128:$AA$143</c:f>
              <c:numCache>
                <c:formatCode>General</c:formatCode>
                <c:ptCount val="16"/>
                <c:pt idx="0">
                  <c:v>-27</c:v>
                </c:pt>
                <c:pt idx="1">
                  <c:v>-26</c:v>
                </c:pt>
                <c:pt idx="2">
                  <c:v>-24</c:v>
                </c:pt>
                <c:pt idx="3">
                  <c:v>-17</c:v>
                </c:pt>
                <c:pt idx="4">
                  <c:v>-14</c:v>
                </c:pt>
                <c:pt idx="5">
                  <c:v>-14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1"/>
          <c:order val="81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Paths'!$Z$144:$Z$159</c:f>
              <c:numCache>
                <c:formatCode>General</c:formatCode>
                <c:ptCount val="16"/>
                <c:pt idx="0">
                  <c:v>-90</c:v>
                </c:pt>
                <c:pt idx="1">
                  <c:v>-94</c:v>
                </c:pt>
                <c:pt idx="2">
                  <c:v>-102</c:v>
                </c:pt>
                <c:pt idx="3">
                  <c:v>-109</c:v>
                </c:pt>
                <c:pt idx="4">
                  <c:v>-120</c:v>
                </c:pt>
                <c:pt idx="5">
                  <c:v>-130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Paths'!$AA$144:$AA$159</c:f>
              <c:numCache>
                <c:formatCode>General</c:formatCode>
                <c:ptCount val="16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-15</c:v>
                </c:pt>
                <c:pt idx="4">
                  <c:v>-11</c:v>
                </c:pt>
                <c:pt idx="5">
                  <c:v>-11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2"/>
          <c:order val="82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Paths'!$AB$80:$AB$95</c:f>
              <c:numCache>
                <c:formatCode>General</c:formatCode>
                <c:ptCount val="16"/>
                <c:pt idx="0">
                  <c:v>-84</c:v>
                </c:pt>
                <c:pt idx="1">
                  <c:v>-84</c:v>
                </c:pt>
                <c:pt idx="2">
                  <c:v>-83</c:v>
                </c:pt>
                <c:pt idx="3">
                  <c:v>-79</c:v>
                </c:pt>
                <c:pt idx="4">
                  <c:v>-72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Paths'!$AC$80:$AC$95</c:f>
              <c:numCache>
                <c:formatCode>General</c:formatCode>
                <c:ptCount val="16"/>
                <c:pt idx="0">
                  <c:v>-107</c:v>
                </c:pt>
                <c:pt idx="1">
                  <c:v>-115</c:v>
                </c:pt>
                <c:pt idx="2">
                  <c:v>-123</c:v>
                </c:pt>
                <c:pt idx="3">
                  <c:v>-129</c:v>
                </c:pt>
                <c:pt idx="4">
                  <c:v>-133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3"/>
          <c:order val="83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Paths'!$AB$128:$AB$143</c:f>
              <c:numCache>
                <c:formatCode>General</c:formatCode>
                <c:ptCount val="16"/>
                <c:pt idx="0">
                  <c:v>-83</c:v>
                </c:pt>
                <c:pt idx="1">
                  <c:v>-83</c:v>
                </c:pt>
                <c:pt idx="2">
                  <c:v>-82</c:v>
                </c:pt>
                <c:pt idx="3">
                  <c:v>-79</c:v>
                </c:pt>
                <c:pt idx="4">
                  <c:v>-74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Paths'!$AC$128:$AC$143</c:f>
              <c:numCache>
                <c:formatCode>General</c:formatCode>
                <c:ptCount val="16"/>
                <c:pt idx="0">
                  <c:v>-111</c:v>
                </c:pt>
                <c:pt idx="1">
                  <c:v>-116</c:v>
                </c:pt>
                <c:pt idx="2">
                  <c:v>-123</c:v>
                </c:pt>
                <c:pt idx="3">
                  <c:v>-129</c:v>
                </c:pt>
                <c:pt idx="4">
                  <c:v>-131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4"/>
          <c:order val="84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Paths'!$AB$144:$AB$159</c:f>
              <c:numCache>
                <c:formatCode>General</c:formatCode>
                <c:ptCount val="16"/>
                <c:pt idx="0">
                  <c:v>-86</c:v>
                </c:pt>
                <c:pt idx="1">
                  <c:v>-86</c:v>
                </c:pt>
                <c:pt idx="2">
                  <c:v>-85</c:v>
                </c:pt>
                <c:pt idx="3">
                  <c:v>-81</c:v>
                </c:pt>
                <c:pt idx="4">
                  <c:v>-76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Paths'!$AC$144:$AC$159</c:f>
              <c:numCache>
                <c:formatCode>General</c:formatCode>
                <c:ptCount val="16"/>
                <c:pt idx="0">
                  <c:v>-111</c:v>
                </c:pt>
                <c:pt idx="1">
                  <c:v>-116</c:v>
                </c:pt>
                <c:pt idx="2">
                  <c:v>-123</c:v>
                </c:pt>
                <c:pt idx="3">
                  <c:v>-131</c:v>
                </c:pt>
                <c:pt idx="4">
                  <c:v>-133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5"/>
          <c:order val="85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Paths'!$AD$80:$AD$95</c:f>
              <c:numCache>
                <c:formatCode>General</c:formatCode>
                <c:ptCount val="16"/>
                <c:pt idx="0">
                  <c:v>-72</c:v>
                </c:pt>
                <c:pt idx="1">
                  <c:v>-64</c:v>
                </c:pt>
                <c:pt idx="2">
                  <c:v>-58</c:v>
                </c:pt>
                <c:pt idx="3">
                  <c:v>-51</c:v>
                </c:pt>
                <c:pt idx="4">
                  <c:v>-45</c:v>
                </c:pt>
                <c:pt idx="5">
                  <c:v>-38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Paths'!$AE$80:$AE$95</c:f>
              <c:numCache>
                <c:formatCode>General</c:formatCode>
                <c:ptCount val="16"/>
                <c:pt idx="0">
                  <c:v>-133</c:v>
                </c:pt>
                <c:pt idx="1">
                  <c:v>-133</c:v>
                </c:pt>
                <c:pt idx="2">
                  <c:v>-132</c:v>
                </c:pt>
                <c:pt idx="3">
                  <c:v>-128</c:v>
                </c:pt>
                <c:pt idx="4">
                  <c:v>-125</c:v>
                </c:pt>
                <c:pt idx="5">
                  <c:v>-125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6"/>
          <c:order val="86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Paths'!$AD$128:$AD$143</c:f>
              <c:numCache>
                <c:formatCode>General</c:formatCode>
                <c:ptCount val="16"/>
                <c:pt idx="0">
                  <c:v>-70</c:v>
                </c:pt>
                <c:pt idx="1">
                  <c:v>-65</c:v>
                </c:pt>
                <c:pt idx="2">
                  <c:v>-60</c:v>
                </c:pt>
                <c:pt idx="3">
                  <c:v>-52</c:v>
                </c:pt>
                <c:pt idx="4">
                  <c:v>-45</c:v>
                </c:pt>
                <c:pt idx="5">
                  <c:v>-41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Paths'!$AE$128:$AE$143</c:f>
              <c:numCache>
                <c:formatCode>General</c:formatCode>
                <c:ptCount val="16"/>
                <c:pt idx="0">
                  <c:v>-132</c:v>
                </c:pt>
                <c:pt idx="1">
                  <c:v>-132</c:v>
                </c:pt>
                <c:pt idx="2">
                  <c:v>-131</c:v>
                </c:pt>
                <c:pt idx="3">
                  <c:v>-127</c:v>
                </c:pt>
                <c:pt idx="4">
                  <c:v>-124</c:v>
                </c:pt>
                <c:pt idx="5">
                  <c:v>-124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7"/>
          <c:order val="87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Paths'!$AD$144:$AD$159</c:f>
              <c:numCache>
                <c:formatCode>General</c:formatCode>
                <c:ptCount val="16"/>
                <c:pt idx="0">
                  <c:v>-70</c:v>
                </c:pt>
                <c:pt idx="1">
                  <c:v>-65</c:v>
                </c:pt>
                <c:pt idx="2">
                  <c:v>-58</c:v>
                </c:pt>
                <c:pt idx="3">
                  <c:v>-50</c:v>
                </c:pt>
                <c:pt idx="4">
                  <c:v>-45</c:v>
                </c:pt>
                <c:pt idx="5">
                  <c:v>-41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Paths'!$AE$144:$AE$159</c:f>
              <c:numCache>
                <c:formatCode>General</c:formatCode>
                <c:ptCount val="16"/>
                <c:pt idx="0">
                  <c:v>-135</c:v>
                </c:pt>
                <c:pt idx="1">
                  <c:v>-135</c:v>
                </c:pt>
                <c:pt idx="2">
                  <c:v>-133</c:v>
                </c:pt>
                <c:pt idx="3">
                  <c:v>-129</c:v>
                </c:pt>
                <c:pt idx="4">
                  <c:v>-127</c:v>
                </c:pt>
                <c:pt idx="5">
                  <c:v>-127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8"/>
          <c:order val="88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Paths'!$AF$80:$AF$95</c:f>
              <c:numCache>
                <c:formatCode>General</c:formatCode>
                <c:ptCount val="16"/>
                <c:pt idx="0">
                  <c:v>-38</c:v>
                </c:pt>
                <c:pt idx="1">
                  <c:v>-37</c:v>
                </c:pt>
                <c:pt idx="2">
                  <c:v>-40</c:v>
                </c:pt>
                <c:pt idx="3">
                  <c:v>-42</c:v>
                </c:pt>
                <c:pt idx="4">
                  <c:v>-41</c:v>
                </c:pt>
                <c:pt idx="5">
                  <c:v>-32</c:v>
                </c:pt>
                <c:pt idx="6">
                  <c:v>-23</c:v>
                </c:pt>
                <c:pt idx="7">
                  <c:v>-16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Paths'!$AG$80:$AG$95</c:f>
              <c:numCache>
                <c:formatCode>General</c:formatCode>
                <c:ptCount val="16"/>
                <c:pt idx="0">
                  <c:v>-125</c:v>
                </c:pt>
                <c:pt idx="1">
                  <c:v>-118</c:v>
                </c:pt>
                <c:pt idx="2">
                  <c:v>-113</c:v>
                </c:pt>
                <c:pt idx="3">
                  <c:v>-105</c:v>
                </c:pt>
                <c:pt idx="4">
                  <c:v>-100</c:v>
                </c:pt>
                <c:pt idx="5">
                  <c:v>-96</c:v>
                </c:pt>
                <c:pt idx="6">
                  <c:v>-96</c:v>
                </c:pt>
                <c:pt idx="7">
                  <c:v>-99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89"/>
          <c:order val="89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Paths'!$AF$128:$AF$143</c:f>
              <c:numCache>
                <c:formatCode>General</c:formatCode>
                <c:ptCount val="16"/>
                <c:pt idx="0">
                  <c:v>-39</c:v>
                </c:pt>
                <c:pt idx="1">
                  <c:v>-39</c:v>
                </c:pt>
                <c:pt idx="2">
                  <c:v>-42</c:v>
                </c:pt>
                <c:pt idx="3">
                  <c:v>-44</c:v>
                </c:pt>
                <c:pt idx="4">
                  <c:v>-42</c:v>
                </c:pt>
                <c:pt idx="5">
                  <c:v>-33</c:v>
                </c:pt>
                <c:pt idx="6">
                  <c:v>-23</c:v>
                </c:pt>
                <c:pt idx="7">
                  <c:v>-19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Paths'!$AG$128:$AG$143</c:f>
              <c:numCache>
                <c:formatCode>General</c:formatCode>
                <c:ptCount val="16"/>
                <c:pt idx="0">
                  <c:v>-123</c:v>
                </c:pt>
                <c:pt idx="1">
                  <c:v>-119</c:v>
                </c:pt>
                <c:pt idx="2">
                  <c:v>-113</c:v>
                </c:pt>
                <c:pt idx="3">
                  <c:v>-106</c:v>
                </c:pt>
                <c:pt idx="4">
                  <c:v>-100</c:v>
                </c:pt>
                <c:pt idx="5">
                  <c:v>-94</c:v>
                </c:pt>
                <c:pt idx="6">
                  <c:v>-95</c:v>
                </c:pt>
                <c:pt idx="7">
                  <c:v>-97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0"/>
          <c:order val="90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Paths'!$AF$144:$AF$159</c:f>
              <c:numCache>
                <c:formatCode>General</c:formatCode>
                <c:ptCount val="16"/>
                <c:pt idx="0">
                  <c:v>-36</c:v>
                </c:pt>
                <c:pt idx="1">
                  <c:v>-36</c:v>
                </c:pt>
                <c:pt idx="2">
                  <c:v>-39</c:v>
                </c:pt>
                <c:pt idx="3">
                  <c:v>-41</c:v>
                </c:pt>
                <c:pt idx="4">
                  <c:v>-40</c:v>
                </c:pt>
                <c:pt idx="5">
                  <c:v>-33</c:v>
                </c:pt>
                <c:pt idx="6">
                  <c:v>-23</c:v>
                </c:pt>
                <c:pt idx="7">
                  <c:v>-19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Paths'!$AG$144:$AG$159</c:f>
              <c:numCache>
                <c:formatCode>General</c:formatCode>
                <c:ptCount val="16"/>
                <c:pt idx="0">
                  <c:v>-123</c:v>
                </c:pt>
                <c:pt idx="1">
                  <c:v>-119</c:v>
                </c:pt>
                <c:pt idx="2">
                  <c:v>-113</c:v>
                </c:pt>
                <c:pt idx="3">
                  <c:v>-106</c:v>
                </c:pt>
                <c:pt idx="4">
                  <c:v>-102</c:v>
                </c:pt>
                <c:pt idx="5">
                  <c:v>-97</c:v>
                </c:pt>
                <c:pt idx="6">
                  <c:v>-98</c:v>
                </c:pt>
                <c:pt idx="7">
                  <c:v>-100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1"/>
          <c:order val="91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Paths'!$AH$80:$AH$95</c:f>
              <c:numCache>
                <c:formatCode>General</c:formatCode>
                <c:ptCount val="16"/>
                <c:pt idx="0">
                  <c:v>-16</c:v>
                </c:pt>
                <c:pt idx="1">
                  <c:v>-16</c:v>
                </c:pt>
                <c:pt idx="2">
                  <c:v>-14</c:v>
                </c:pt>
                <c:pt idx="3">
                  <c:v>-10</c:v>
                </c:pt>
                <c:pt idx="4">
                  <c:v>-7</c:v>
                </c:pt>
                <c:pt idx="5">
                  <c:v>-6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Paths'!$AI$80:$AI$95</c:f>
              <c:numCache>
                <c:formatCode>General</c:formatCode>
                <c:ptCount val="16"/>
                <c:pt idx="0">
                  <c:v>-99</c:v>
                </c:pt>
                <c:pt idx="1">
                  <c:v>-91</c:v>
                </c:pt>
                <c:pt idx="2">
                  <c:v>-86</c:v>
                </c:pt>
                <c:pt idx="3">
                  <c:v>-83</c:v>
                </c:pt>
                <c:pt idx="4">
                  <c:v>-77</c:v>
                </c:pt>
                <c:pt idx="5">
                  <c:v>-70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2"/>
          <c:order val="92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Paths'!$AH$128:$AH$143</c:f>
              <c:numCache>
                <c:formatCode>General</c:formatCode>
                <c:ptCount val="16"/>
                <c:pt idx="0">
                  <c:v>-18</c:v>
                </c:pt>
                <c:pt idx="1">
                  <c:v>-18</c:v>
                </c:pt>
                <c:pt idx="2">
                  <c:v>-14</c:v>
                </c:pt>
                <c:pt idx="3">
                  <c:v>-10</c:v>
                </c:pt>
                <c:pt idx="4">
                  <c:v>-8</c:v>
                </c:pt>
                <c:pt idx="5">
                  <c:v>-8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Paths'!$AI$128:$AI$143</c:f>
              <c:numCache>
                <c:formatCode>General</c:formatCode>
                <c:ptCount val="16"/>
                <c:pt idx="0">
                  <c:v>-96</c:v>
                </c:pt>
                <c:pt idx="1">
                  <c:v>-91</c:v>
                </c:pt>
                <c:pt idx="2">
                  <c:v>-86</c:v>
                </c:pt>
                <c:pt idx="3">
                  <c:v>-82</c:v>
                </c:pt>
                <c:pt idx="4">
                  <c:v>-77</c:v>
                </c:pt>
                <c:pt idx="5">
                  <c:v>-73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3"/>
          <c:order val="93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Paths'!$AH$144:$AH$159</c:f>
              <c:numCache>
                <c:formatCode>General</c:formatCode>
                <c:ptCount val="16"/>
                <c:pt idx="0">
                  <c:v>-14</c:v>
                </c:pt>
                <c:pt idx="1">
                  <c:v>-14</c:v>
                </c:pt>
                <c:pt idx="2">
                  <c:v>-12</c:v>
                </c:pt>
                <c:pt idx="3">
                  <c:v>-8</c:v>
                </c:pt>
                <c:pt idx="4">
                  <c:v>-5</c:v>
                </c:pt>
                <c:pt idx="5">
                  <c:v>-5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Paths'!$AI$144:$AI$159</c:f>
              <c:numCache>
                <c:formatCode>General</c:formatCode>
                <c:ptCount val="16"/>
                <c:pt idx="0">
                  <c:v>-96</c:v>
                </c:pt>
                <c:pt idx="1">
                  <c:v>-91</c:v>
                </c:pt>
                <c:pt idx="2">
                  <c:v>-88</c:v>
                </c:pt>
                <c:pt idx="3">
                  <c:v>-84</c:v>
                </c:pt>
                <c:pt idx="4">
                  <c:v>-77</c:v>
                </c:pt>
                <c:pt idx="5">
                  <c:v>-73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4"/>
          <c:order val="94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Paths'!$AJ$80:$AJ$95</c:f>
              <c:numCache>
                <c:formatCode>General</c:formatCode>
                <c:ptCount val="16"/>
                <c:pt idx="0">
                  <c:v>-6</c:v>
                </c:pt>
                <c:pt idx="1">
                  <c:v>-7</c:v>
                </c:pt>
                <c:pt idx="2">
                  <c:v>-10</c:v>
                </c:pt>
                <c:pt idx="3">
                  <c:v>-12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Paths'!$AK$80:$AK$95</c:f>
              <c:numCache>
                <c:formatCode>General</c:formatCode>
                <c:ptCount val="16"/>
                <c:pt idx="0">
                  <c:v>-70</c:v>
                </c:pt>
                <c:pt idx="1">
                  <c:v>-59</c:v>
                </c:pt>
                <c:pt idx="2">
                  <c:v>-50</c:v>
                </c:pt>
                <c:pt idx="3">
                  <c:v>-40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5"/>
          <c:order val="95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Paths'!$AJ$128:$AJ$143</c:f>
              <c:numCache>
                <c:formatCode>General</c:formatCode>
                <c:ptCount val="16"/>
                <c:pt idx="0">
                  <c:v>-8</c:v>
                </c:pt>
                <c:pt idx="1">
                  <c:v>-8</c:v>
                </c:pt>
                <c:pt idx="2">
                  <c:v>-11</c:v>
                </c:pt>
                <c:pt idx="3">
                  <c:v>-12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Paths'!$AK$128:$AK$143</c:f>
              <c:numCache>
                <c:formatCode>General</c:formatCode>
                <c:ptCount val="16"/>
                <c:pt idx="0">
                  <c:v>-67</c:v>
                </c:pt>
                <c:pt idx="1">
                  <c:v>-59</c:v>
                </c:pt>
                <c:pt idx="2">
                  <c:v>-50</c:v>
                </c:pt>
                <c:pt idx="3">
                  <c:v>-43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6"/>
          <c:order val="96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Paths'!$AJ$144:$AJ$159</c:f>
              <c:numCache>
                <c:formatCode>General</c:formatCode>
                <c:ptCount val="16"/>
                <c:pt idx="0">
                  <c:v>-5</c:v>
                </c:pt>
                <c:pt idx="1">
                  <c:v>-5</c:v>
                </c:pt>
                <c:pt idx="2">
                  <c:v>-8</c:v>
                </c:pt>
                <c:pt idx="3">
                  <c:v>-9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Paths'!$AK$144:$AK$159</c:f>
              <c:numCache>
                <c:formatCode>General</c:formatCode>
                <c:ptCount val="16"/>
                <c:pt idx="0">
                  <c:v>-67</c:v>
                </c:pt>
                <c:pt idx="1">
                  <c:v>-59</c:v>
                </c:pt>
                <c:pt idx="2">
                  <c:v>-50</c:v>
                </c:pt>
                <c:pt idx="3">
                  <c:v>-43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7"/>
          <c:order val="97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Paths'!$AL$80:$AL$95</c:f>
              <c:numCache>
                <c:formatCode>General</c:formatCode>
                <c:ptCount val="16"/>
                <c:pt idx="0">
                  <c:v>-12</c:v>
                </c:pt>
                <c:pt idx="1">
                  <c:v>-21</c:v>
                </c:pt>
                <c:pt idx="2">
                  <c:v>-29</c:v>
                </c:pt>
                <c:pt idx="3">
                  <c:v>-36</c:v>
                </c:pt>
                <c:pt idx="4">
                  <c:v>-46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Paths'!$AM$80:$AM$95</c:f>
              <c:numCache>
                <c:formatCode>General</c:formatCode>
                <c:ptCount val="16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-36</c:v>
                </c:pt>
                <c:pt idx="4">
                  <c:v>-36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8"/>
          <c:order val="98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Paths'!$AL$128:$AL$143</c:f>
              <c:numCache>
                <c:formatCode>General</c:formatCode>
                <c:ptCount val="16"/>
                <c:pt idx="0">
                  <c:v>-14</c:v>
                </c:pt>
                <c:pt idx="1">
                  <c:v>-21</c:v>
                </c:pt>
                <c:pt idx="2">
                  <c:v>-30</c:v>
                </c:pt>
                <c:pt idx="3">
                  <c:v>-36</c:v>
                </c:pt>
                <c:pt idx="4">
                  <c:v>-44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Paths'!$AM$128:$AM$143</c:f>
              <c:numCache>
                <c:formatCode>General</c:formatCode>
                <c:ptCount val="16"/>
                <c:pt idx="0">
                  <c:v>-42</c:v>
                </c:pt>
                <c:pt idx="1">
                  <c:v>-41</c:v>
                </c:pt>
                <c:pt idx="2">
                  <c:v>-40</c:v>
                </c:pt>
                <c:pt idx="3">
                  <c:v>-38</c:v>
                </c:pt>
                <c:pt idx="4">
                  <c:v>-38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99"/>
          <c:order val="99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Paths'!$AL$144:$AL$159</c:f>
              <c:numCache>
                <c:formatCode>General</c:formatCode>
                <c:ptCount val="16"/>
                <c:pt idx="0">
                  <c:v>-14</c:v>
                </c:pt>
                <c:pt idx="1">
                  <c:v>-21</c:v>
                </c:pt>
                <c:pt idx="2">
                  <c:v>-30</c:v>
                </c:pt>
                <c:pt idx="3">
                  <c:v>-36</c:v>
                </c:pt>
                <c:pt idx="4">
                  <c:v>-44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Paths'!$AM$144:$AM$159</c:f>
              <c:numCache>
                <c:formatCode>General</c:formatCode>
                <c:ptCount val="16"/>
                <c:pt idx="0">
                  <c:v>-39</c:v>
                </c:pt>
                <c:pt idx="1">
                  <c:v>-38</c:v>
                </c:pt>
                <c:pt idx="2">
                  <c:v>-37</c:v>
                </c:pt>
                <c:pt idx="3">
                  <c:v>-35</c:v>
                </c:pt>
                <c:pt idx="4">
                  <c:v>-35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0"/>
          <c:order val="100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Paths'!$AN$80:$AN$95</c:f>
              <c:numCache>
                <c:formatCode>General</c:formatCode>
                <c:ptCount val="16"/>
                <c:pt idx="0">
                  <c:v>-51</c:v>
                </c:pt>
                <c:pt idx="1">
                  <c:v>-50</c:v>
                </c:pt>
                <c:pt idx="2">
                  <c:v>-48</c:v>
                </c:pt>
                <c:pt idx="3">
                  <c:v>-42</c:v>
                </c:pt>
                <c:pt idx="4">
                  <c:v>-36</c:v>
                </c:pt>
                <c:pt idx="5">
                  <c:v>-29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Paths'!$AO$80:$AO$95</c:f>
              <c:numCache>
                <c:formatCode>General</c:formatCode>
                <c:ptCount val="16"/>
                <c:pt idx="0">
                  <c:v>-3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1"/>
          <c:order val="101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Paths'!$AN$128:$AN$143</c:f>
              <c:numCache>
                <c:formatCode>General</c:formatCode>
                <c:ptCount val="16"/>
                <c:pt idx="0">
                  <c:v>-53</c:v>
                </c:pt>
                <c:pt idx="1">
                  <c:v>-52</c:v>
                </c:pt>
                <c:pt idx="2">
                  <c:v>-49</c:v>
                </c:pt>
                <c:pt idx="3">
                  <c:v>-42</c:v>
                </c:pt>
                <c:pt idx="4">
                  <c:v>-36</c:v>
                </c:pt>
                <c:pt idx="5">
                  <c:v>-32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Paths'!$AO$128:$AO$143</c:f>
              <c:numCache>
                <c:formatCode>General</c:formatCode>
                <c:ptCount val="16"/>
                <c:pt idx="0">
                  <c:v>-1</c:v>
                </c:pt>
                <c:pt idx="1">
                  <c:v>4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2"/>
          <c:order val="102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Paths'!$AN$144:$AN$159</c:f>
              <c:numCache>
                <c:formatCode>General</c:formatCode>
                <c:ptCount val="16"/>
                <c:pt idx="0">
                  <c:v>-50</c:v>
                </c:pt>
                <c:pt idx="1">
                  <c:v>-49</c:v>
                </c:pt>
                <c:pt idx="2">
                  <c:v>-47</c:v>
                </c:pt>
                <c:pt idx="3">
                  <c:v>-42</c:v>
                </c:pt>
                <c:pt idx="4">
                  <c:v>-36</c:v>
                </c:pt>
                <c:pt idx="5">
                  <c:v>-32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Paths'!$AO$144:$AO$159</c:f>
              <c:numCache>
                <c:formatCode>General</c:formatCode>
                <c:ptCount val="16"/>
                <c:pt idx="0">
                  <c:v>-1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3"/>
          <c:order val="103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Paths'!$AP$80:$AP$95</c:f>
              <c:numCache>
                <c:formatCode>General</c:formatCode>
                <c:ptCount val="16"/>
                <c:pt idx="0">
                  <c:v>-51</c:v>
                </c:pt>
                <c:pt idx="1">
                  <c:v>-43</c:v>
                </c:pt>
                <c:pt idx="2">
                  <c:v>-36</c:v>
                </c:pt>
                <c:pt idx="3">
                  <c:v>-31</c:v>
                </c:pt>
                <c:pt idx="4">
                  <c:v>-25</c:v>
                </c:pt>
                <c:pt idx="5">
                  <c:v>-18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Paths'!$AQ$80:$AQ$95</c:f>
              <c:numCache>
                <c:formatCode>General</c:formatCode>
                <c:ptCount val="16"/>
                <c:pt idx="0">
                  <c:v>-3</c:v>
                </c:pt>
                <c:pt idx="1">
                  <c:v>-3</c:v>
                </c:pt>
                <c:pt idx="2">
                  <c:v>-5</c:v>
                </c:pt>
                <c:pt idx="3">
                  <c:v>-9</c:v>
                </c:pt>
                <c:pt idx="4">
                  <c:v>-11</c:v>
                </c:pt>
                <c:pt idx="5">
                  <c:v>-11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4"/>
          <c:order val="104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Paths'!$AP$128:$AP$143</c:f>
              <c:numCache>
                <c:formatCode>General</c:formatCode>
                <c:ptCount val="16"/>
                <c:pt idx="0">
                  <c:v>-49</c:v>
                </c:pt>
                <c:pt idx="1">
                  <c:v>-44</c:v>
                </c:pt>
                <c:pt idx="2">
                  <c:v>-36</c:v>
                </c:pt>
                <c:pt idx="3">
                  <c:v>-30</c:v>
                </c:pt>
                <c:pt idx="4">
                  <c:v>-26</c:v>
                </c:pt>
                <c:pt idx="5">
                  <c:v>-22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Paths'!$AQ$128:$AQ$143</c:f>
              <c:numCache>
                <c:formatCode>General</c:formatCode>
                <c:ptCount val="16"/>
                <c:pt idx="0">
                  <c:v>-2</c:v>
                </c:pt>
                <c:pt idx="1">
                  <c:v>-2</c:v>
                </c:pt>
                <c:pt idx="2">
                  <c:v>-4</c:v>
                </c:pt>
                <c:pt idx="3">
                  <c:v>-8</c:v>
                </c:pt>
                <c:pt idx="4">
                  <c:v>-10</c:v>
                </c:pt>
                <c:pt idx="5">
                  <c:v>-10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5"/>
          <c:order val="105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Paths'!$AP$144:$AP$159</c:f>
              <c:numCache>
                <c:formatCode>General</c:formatCode>
                <c:ptCount val="16"/>
                <c:pt idx="0">
                  <c:v>-49</c:v>
                </c:pt>
                <c:pt idx="1">
                  <c:v>-44</c:v>
                </c:pt>
                <c:pt idx="2">
                  <c:v>-38</c:v>
                </c:pt>
                <c:pt idx="3">
                  <c:v>-32</c:v>
                </c:pt>
                <c:pt idx="4">
                  <c:v>-26</c:v>
                </c:pt>
                <c:pt idx="5">
                  <c:v>-22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Paths'!$AQ$144:$AQ$159</c:f>
              <c:numCache>
                <c:formatCode>General</c:formatCode>
                <c:ptCount val="16"/>
                <c:pt idx="0">
                  <c:v>-5</c:v>
                </c:pt>
                <c:pt idx="1">
                  <c:v>-5</c:v>
                </c:pt>
                <c:pt idx="2">
                  <c:v>-6</c:v>
                </c:pt>
                <c:pt idx="3">
                  <c:v>-10</c:v>
                </c:pt>
                <c:pt idx="4">
                  <c:v>-13</c:v>
                </c:pt>
                <c:pt idx="5">
                  <c:v>-13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6"/>
          <c:order val="106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Paths'!$AR$80:$AR$95</c:f>
              <c:numCache>
                <c:formatCode>General</c:formatCode>
                <c:ptCount val="16"/>
                <c:pt idx="0">
                  <c:v>-18</c:v>
                </c:pt>
                <c:pt idx="1">
                  <c:v>-8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Paths'!$AS$80:$AS$95</c:f>
              <c:numCache>
                <c:formatCode>General</c:formatCode>
                <c:ptCount val="16"/>
                <c:pt idx="0">
                  <c:v>-11</c:v>
                </c:pt>
                <c:pt idx="1">
                  <c:v>-10</c:v>
                </c:pt>
                <c:pt idx="2">
                  <c:v>-6</c:v>
                </c:pt>
                <c:pt idx="3">
                  <c:v>-1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7"/>
          <c:order val="107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Paths'!$AR$128:$AR$143</c:f>
              <c:numCache>
                <c:formatCode>General</c:formatCode>
                <c:ptCount val="16"/>
                <c:pt idx="0">
                  <c:v>-15</c:v>
                </c:pt>
                <c:pt idx="1">
                  <c:v>-8</c:v>
                </c:pt>
                <c:pt idx="2">
                  <c:v>-1</c:v>
                </c:pt>
                <c:pt idx="3">
                  <c:v>3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Paths'!$AS$128:$AS$143</c:f>
              <c:numCache>
                <c:formatCode>General</c:formatCode>
                <c:ptCount val="16"/>
                <c:pt idx="0">
                  <c:v>-10</c:v>
                </c:pt>
                <c:pt idx="1">
                  <c:v>-9</c:v>
                </c:pt>
                <c:pt idx="2">
                  <c:v>-6</c:v>
                </c:pt>
                <c:pt idx="3">
                  <c:v>-1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8"/>
          <c:order val="108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Paths'!$AR$144:$AR$159</c:f>
              <c:numCache>
                <c:formatCode>General</c:formatCode>
                <c:ptCount val="16"/>
                <c:pt idx="0">
                  <c:v>-15</c:v>
                </c:pt>
                <c:pt idx="1">
                  <c:v>-8</c:v>
                </c:pt>
                <c:pt idx="2">
                  <c:v>0</c:v>
                </c:pt>
                <c:pt idx="3">
                  <c:v>5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Paths'!$AS$144:$AS$159</c:f>
              <c:numCache>
                <c:formatCode>General</c:formatCode>
                <c:ptCount val="16"/>
                <c:pt idx="0">
                  <c:v>-13</c:v>
                </c:pt>
                <c:pt idx="1">
                  <c:v>-12</c:v>
                </c:pt>
                <c:pt idx="2">
                  <c:v>-8</c:v>
                </c:pt>
                <c:pt idx="3">
                  <c:v>-3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09"/>
          <c:order val="109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Paths'!$AT$80:$AT$95</c:f>
              <c:numCache>
                <c:formatCode>General</c:formatCode>
                <c:ptCount val="16"/>
                <c:pt idx="0">
                  <c:v>6</c:v>
                </c:pt>
                <c:pt idx="1">
                  <c:v>13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33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Paths'!$AU$80:$AU$95</c:f>
              <c:numCache>
                <c:formatCode>General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0"/>
          <c:order val="110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Paths'!$AT$128:$AT$143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21</c:v>
                </c:pt>
                <c:pt idx="3">
                  <c:v>24</c:v>
                </c:pt>
                <c:pt idx="4">
                  <c:v>29</c:v>
                </c:pt>
                <c:pt idx="5">
                  <c:v>31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Paths'!$AU$128:$AU$143</c:f>
              <c:numCache>
                <c:formatCode>General</c:formatCode>
                <c:ptCount val="16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1"/>
          <c:order val="111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Paths'!$AT$144:$AT$159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21</c:v>
                </c:pt>
                <c:pt idx="3">
                  <c:v>26</c:v>
                </c:pt>
                <c:pt idx="4">
                  <c:v>29</c:v>
                </c:pt>
                <c:pt idx="5">
                  <c:v>31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Paths'!$AU$144:$AU$159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2"/>
          <c:order val="112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Paths'!$AV$80:$AV$95</c:f>
              <c:numCache>
                <c:formatCode>General</c:formatCode>
                <c:ptCount val="16"/>
                <c:pt idx="0">
                  <c:v>33</c:v>
                </c:pt>
                <c:pt idx="1">
                  <c:v>43</c:v>
                </c:pt>
                <c:pt idx="2">
                  <c:v>51</c:v>
                </c:pt>
                <c:pt idx="3">
                  <c:v>53</c:v>
                </c:pt>
                <c:pt idx="4">
                  <c:v>52</c:v>
                </c:pt>
                <c:pt idx="5">
                  <c:v>46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Paths'!$AW$80:$AW$95</c:f>
              <c:numCache>
                <c:formatCode>General</c:formatCode>
                <c:ptCount val="16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-4</c:v>
                </c:pt>
                <c:pt idx="4">
                  <c:v>-11</c:v>
                </c:pt>
                <c:pt idx="5">
                  <c:v>-19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3"/>
          <c:order val="113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Paths'!$AV$128:$AV$143</c:f>
              <c:numCache>
                <c:formatCode>General</c:formatCode>
                <c:ptCount val="16"/>
                <c:pt idx="0">
                  <c:v>37</c:v>
                </c:pt>
                <c:pt idx="1">
                  <c:v>44</c:v>
                </c:pt>
                <c:pt idx="2">
                  <c:v>53</c:v>
                </c:pt>
                <c:pt idx="3">
                  <c:v>55</c:v>
                </c:pt>
                <c:pt idx="4">
                  <c:v>53</c:v>
                </c:pt>
                <c:pt idx="5">
                  <c:v>50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Paths'!$AW$128:$AW$143</c:f>
              <c:numCache>
                <c:formatCode>General</c:formatCode>
                <c:ptCount val="1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-4</c:v>
                </c:pt>
                <c:pt idx="4">
                  <c:v>-13</c:v>
                </c:pt>
                <c:pt idx="5">
                  <c:v>-18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4"/>
          <c:order val="114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Paths'!$AV$144:$AV$159</c:f>
              <c:numCache>
                <c:formatCode>General</c:formatCode>
                <c:ptCount val="16"/>
                <c:pt idx="0">
                  <c:v>37</c:v>
                </c:pt>
                <c:pt idx="1">
                  <c:v>44</c:v>
                </c:pt>
                <c:pt idx="2">
                  <c:v>51</c:v>
                </c:pt>
                <c:pt idx="3">
                  <c:v>52</c:v>
                </c:pt>
                <c:pt idx="4">
                  <c:v>51</c:v>
                </c:pt>
                <c:pt idx="5">
                  <c:v>48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Paths'!$AW$144:$AW$159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-4</c:v>
                </c:pt>
                <c:pt idx="4">
                  <c:v>-11</c:v>
                </c:pt>
                <c:pt idx="5">
                  <c:v>-16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5"/>
          <c:order val="115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Paths'!$AX$80:$AX$95</c:f>
              <c:numCache>
                <c:formatCode>General</c:formatCode>
                <c:ptCount val="16"/>
                <c:pt idx="0">
                  <c:v>46</c:v>
                </c:pt>
                <c:pt idx="1">
                  <c:v>42</c:v>
                </c:pt>
                <c:pt idx="2">
                  <c:v>39</c:v>
                </c:pt>
                <c:pt idx="3">
                  <c:v>40</c:v>
                </c:pt>
                <c:pt idx="4">
                  <c:v>43</c:v>
                </c:pt>
                <c:pt idx="5">
                  <c:v>48</c:v>
                </c:pt>
                <c:pt idx="6">
                  <c:v>49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Paths'!$AY$80:$AY$95</c:f>
              <c:numCache>
                <c:formatCode>General</c:formatCode>
                <c:ptCount val="16"/>
                <c:pt idx="0">
                  <c:v>-19</c:v>
                </c:pt>
                <c:pt idx="1">
                  <c:v>-26</c:v>
                </c:pt>
                <c:pt idx="2">
                  <c:v>-34</c:v>
                </c:pt>
                <c:pt idx="3">
                  <c:v>-42</c:v>
                </c:pt>
                <c:pt idx="4">
                  <c:v>-46</c:v>
                </c:pt>
                <c:pt idx="5">
                  <c:v>-51</c:v>
                </c:pt>
                <c:pt idx="6">
                  <c:v>-56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6"/>
          <c:order val="116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Paths'!$AX$128:$AX$143</c:f>
              <c:numCache>
                <c:formatCode>General</c:formatCode>
                <c:ptCount val="16"/>
                <c:pt idx="0">
                  <c:v>46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49</c:v>
                </c:pt>
                <c:pt idx="6">
                  <c:v>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Paths'!$AY$128:$AY$143</c:f>
              <c:numCache>
                <c:formatCode>General</c:formatCode>
                <c:ptCount val="16"/>
                <c:pt idx="0">
                  <c:v>-23</c:v>
                </c:pt>
                <c:pt idx="1">
                  <c:v>-28</c:v>
                </c:pt>
                <c:pt idx="2">
                  <c:v>-35</c:v>
                </c:pt>
                <c:pt idx="3">
                  <c:v>-41</c:v>
                </c:pt>
                <c:pt idx="4">
                  <c:v>-46</c:v>
                </c:pt>
                <c:pt idx="5">
                  <c:v>-50</c:v>
                </c:pt>
                <c:pt idx="6">
                  <c:v>-53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7"/>
          <c:order val="117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Paths'!$AX$144:$AX$159</c:f>
              <c:numCache>
                <c:formatCode>General</c:formatCode>
                <c:ptCount val="16"/>
                <c:pt idx="0">
                  <c:v>44</c:v>
                </c:pt>
                <c:pt idx="1">
                  <c:v>41</c:v>
                </c:pt>
                <c:pt idx="2">
                  <c:v>38</c:v>
                </c:pt>
                <c:pt idx="3">
                  <c:v>39</c:v>
                </c:pt>
                <c:pt idx="4">
                  <c:v>43</c:v>
                </c:pt>
                <c:pt idx="5">
                  <c:v>47</c:v>
                </c:pt>
                <c:pt idx="6">
                  <c:v>47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Paths'!$AY$144:$AY$159</c:f>
              <c:numCache>
                <c:formatCode>General</c:formatCode>
                <c:ptCount val="16"/>
                <c:pt idx="0">
                  <c:v>-21</c:v>
                </c:pt>
                <c:pt idx="1">
                  <c:v>-26</c:v>
                </c:pt>
                <c:pt idx="2">
                  <c:v>-35</c:v>
                </c:pt>
                <c:pt idx="3">
                  <c:v>-43</c:v>
                </c:pt>
                <c:pt idx="4">
                  <c:v>-48</c:v>
                </c:pt>
                <c:pt idx="5">
                  <c:v>-52</c:v>
                </c:pt>
                <c:pt idx="6">
                  <c:v>-53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8"/>
          <c:order val="118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Paths'!$AZ$80:$AZ$95</c:f>
              <c:numCache>
                <c:formatCode>General</c:formatCode>
                <c:ptCount val="16"/>
                <c:pt idx="0">
                  <c:v>49</c:v>
                </c:pt>
                <c:pt idx="1">
                  <c:v>48</c:v>
                </c:pt>
                <c:pt idx="2">
                  <c:v>45</c:v>
                </c:pt>
                <c:pt idx="3">
                  <c:v>39</c:v>
                </c:pt>
                <c:pt idx="4">
                  <c:v>31</c:v>
                </c:pt>
                <c:pt idx="5">
                  <c:v>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Paths'!$BA$80:$BA$95</c:f>
              <c:numCache>
                <c:formatCode>General</c:formatCode>
                <c:ptCount val="16"/>
                <c:pt idx="0">
                  <c:v>-56</c:v>
                </c:pt>
                <c:pt idx="1">
                  <c:v>-63</c:v>
                </c:pt>
                <c:pt idx="2">
                  <c:v>-69</c:v>
                </c:pt>
                <c:pt idx="3">
                  <c:v>-74</c:v>
                </c:pt>
                <c:pt idx="4">
                  <c:v>-77</c:v>
                </c:pt>
                <c:pt idx="5">
                  <c:v>-83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19"/>
          <c:order val="119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Paths'!$AZ$128:$AZ$143</c:f>
              <c:numCache>
                <c:formatCode>General</c:formatCode>
                <c:ptCount val="16"/>
                <c:pt idx="0">
                  <c:v>51</c:v>
                </c:pt>
                <c:pt idx="1">
                  <c:v>50</c:v>
                </c:pt>
                <c:pt idx="2">
                  <c:v>47</c:v>
                </c:pt>
                <c:pt idx="3">
                  <c:v>41</c:v>
                </c:pt>
                <c:pt idx="4">
                  <c:v>33</c:v>
                </c:pt>
                <c:pt idx="5">
                  <c:v>28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Paths'!$BA$128:$BA$143</c:f>
              <c:numCache>
                <c:formatCode>General</c:formatCode>
                <c:ptCount val="16"/>
                <c:pt idx="0">
                  <c:v>-59</c:v>
                </c:pt>
                <c:pt idx="1">
                  <c:v>-63</c:v>
                </c:pt>
                <c:pt idx="2">
                  <c:v>-71</c:v>
                </c:pt>
                <c:pt idx="3">
                  <c:v>-75</c:v>
                </c:pt>
                <c:pt idx="4">
                  <c:v>-79</c:v>
                </c:pt>
                <c:pt idx="5">
                  <c:v>-82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0"/>
          <c:order val="120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Paths'!$AZ$144:$AZ$159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45</c:v>
                </c:pt>
                <c:pt idx="3">
                  <c:v>39</c:v>
                </c:pt>
                <c:pt idx="4">
                  <c:v>31</c:v>
                </c:pt>
                <c:pt idx="5">
                  <c:v>26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Paths'!$BA$144:$BA$159</c:f>
              <c:numCache>
                <c:formatCode>General</c:formatCode>
                <c:ptCount val="16"/>
                <c:pt idx="0">
                  <c:v>-59</c:v>
                </c:pt>
                <c:pt idx="1">
                  <c:v>-63</c:v>
                </c:pt>
                <c:pt idx="2">
                  <c:v>-69</c:v>
                </c:pt>
                <c:pt idx="3">
                  <c:v>-73</c:v>
                </c:pt>
                <c:pt idx="4">
                  <c:v>-77</c:v>
                </c:pt>
                <c:pt idx="5">
                  <c:v>-80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1"/>
          <c:order val="121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Paths'!$BB$80:$BB$95</c:f>
              <c:numCache>
                <c:formatCode>General</c:formatCode>
                <c:ptCount val="16"/>
                <c:pt idx="0">
                  <c:v>24</c:v>
                </c:pt>
                <c:pt idx="1">
                  <c:v>18</c:v>
                </c:pt>
                <c:pt idx="2">
                  <c:v>13</c:v>
                </c:pt>
                <c:pt idx="3">
                  <c:v>6</c:v>
                </c:pt>
                <c:pt idx="4">
                  <c:v>0</c:v>
                </c:pt>
                <c:pt idx="5">
                  <c:v>-8</c:v>
                </c:pt>
                <c:pt idx="6">
                  <c:v>-16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Paths'!$BC$80:$BC$95</c:f>
              <c:numCache>
                <c:formatCode>General</c:formatCode>
                <c:ptCount val="16"/>
                <c:pt idx="0">
                  <c:v>-83</c:v>
                </c:pt>
                <c:pt idx="1">
                  <c:v>-86</c:v>
                </c:pt>
                <c:pt idx="2">
                  <c:v>-92</c:v>
                </c:pt>
                <c:pt idx="3">
                  <c:v>-99</c:v>
                </c:pt>
                <c:pt idx="4">
                  <c:v>-101</c:v>
                </c:pt>
                <c:pt idx="5">
                  <c:v>-101</c:v>
                </c:pt>
                <c:pt idx="6">
                  <c:v>-99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2"/>
          <c:order val="122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Paths'!$BB$128:$BB$143</c:f>
              <c:numCache>
                <c:formatCode>General</c:formatCode>
                <c:ptCount val="16"/>
                <c:pt idx="0">
                  <c:v>23</c:v>
                </c:pt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0</c:v>
                </c:pt>
                <c:pt idx="5">
                  <c:v>-7</c:v>
                </c:pt>
                <c:pt idx="6">
                  <c:v>-12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Paths'!$BC$128:$BC$143</c:f>
              <c:numCache>
                <c:formatCode>General</c:formatCode>
                <c:ptCount val="16"/>
                <c:pt idx="0">
                  <c:v>-85</c:v>
                </c:pt>
                <c:pt idx="1">
                  <c:v>-87</c:v>
                </c:pt>
                <c:pt idx="2">
                  <c:v>-93</c:v>
                </c:pt>
                <c:pt idx="3">
                  <c:v>-100</c:v>
                </c:pt>
                <c:pt idx="4">
                  <c:v>-103</c:v>
                </c:pt>
                <c:pt idx="5">
                  <c:v>-103</c:v>
                </c:pt>
                <c:pt idx="6">
                  <c:v>-102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3"/>
          <c:order val="123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Paths'!$BB$144:$BB$159</c:f>
              <c:numCache>
                <c:formatCode>General</c:formatCode>
                <c:ptCount val="16"/>
                <c:pt idx="0">
                  <c:v>21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0</c:v>
                </c:pt>
                <c:pt idx="5">
                  <c:v>-7</c:v>
                </c:pt>
                <c:pt idx="6">
                  <c:v>-12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Paths'!$BC$144:$BC$159</c:f>
              <c:numCache>
                <c:formatCode>General</c:formatCode>
                <c:ptCount val="16"/>
                <c:pt idx="0">
                  <c:v>-83</c:v>
                </c:pt>
                <c:pt idx="1">
                  <c:v>-85</c:v>
                </c:pt>
                <c:pt idx="2">
                  <c:v>-91</c:v>
                </c:pt>
                <c:pt idx="3">
                  <c:v>-98</c:v>
                </c:pt>
                <c:pt idx="4">
                  <c:v>-100</c:v>
                </c:pt>
                <c:pt idx="5">
                  <c:v>-100</c:v>
                </c:pt>
                <c:pt idx="6">
                  <c:v>-99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4"/>
          <c:order val="124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Paths'!$BD$80:$BD$95</c:f>
              <c:numCache>
                <c:formatCode>General</c:formatCode>
                <c:ptCount val="16"/>
                <c:pt idx="0">
                  <c:v>49</c:v>
                </c:pt>
                <c:pt idx="1">
                  <c:v>60</c:v>
                </c:pt>
                <c:pt idx="2">
                  <c:v>68</c:v>
                </c:pt>
                <c:pt idx="3">
                  <c:v>77</c:v>
                </c:pt>
                <c:pt idx="4">
                  <c:v>86</c:v>
                </c:pt>
                <c:pt idx="5">
                  <c:v>94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Paths'!$BE$80:$BE$95</c:f>
              <c:numCache>
                <c:formatCode>General</c:formatCode>
                <c:ptCount val="16"/>
                <c:pt idx="0">
                  <c:v>-56</c:v>
                </c:pt>
                <c:pt idx="1">
                  <c:v>-52</c:v>
                </c:pt>
                <c:pt idx="2">
                  <c:v>-47</c:v>
                </c:pt>
                <c:pt idx="3">
                  <c:v>-44</c:v>
                </c:pt>
                <c:pt idx="4">
                  <c:v>-45</c:v>
                </c:pt>
                <c:pt idx="5">
                  <c:v>-49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5"/>
          <c:order val="125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Paths'!$BD$128:$BD$143</c:f>
              <c:numCache>
                <c:formatCode>General</c:formatCode>
                <c:ptCount val="16"/>
                <c:pt idx="0">
                  <c:v>53</c:v>
                </c:pt>
                <c:pt idx="1">
                  <c:v>60</c:v>
                </c:pt>
                <c:pt idx="2">
                  <c:v>68</c:v>
                </c:pt>
                <c:pt idx="3">
                  <c:v>78</c:v>
                </c:pt>
                <c:pt idx="4">
                  <c:v>86</c:v>
                </c:pt>
                <c:pt idx="5">
                  <c:v>93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Paths'!$BE$128:$BE$143</c:f>
              <c:numCache>
                <c:formatCode>General</c:formatCode>
                <c:ptCount val="16"/>
                <c:pt idx="0">
                  <c:v>-54</c:v>
                </c:pt>
                <c:pt idx="1">
                  <c:v>-52</c:v>
                </c:pt>
                <c:pt idx="2">
                  <c:v>-46</c:v>
                </c:pt>
                <c:pt idx="3">
                  <c:v>-43</c:v>
                </c:pt>
                <c:pt idx="4">
                  <c:v>-44</c:v>
                </c:pt>
                <c:pt idx="5">
                  <c:v>-47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6"/>
          <c:order val="126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Paths'!$BD$144:$BD$159</c:f>
              <c:numCache>
                <c:formatCode>General</c:formatCode>
                <c:ptCount val="16"/>
                <c:pt idx="0">
                  <c:v>53</c:v>
                </c:pt>
                <c:pt idx="1">
                  <c:v>62</c:v>
                </c:pt>
                <c:pt idx="2">
                  <c:v>70</c:v>
                </c:pt>
                <c:pt idx="3">
                  <c:v>78</c:v>
                </c:pt>
                <c:pt idx="4">
                  <c:v>86</c:v>
                </c:pt>
                <c:pt idx="5">
                  <c:v>91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Paths'!$BE$144:$BE$159</c:f>
              <c:numCache>
                <c:formatCode>General</c:formatCode>
                <c:ptCount val="16"/>
                <c:pt idx="0">
                  <c:v>-57</c:v>
                </c:pt>
                <c:pt idx="1">
                  <c:v>-54</c:v>
                </c:pt>
                <c:pt idx="2">
                  <c:v>-48</c:v>
                </c:pt>
                <c:pt idx="3">
                  <c:v>-46</c:v>
                </c:pt>
                <c:pt idx="4">
                  <c:v>-47</c:v>
                </c:pt>
                <c:pt idx="5">
                  <c:v>-49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7"/>
          <c:order val="127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Paths'!$BF$80:$BF$95</c:f>
              <c:numCache>
                <c:formatCode>General</c:formatCode>
                <c:ptCount val="16"/>
                <c:pt idx="0">
                  <c:v>94</c:v>
                </c:pt>
                <c:pt idx="1">
                  <c:v>100</c:v>
                </c:pt>
                <c:pt idx="2">
                  <c:v>103</c:v>
                </c:pt>
                <c:pt idx="3">
                  <c:v>102</c:v>
                </c:pt>
                <c:pt idx="4">
                  <c:v>103</c:v>
                </c:pt>
                <c:pt idx="5">
                  <c:v>107</c:v>
                </c:pt>
                <c:pt idx="6">
                  <c:v>114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Paths'!$BG$80:$BG$95</c:f>
              <c:numCache>
                <c:formatCode>General</c:formatCode>
                <c:ptCount val="16"/>
                <c:pt idx="0">
                  <c:v>-49</c:v>
                </c:pt>
                <c:pt idx="1">
                  <c:v>-52</c:v>
                </c:pt>
                <c:pt idx="2">
                  <c:v>-58</c:v>
                </c:pt>
                <c:pt idx="3">
                  <c:v>-64</c:v>
                </c:pt>
                <c:pt idx="4">
                  <c:v>-70</c:v>
                </c:pt>
                <c:pt idx="5">
                  <c:v>-73</c:v>
                </c:pt>
                <c:pt idx="6">
                  <c:v>-75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8"/>
          <c:order val="128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Paths'!$BF$128:$BF$143</c:f>
              <c:numCache>
                <c:formatCode>General</c:formatCode>
                <c:ptCount val="16"/>
                <c:pt idx="0">
                  <c:v>98</c:v>
                </c:pt>
                <c:pt idx="1">
                  <c:v>101</c:v>
                </c:pt>
                <c:pt idx="2">
                  <c:v>105</c:v>
                </c:pt>
                <c:pt idx="3">
                  <c:v>104</c:v>
                </c:pt>
                <c:pt idx="4">
                  <c:v>105</c:v>
                </c:pt>
                <c:pt idx="5">
                  <c:v>108</c:v>
                </c:pt>
                <c:pt idx="6">
                  <c:v>111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Paths'!$BG$128:$BG$143</c:f>
              <c:numCache>
                <c:formatCode>General</c:formatCode>
                <c:ptCount val="16"/>
                <c:pt idx="0">
                  <c:v>-50</c:v>
                </c:pt>
                <c:pt idx="1">
                  <c:v>-51</c:v>
                </c:pt>
                <c:pt idx="2">
                  <c:v>-58</c:v>
                </c:pt>
                <c:pt idx="3">
                  <c:v>-64</c:v>
                </c:pt>
                <c:pt idx="4">
                  <c:v>-69</c:v>
                </c:pt>
                <c:pt idx="5">
                  <c:v>-73</c:v>
                </c:pt>
                <c:pt idx="6">
                  <c:v>-73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29"/>
          <c:order val="129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Paths'!$BF$144:$BF$159</c:f>
              <c:numCache>
                <c:formatCode>General</c:formatCode>
                <c:ptCount val="16"/>
                <c:pt idx="0">
                  <c:v>96</c:v>
                </c:pt>
                <c:pt idx="1">
                  <c:v>99</c:v>
                </c:pt>
                <c:pt idx="2">
                  <c:v>102</c:v>
                </c:pt>
                <c:pt idx="3">
                  <c:v>101</c:v>
                </c:pt>
                <c:pt idx="4">
                  <c:v>103</c:v>
                </c:pt>
                <c:pt idx="5">
                  <c:v>106</c:v>
                </c:pt>
                <c:pt idx="6">
                  <c:v>111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Paths'!$BG$144:$BG$159</c:f>
              <c:numCache>
                <c:formatCode>General</c:formatCode>
                <c:ptCount val="16"/>
                <c:pt idx="0">
                  <c:v>-52</c:v>
                </c:pt>
                <c:pt idx="1">
                  <c:v>-53</c:v>
                </c:pt>
                <c:pt idx="2">
                  <c:v>-58</c:v>
                </c:pt>
                <c:pt idx="3">
                  <c:v>-64</c:v>
                </c:pt>
                <c:pt idx="4">
                  <c:v>-71</c:v>
                </c:pt>
                <c:pt idx="5">
                  <c:v>-75</c:v>
                </c:pt>
                <c:pt idx="6">
                  <c:v>-76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0"/>
          <c:order val="130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Paths'!$BH$80:$BH$95</c:f>
              <c:numCache>
                <c:formatCode>General</c:formatCode>
                <c:ptCount val="16"/>
                <c:pt idx="0">
                  <c:v>114</c:v>
                </c:pt>
                <c:pt idx="1">
                  <c:v>112</c:v>
                </c:pt>
                <c:pt idx="2">
                  <c:v>108</c:v>
                </c:pt>
                <c:pt idx="3">
                  <c:v>104</c:v>
                </c:pt>
                <c:pt idx="4">
                  <c:v>99</c:v>
                </c:pt>
                <c:pt idx="5">
                  <c:v>94</c:v>
                </c:pt>
                <c:pt idx="6">
                  <c:v>89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Paths'!$BI$80:$BI$95</c:f>
              <c:numCache>
                <c:formatCode>General</c:formatCode>
                <c:ptCount val="16"/>
                <c:pt idx="0">
                  <c:v>-75</c:v>
                </c:pt>
                <c:pt idx="1">
                  <c:v>-82</c:v>
                </c:pt>
                <c:pt idx="2">
                  <c:v>-91</c:v>
                </c:pt>
                <c:pt idx="3">
                  <c:v>-102</c:v>
                </c:pt>
                <c:pt idx="4">
                  <c:v>-112</c:v>
                </c:pt>
                <c:pt idx="5">
                  <c:v>-119</c:v>
                </c:pt>
                <c:pt idx="6">
                  <c:v>-120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1"/>
          <c:order val="131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Paths'!$BH$128:$BH$143</c:f>
              <c:numCache>
                <c:formatCode>General</c:formatCode>
                <c:ptCount val="16"/>
                <c:pt idx="0">
                  <c:v>115</c:v>
                </c:pt>
                <c:pt idx="1">
                  <c:v>114</c:v>
                </c:pt>
                <c:pt idx="2">
                  <c:v>110</c:v>
                </c:pt>
                <c:pt idx="3">
                  <c:v>106</c:v>
                </c:pt>
                <c:pt idx="4">
                  <c:v>101</c:v>
                </c:pt>
                <c:pt idx="5">
                  <c:v>95</c:v>
                </c:pt>
                <c:pt idx="6">
                  <c:v>92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Paths'!$BI$128:$BI$143</c:f>
              <c:numCache>
                <c:formatCode>General</c:formatCode>
                <c:ptCount val="16"/>
                <c:pt idx="0">
                  <c:v>-79</c:v>
                </c:pt>
                <c:pt idx="1">
                  <c:v>-83</c:v>
                </c:pt>
                <c:pt idx="2">
                  <c:v>-92</c:v>
                </c:pt>
                <c:pt idx="3">
                  <c:v>-104</c:v>
                </c:pt>
                <c:pt idx="4">
                  <c:v>-114</c:v>
                </c:pt>
                <c:pt idx="5">
                  <c:v>-120</c:v>
                </c:pt>
                <c:pt idx="6">
                  <c:v>-122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2"/>
          <c:order val="132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Paths'!$BH$144:$BH$159</c:f>
              <c:numCache>
                <c:formatCode>General</c:formatCode>
                <c:ptCount val="16"/>
                <c:pt idx="0">
                  <c:v>112</c:v>
                </c:pt>
                <c:pt idx="1">
                  <c:v>111</c:v>
                </c:pt>
                <c:pt idx="2">
                  <c:v>108</c:v>
                </c:pt>
                <c:pt idx="3">
                  <c:v>104</c:v>
                </c:pt>
                <c:pt idx="4">
                  <c:v>99</c:v>
                </c:pt>
                <c:pt idx="5">
                  <c:v>93</c:v>
                </c:pt>
                <c:pt idx="6">
                  <c:v>92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Paths'!$BI$144:$BI$159</c:f>
              <c:numCache>
                <c:formatCode>General</c:formatCode>
                <c:ptCount val="16"/>
                <c:pt idx="0">
                  <c:v>-79</c:v>
                </c:pt>
                <c:pt idx="1">
                  <c:v>-83</c:v>
                </c:pt>
                <c:pt idx="2">
                  <c:v>-90</c:v>
                </c:pt>
                <c:pt idx="3">
                  <c:v>-102</c:v>
                </c:pt>
                <c:pt idx="4">
                  <c:v>-112</c:v>
                </c:pt>
                <c:pt idx="5">
                  <c:v>-118</c:v>
                </c:pt>
                <c:pt idx="6">
                  <c:v>-119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3"/>
          <c:order val="133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Paths'!$BJ$80:$BJ$95</c:f>
              <c:numCache>
                <c:formatCode>General</c:formatCode>
                <c:ptCount val="16"/>
                <c:pt idx="0">
                  <c:v>114</c:v>
                </c:pt>
                <c:pt idx="1">
                  <c:v>121</c:v>
                </c:pt>
                <c:pt idx="2">
                  <c:v>129</c:v>
                </c:pt>
                <c:pt idx="3">
                  <c:v>135</c:v>
                </c:pt>
                <c:pt idx="4">
                  <c:v>139</c:v>
                </c:pt>
                <c:pt idx="5">
                  <c:v>143</c:v>
                </c:pt>
                <c:pt idx="6">
                  <c:v>152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Paths'!$BK$80:$BK$95</c:f>
              <c:numCache>
                <c:formatCode>General</c:formatCode>
                <c:ptCount val="16"/>
                <c:pt idx="0">
                  <c:v>-75</c:v>
                </c:pt>
                <c:pt idx="1">
                  <c:v>-74</c:v>
                </c:pt>
                <c:pt idx="2">
                  <c:v>-71</c:v>
                </c:pt>
                <c:pt idx="3">
                  <c:v>-64</c:v>
                </c:pt>
                <c:pt idx="4">
                  <c:v>-56</c:v>
                </c:pt>
                <c:pt idx="5">
                  <c:v>-51</c:v>
                </c:pt>
                <c:pt idx="6">
                  <c:v>-50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4"/>
          <c:order val="134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Paths'!$BJ$128:$BJ$143</c:f>
              <c:numCache>
                <c:formatCode>General</c:formatCode>
                <c:ptCount val="16"/>
                <c:pt idx="0">
                  <c:v>117</c:v>
                </c:pt>
                <c:pt idx="1">
                  <c:v>121</c:v>
                </c:pt>
                <c:pt idx="2">
                  <c:v>129</c:v>
                </c:pt>
                <c:pt idx="3">
                  <c:v>134</c:v>
                </c:pt>
                <c:pt idx="4">
                  <c:v>138</c:v>
                </c:pt>
                <c:pt idx="5">
                  <c:v>143</c:v>
                </c:pt>
                <c:pt idx="6">
                  <c:v>149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Paths'!$BK$128:$BK$143</c:f>
              <c:numCache>
                <c:formatCode>General</c:formatCode>
                <c:ptCount val="16"/>
                <c:pt idx="0">
                  <c:v>-74</c:v>
                </c:pt>
                <c:pt idx="1">
                  <c:v>-73</c:v>
                </c:pt>
                <c:pt idx="2">
                  <c:v>-70</c:v>
                </c:pt>
                <c:pt idx="3">
                  <c:v>-63</c:v>
                </c:pt>
                <c:pt idx="4">
                  <c:v>-55</c:v>
                </c:pt>
                <c:pt idx="5">
                  <c:v>-50</c:v>
                </c:pt>
                <c:pt idx="6">
                  <c:v>-49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5"/>
          <c:order val="135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Paths'!$BJ$144:$BJ$159</c:f>
              <c:numCache>
                <c:formatCode>General</c:formatCode>
                <c:ptCount val="16"/>
                <c:pt idx="0">
                  <c:v>117</c:v>
                </c:pt>
                <c:pt idx="1">
                  <c:v>121</c:v>
                </c:pt>
                <c:pt idx="2">
                  <c:v>131</c:v>
                </c:pt>
                <c:pt idx="3">
                  <c:v>136</c:v>
                </c:pt>
                <c:pt idx="4">
                  <c:v>140</c:v>
                </c:pt>
                <c:pt idx="5">
                  <c:v>145</c:v>
                </c:pt>
                <c:pt idx="6">
                  <c:v>149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Paths'!$BK$144:$BK$159</c:f>
              <c:numCache>
                <c:formatCode>General</c:formatCode>
                <c:ptCount val="16"/>
                <c:pt idx="0">
                  <c:v>-77</c:v>
                </c:pt>
                <c:pt idx="1">
                  <c:v>-76</c:v>
                </c:pt>
                <c:pt idx="2">
                  <c:v>-72</c:v>
                </c:pt>
                <c:pt idx="3">
                  <c:v>-65</c:v>
                </c:pt>
                <c:pt idx="4">
                  <c:v>-57</c:v>
                </c:pt>
                <c:pt idx="5">
                  <c:v>-52</c:v>
                </c:pt>
                <c:pt idx="6">
                  <c:v>-52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6"/>
          <c:order val="136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Paths'!$BL$80:$BL$95</c:f>
              <c:numCache>
                <c:formatCode>General</c:formatCode>
                <c:ptCount val="16"/>
                <c:pt idx="0">
                  <c:v>152</c:v>
                </c:pt>
                <c:pt idx="1">
                  <c:v>151</c:v>
                </c:pt>
                <c:pt idx="2">
                  <c:v>149</c:v>
                </c:pt>
                <c:pt idx="3">
                  <c:v>145</c:v>
                </c:pt>
                <c:pt idx="4">
                  <c:v>142</c:v>
                </c:pt>
                <c:pt idx="5">
                  <c:v>142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Paths'!$BM$80:$BM$95</c:f>
              <c:numCache>
                <c:formatCode>General</c:formatCode>
                <c:ptCount val="16"/>
                <c:pt idx="0">
                  <c:v>-50</c:v>
                </c:pt>
                <c:pt idx="1">
                  <c:v>-43</c:v>
                </c:pt>
                <c:pt idx="2">
                  <c:v>-37</c:v>
                </c:pt>
                <c:pt idx="3">
                  <c:v>-32</c:v>
                </c:pt>
                <c:pt idx="4">
                  <c:v>-25</c:v>
                </c:pt>
                <c:pt idx="5">
                  <c:v>-18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7"/>
          <c:order val="137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Paths'!$BL$128:$BL$143</c:f>
              <c:numCache>
                <c:formatCode>General</c:formatCode>
                <c:ptCount val="16"/>
                <c:pt idx="0">
                  <c:v>151</c:v>
                </c:pt>
                <c:pt idx="1">
                  <c:v>150</c:v>
                </c:pt>
                <c:pt idx="2">
                  <c:v>149</c:v>
                </c:pt>
                <c:pt idx="3">
                  <c:v>144</c:v>
                </c:pt>
                <c:pt idx="4">
                  <c:v>141</c:v>
                </c:pt>
                <c:pt idx="5">
                  <c:v>141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Paths'!$BM$128:$BM$143</c:f>
              <c:numCache>
                <c:formatCode>General</c:formatCode>
                <c:ptCount val="16"/>
                <c:pt idx="0">
                  <c:v>-47</c:v>
                </c:pt>
                <c:pt idx="1">
                  <c:v>-43</c:v>
                </c:pt>
                <c:pt idx="2">
                  <c:v>-39</c:v>
                </c:pt>
                <c:pt idx="3">
                  <c:v>-33</c:v>
                </c:pt>
                <c:pt idx="4">
                  <c:v>-25</c:v>
                </c:pt>
                <c:pt idx="5">
                  <c:v>-21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8"/>
          <c:order val="138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Paths'!$BL$144:$BL$159</c:f>
              <c:numCache>
                <c:formatCode>General</c:formatCode>
                <c:ptCount val="16"/>
                <c:pt idx="0">
                  <c:v>154</c:v>
                </c:pt>
                <c:pt idx="1">
                  <c:v>153</c:v>
                </c:pt>
                <c:pt idx="2">
                  <c:v>151</c:v>
                </c:pt>
                <c:pt idx="3">
                  <c:v>146</c:v>
                </c:pt>
                <c:pt idx="4">
                  <c:v>144</c:v>
                </c:pt>
                <c:pt idx="5">
                  <c:v>144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Paths'!$BM$144:$BM$159</c:f>
              <c:numCache>
                <c:formatCode>General</c:formatCode>
                <c:ptCount val="16"/>
                <c:pt idx="0">
                  <c:v>-47</c:v>
                </c:pt>
                <c:pt idx="1">
                  <c:v>-43</c:v>
                </c:pt>
                <c:pt idx="2">
                  <c:v>-37</c:v>
                </c:pt>
                <c:pt idx="3">
                  <c:v>-31</c:v>
                </c:pt>
                <c:pt idx="4">
                  <c:v>-25</c:v>
                </c:pt>
                <c:pt idx="5">
                  <c:v>-21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39"/>
          <c:order val="139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Paths'!$BN$80:$BN$95</c:f>
              <c:numCache>
                <c:formatCode>General</c:formatCode>
                <c:ptCount val="16"/>
                <c:pt idx="0">
                  <c:v>142</c:v>
                </c:pt>
                <c:pt idx="1">
                  <c:v>141</c:v>
                </c:pt>
                <c:pt idx="2">
                  <c:v>139</c:v>
                </c:pt>
                <c:pt idx="3">
                  <c:v>133</c:v>
                </c:pt>
                <c:pt idx="4">
                  <c:v>125</c:v>
                </c:pt>
                <c:pt idx="5">
                  <c:v>113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Paths'!$BO$80:$BO$95</c:f>
              <c:numCache>
                <c:formatCode>General</c:formatCode>
                <c:ptCount val="16"/>
                <c:pt idx="0">
                  <c:v>-18</c:v>
                </c:pt>
                <c:pt idx="1">
                  <c:v>-9</c:v>
                </c:pt>
                <c:pt idx="2">
                  <c:v>-2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0"/>
          <c:order val="140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Paths'!$BN$128:$BN$143</c:f>
              <c:numCache>
                <c:formatCode>General</c:formatCode>
                <c:ptCount val="16"/>
                <c:pt idx="0">
                  <c:v>141</c:v>
                </c:pt>
                <c:pt idx="1">
                  <c:v>140</c:v>
                </c:pt>
                <c:pt idx="2">
                  <c:v>138</c:v>
                </c:pt>
                <c:pt idx="3">
                  <c:v>132</c:v>
                </c:pt>
                <c:pt idx="4">
                  <c:v>125</c:v>
                </c:pt>
                <c:pt idx="5">
                  <c:v>117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Paths'!$BO$128:$BO$143</c:f>
              <c:numCache>
                <c:formatCode>General</c:formatCode>
                <c:ptCount val="16"/>
                <c:pt idx="0">
                  <c:v>-15</c:v>
                </c:pt>
                <c:pt idx="1">
                  <c:v>-9</c:v>
                </c:pt>
                <c:pt idx="2">
                  <c:v>-3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1"/>
          <c:order val="141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Paths'!$BN$144:$BN$159</c:f>
              <c:numCache>
                <c:formatCode>General</c:formatCode>
                <c:ptCount val="16"/>
                <c:pt idx="0">
                  <c:v>144</c:v>
                </c:pt>
                <c:pt idx="1">
                  <c:v>143</c:v>
                </c:pt>
                <c:pt idx="2">
                  <c:v>140</c:v>
                </c:pt>
                <c:pt idx="3">
                  <c:v>134</c:v>
                </c:pt>
                <c:pt idx="4">
                  <c:v>125</c:v>
                </c:pt>
                <c:pt idx="5">
                  <c:v>117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Paths'!$BO$144:$BO$159</c:f>
              <c:numCache>
                <c:formatCode>General</c:formatCode>
                <c:ptCount val="16"/>
                <c:pt idx="0">
                  <c:v>-15</c:v>
                </c:pt>
                <c:pt idx="1">
                  <c:v>-9</c:v>
                </c:pt>
                <c:pt idx="2">
                  <c:v>-1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2"/>
          <c:order val="142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Paths'!$BP$80:$BP$95</c:f>
              <c:numCache>
                <c:formatCode>General</c:formatCode>
                <c:ptCount val="16"/>
                <c:pt idx="0">
                  <c:v>113</c:v>
                </c:pt>
                <c:pt idx="1">
                  <c:v>106</c:v>
                </c:pt>
                <c:pt idx="2">
                  <c:v>101</c:v>
                </c:pt>
                <c:pt idx="3">
                  <c:v>99</c:v>
                </c:pt>
                <c:pt idx="4">
                  <c:v>100</c:v>
                </c:pt>
                <c:pt idx="5">
                  <c:v>98</c:v>
                </c:pt>
                <c:pt idx="6">
                  <c:v>92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Paths'!$BQ$80:$BQ$95</c:f>
              <c:numCache>
                <c:formatCode>General</c:formatCode>
                <c:ptCount val="1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19</c:v>
                </c:pt>
                <c:pt idx="4">
                  <c:v>26</c:v>
                </c:pt>
                <c:pt idx="5">
                  <c:v>32</c:v>
                </c:pt>
                <c:pt idx="6">
                  <c:v>36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3"/>
          <c:order val="143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Paths'!$BP$128:$BP$143</c:f>
              <c:numCache>
                <c:formatCode>General</c:formatCode>
                <c:ptCount val="16"/>
                <c:pt idx="0">
                  <c:v>111</c:v>
                </c:pt>
                <c:pt idx="1">
                  <c:v>105</c:v>
                </c:pt>
                <c:pt idx="2">
                  <c:v>101</c:v>
                </c:pt>
                <c:pt idx="3">
                  <c:v>98</c:v>
                </c:pt>
                <c:pt idx="4">
                  <c:v>99</c:v>
                </c:pt>
                <c:pt idx="5">
                  <c:v>97</c:v>
                </c:pt>
                <c:pt idx="6">
                  <c:v>94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Paths'!$BQ$128:$BQ$143</c:f>
              <c:numCache>
                <c:formatCode>General</c:formatCode>
                <c:ptCount val="16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27</c:v>
                </c:pt>
                <c:pt idx="5">
                  <c:v>31</c:v>
                </c:pt>
                <c:pt idx="6">
                  <c:v>34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4"/>
          <c:order val="144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Paths'!$BP$144:$BP$159</c:f>
              <c:numCache>
                <c:formatCode>General</c:formatCode>
                <c:ptCount val="16"/>
                <c:pt idx="0">
                  <c:v>111</c:v>
                </c:pt>
                <c:pt idx="1">
                  <c:v>107</c:v>
                </c:pt>
                <c:pt idx="2">
                  <c:v>103</c:v>
                </c:pt>
                <c:pt idx="3">
                  <c:v>101</c:v>
                </c:pt>
                <c:pt idx="4">
                  <c:v>102</c:v>
                </c:pt>
                <c:pt idx="5">
                  <c:v>99</c:v>
                </c:pt>
                <c:pt idx="6">
                  <c:v>96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Paths'!$BQ$144:$BQ$159</c:f>
              <c:numCache>
                <c:formatCode>General</c:formatCode>
                <c:ptCount val="16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20</c:v>
                </c:pt>
                <c:pt idx="4">
                  <c:v>27</c:v>
                </c:pt>
                <c:pt idx="5">
                  <c:v>33</c:v>
                </c:pt>
                <c:pt idx="6">
                  <c:v>36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5"/>
          <c:order val="145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Paths'!$BR$80:$BR$95</c:f>
              <c:numCache>
                <c:formatCode>General</c:formatCode>
                <c:ptCount val="16"/>
                <c:pt idx="0">
                  <c:v>92</c:v>
                </c:pt>
                <c:pt idx="1">
                  <c:v>85</c:v>
                </c:pt>
                <c:pt idx="2">
                  <c:v>80</c:v>
                </c:pt>
                <c:pt idx="3">
                  <c:v>79</c:v>
                </c:pt>
                <c:pt idx="4">
                  <c:v>75</c:v>
                </c:pt>
                <c:pt idx="5">
                  <c:v>69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Paths'!$BS$80:$BS$95</c:f>
              <c:numCache>
                <c:formatCode>General</c:formatCode>
                <c:ptCount val="16"/>
                <c:pt idx="0">
                  <c:v>36</c:v>
                </c:pt>
                <c:pt idx="1">
                  <c:v>34</c:v>
                </c:pt>
                <c:pt idx="2">
                  <c:v>29</c:v>
                </c:pt>
                <c:pt idx="3">
                  <c:v>23</c:v>
                </c:pt>
                <c:pt idx="4">
                  <c:v>18</c:v>
                </c:pt>
                <c:pt idx="5">
                  <c:v>15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6"/>
          <c:order val="146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Paths'!$BR$128:$BR$143</c:f>
              <c:numCache>
                <c:formatCode>General</c:formatCode>
                <c:ptCount val="16"/>
                <c:pt idx="0">
                  <c:v>90</c:v>
                </c:pt>
                <c:pt idx="1">
                  <c:v>86</c:v>
                </c:pt>
                <c:pt idx="2">
                  <c:v>82</c:v>
                </c:pt>
                <c:pt idx="3">
                  <c:v>80</c:v>
                </c:pt>
                <c:pt idx="4">
                  <c:v>77</c:v>
                </c:pt>
                <c:pt idx="5">
                  <c:v>73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Paths'!$BS$128:$BS$143</c:f>
              <c:numCache>
                <c:formatCode>General</c:formatCode>
                <c:ptCount val="16"/>
                <c:pt idx="0">
                  <c:v>34</c:v>
                </c:pt>
                <c:pt idx="1">
                  <c:v>33</c:v>
                </c:pt>
                <c:pt idx="2">
                  <c:v>29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7"/>
          <c:order val="147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Paths'!$BR$144:$BR$159</c:f>
              <c:numCache>
                <c:formatCode>General</c:formatCode>
                <c:ptCount val="16"/>
                <c:pt idx="0">
                  <c:v>90</c:v>
                </c:pt>
                <c:pt idx="1">
                  <c:v>84</c:v>
                </c:pt>
                <c:pt idx="2">
                  <c:v>80</c:v>
                </c:pt>
                <c:pt idx="3">
                  <c:v>78</c:v>
                </c:pt>
                <c:pt idx="4">
                  <c:v>75</c:v>
                </c:pt>
                <c:pt idx="5">
                  <c:v>71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Paths'!$BS$144:$BS$159</c:f>
              <c:numCache>
                <c:formatCode>General</c:formatCode>
                <c:ptCount val="16"/>
                <c:pt idx="0">
                  <c:v>37</c:v>
                </c:pt>
                <c:pt idx="1">
                  <c:v>35</c:v>
                </c:pt>
                <c:pt idx="2">
                  <c:v>31</c:v>
                </c:pt>
                <c:pt idx="3">
                  <c:v>25</c:v>
                </c:pt>
                <c:pt idx="4">
                  <c:v>19</c:v>
                </c:pt>
                <c:pt idx="5">
                  <c:v>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8"/>
          <c:order val="148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Paths'!$BT$80:$BT$95</c:f>
              <c:numCache>
                <c:formatCode>General</c:formatCode>
                <c:ptCount val="16"/>
                <c:pt idx="0">
                  <c:v>69</c:v>
                </c:pt>
                <c:pt idx="1">
                  <c:v>61</c:v>
                </c:pt>
                <c:pt idx="2">
                  <c:v>53</c:v>
                </c:pt>
                <c:pt idx="3">
                  <c:v>47</c:v>
                </c:pt>
                <c:pt idx="4">
                  <c:v>38</c:v>
                </c:pt>
                <c:pt idx="5">
                  <c:v>35</c:v>
                </c:pt>
                <c:pt idx="6">
                  <c:v>33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Paths'!$BU$80:$BU$95</c:f>
              <c:numCache>
                <c:formatCode>General</c:formatCode>
                <c:ptCount val="1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16</c:v>
                </c:pt>
                <c:pt idx="6">
                  <c:v>10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49"/>
          <c:order val="149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Paths'!$BT$128:$BT$143</c:f>
              <c:numCache>
                <c:formatCode>General</c:formatCode>
                <c:ptCount val="16"/>
                <c:pt idx="0">
                  <c:v>67</c:v>
                </c:pt>
                <c:pt idx="1">
                  <c:v>62</c:v>
                </c:pt>
                <c:pt idx="2">
                  <c:v>53</c:v>
                </c:pt>
                <c:pt idx="3">
                  <c:v>47</c:v>
                </c:pt>
                <c:pt idx="4">
                  <c:v>40</c:v>
                </c:pt>
                <c:pt idx="5">
                  <c:v>36</c:v>
                </c:pt>
                <c:pt idx="6">
                  <c:v>36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Paths'!$BU$128:$BU$143</c:f>
              <c:numCache>
                <c:formatCode>General</c:formatCode>
                <c:ptCount val="1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19</c:v>
                </c:pt>
                <c:pt idx="4">
                  <c:v>18</c:v>
                </c:pt>
                <c:pt idx="5">
                  <c:v>15</c:v>
                </c:pt>
                <c:pt idx="6">
                  <c:v>13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0"/>
          <c:order val="150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Paths'!$BT$144:$BT$159</c:f>
              <c:numCache>
                <c:formatCode>General</c:formatCode>
                <c:ptCount val="16"/>
                <c:pt idx="0">
                  <c:v>67</c:v>
                </c:pt>
                <c:pt idx="1">
                  <c:v>62</c:v>
                </c:pt>
                <c:pt idx="2">
                  <c:v>53</c:v>
                </c:pt>
                <c:pt idx="3">
                  <c:v>47</c:v>
                </c:pt>
                <c:pt idx="4">
                  <c:v>38</c:v>
                </c:pt>
                <c:pt idx="5">
                  <c:v>34</c:v>
                </c:pt>
                <c:pt idx="6">
                  <c:v>33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Paths'!$BU$144:$BU$159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22</c:v>
                </c:pt>
                <c:pt idx="4">
                  <c:v>20</c:v>
                </c:pt>
                <c:pt idx="5">
                  <c:v>17</c:v>
                </c:pt>
                <c:pt idx="6">
                  <c:v>13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1"/>
          <c:order val="151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Paths'!$BV$80:$BV$95</c:f>
              <c:numCache>
                <c:formatCode>General</c:formatCode>
                <c:ptCount val="16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-6</c:v>
                </c:pt>
                <c:pt idx="4">
                  <c:v>-9</c:v>
                </c:pt>
                <c:pt idx="5">
                  <c:v>-9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Paths'!$BW$80:$BW$95</c:f>
              <c:numCache>
                <c:formatCode>General</c:formatCode>
                <c:ptCount val="16"/>
                <c:pt idx="0">
                  <c:v>5</c:v>
                </c:pt>
                <c:pt idx="1">
                  <c:v>13</c:v>
                </c:pt>
                <c:pt idx="2">
                  <c:v>19</c:v>
                </c:pt>
                <c:pt idx="3">
                  <c:v>27</c:v>
                </c:pt>
                <c:pt idx="4">
                  <c:v>35</c:v>
                </c:pt>
                <c:pt idx="5">
                  <c:v>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2"/>
          <c:order val="152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Paths'!$BV$128:$BV$143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-6</c:v>
                </c:pt>
                <c:pt idx="4">
                  <c:v>-10</c:v>
                </c:pt>
                <c:pt idx="5">
                  <c:v>-10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Paths'!$BW$128:$BW$143</c:f>
              <c:numCache>
                <c:formatCode>General</c:formatCode>
                <c:ptCount val="16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26</c:v>
                </c:pt>
                <c:pt idx="4">
                  <c:v>36</c:v>
                </c:pt>
                <c:pt idx="5">
                  <c:v>44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3"/>
          <c:order val="153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Paths'!$BV$144:$BV$159</c:f>
              <c:numCache>
                <c:formatCode>General</c:formatCode>
                <c:ptCount val="16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-4</c:v>
                </c:pt>
                <c:pt idx="4">
                  <c:v>-7</c:v>
                </c:pt>
                <c:pt idx="5">
                  <c:v>-7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Paths'!$BW$144:$BW$159</c:f>
              <c:numCache>
                <c:formatCode>General</c:formatCode>
                <c:ptCount val="16"/>
                <c:pt idx="0">
                  <c:v>8</c:v>
                </c:pt>
                <c:pt idx="1">
                  <c:v>14</c:v>
                </c:pt>
                <c:pt idx="2">
                  <c:v>20</c:v>
                </c:pt>
                <c:pt idx="3">
                  <c:v>28</c:v>
                </c:pt>
                <c:pt idx="4">
                  <c:v>36</c:v>
                </c:pt>
                <c:pt idx="5">
                  <c:v>44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4"/>
          <c:order val="154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Paths'!$BX$80:$BX$95</c:f>
              <c:numCache>
                <c:formatCode>General</c:formatCode>
                <c:ptCount val="16"/>
                <c:pt idx="0">
                  <c:v>-9</c:v>
                </c:pt>
                <c:pt idx="1">
                  <c:v>-6</c:v>
                </c:pt>
                <c:pt idx="2">
                  <c:v>0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Paths'!$BY$80:$BY$95</c:f>
              <c:numCache>
                <c:formatCode>General</c:formatCode>
                <c:ptCount val="16"/>
                <c:pt idx="0">
                  <c:v>47</c:v>
                </c:pt>
                <c:pt idx="1">
                  <c:v>53</c:v>
                </c:pt>
                <c:pt idx="2">
                  <c:v>56</c:v>
                </c:pt>
                <c:pt idx="3">
                  <c:v>56</c:v>
                </c:pt>
                <c:pt idx="4">
                  <c:v>57</c:v>
                </c:pt>
                <c:pt idx="5">
                  <c:v>59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5"/>
          <c:order val="155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Paths'!$BX$128:$BX$143</c:f>
              <c:numCache>
                <c:formatCode>General</c:formatCode>
                <c:ptCount val="16"/>
                <c:pt idx="0">
                  <c:v>-8</c:v>
                </c:pt>
                <c:pt idx="1">
                  <c:v>-6</c:v>
                </c:pt>
                <c:pt idx="2">
                  <c:v>0</c:v>
                </c:pt>
                <c:pt idx="3">
                  <c:v>7</c:v>
                </c:pt>
                <c:pt idx="4">
                  <c:v>13</c:v>
                </c:pt>
                <c:pt idx="5">
                  <c:v>15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Paths'!$BY$128:$BY$143</c:f>
              <c:numCache>
                <c:formatCode>General</c:formatCode>
                <c:ptCount val="16"/>
                <c:pt idx="0">
                  <c:v>51</c:v>
                </c:pt>
                <c:pt idx="1">
                  <c:v>55</c:v>
                </c:pt>
                <c:pt idx="2">
                  <c:v>58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6"/>
          <c:order val="156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Paths'!$BX$144:$BX$159</c:f>
              <c:numCache>
                <c:formatCode>General</c:formatCode>
                <c:ptCount val="16"/>
                <c:pt idx="0">
                  <c:v>-6</c:v>
                </c:pt>
                <c:pt idx="1">
                  <c:v>-4</c:v>
                </c:pt>
                <c:pt idx="2">
                  <c:v>0</c:v>
                </c:pt>
                <c:pt idx="3">
                  <c:v>7</c:v>
                </c:pt>
                <c:pt idx="4">
                  <c:v>13</c:v>
                </c:pt>
                <c:pt idx="5">
                  <c:v>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Paths'!$BY$144:$BY$159</c:f>
              <c:numCache>
                <c:formatCode>General</c:formatCode>
                <c:ptCount val="16"/>
                <c:pt idx="0">
                  <c:v>49</c:v>
                </c:pt>
                <c:pt idx="1">
                  <c:v>53</c:v>
                </c:pt>
                <c:pt idx="2">
                  <c:v>55</c:v>
                </c:pt>
                <c:pt idx="3">
                  <c:v>55</c:v>
                </c:pt>
                <c:pt idx="4">
                  <c:v>56</c:v>
                </c:pt>
                <c:pt idx="5">
                  <c:v>58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7"/>
          <c:order val="157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Paths'!$BZ$80:$BZ$95</c:f>
              <c:numCache>
                <c:formatCode>General</c:formatCode>
                <c:ptCount val="16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Paths'!$CA$80:$CA$95</c:f>
              <c:numCache>
                <c:formatCode>General</c:formatCode>
                <c:ptCount val="16"/>
                <c:pt idx="0">
                  <c:v>59</c:v>
                </c:pt>
                <c:pt idx="1">
                  <c:v>66</c:v>
                </c:pt>
                <c:pt idx="2">
                  <c:v>72</c:v>
                </c:pt>
                <c:pt idx="3">
                  <c:v>77</c:v>
                </c:pt>
                <c:pt idx="4">
                  <c:v>83</c:v>
                </c:pt>
                <c:pt idx="5">
                  <c:v>90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8"/>
          <c:order val="158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Paths'!$BZ$128:$BZ$143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13</c:v>
                </c:pt>
                <c:pt idx="4">
                  <c:v>6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Paths'!$CA$128:$CA$143</c:f>
              <c:numCache>
                <c:formatCode>General</c:formatCode>
                <c:ptCount val="16"/>
                <c:pt idx="0">
                  <c:v>63</c:v>
                </c:pt>
                <c:pt idx="1">
                  <c:v>67</c:v>
                </c:pt>
                <c:pt idx="2">
                  <c:v>71</c:v>
                </c:pt>
                <c:pt idx="3">
                  <c:v>77</c:v>
                </c:pt>
                <c:pt idx="4">
                  <c:v>82</c:v>
                </c:pt>
                <c:pt idx="5">
                  <c:v>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59"/>
          <c:order val="159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Paths'!$BZ$144:$BZ$159</c:f>
              <c:numCache>
                <c:formatCode>General</c:formatCode>
                <c:ptCount val="16"/>
                <c:pt idx="0">
                  <c:v>20</c:v>
                </c:pt>
                <c:pt idx="1">
                  <c:v>21</c:v>
                </c:pt>
                <c:pt idx="2">
                  <c:v>19</c:v>
                </c:pt>
                <c:pt idx="3">
                  <c:v>15</c:v>
                </c:pt>
                <c:pt idx="4">
                  <c:v>8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Paths'!$CA$144:$CA$159</c:f>
              <c:numCache>
                <c:formatCode>General</c:formatCode>
                <c:ptCount val="16"/>
                <c:pt idx="0">
                  <c:v>63</c:v>
                </c:pt>
                <c:pt idx="1">
                  <c:v>67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88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0"/>
          <c:order val="160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Paths'!$CB$80:$CB$95</c:f>
              <c:numCache>
                <c:formatCode>General</c:formatCode>
                <c:ptCount val="16"/>
                <c:pt idx="0">
                  <c:v>4</c:v>
                </c:pt>
                <c:pt idx="1">
                  <c:v>13</c:v>
                </c:pt>
                <c:pt idx="2">
                  <c:v>21</c:v>
                </c:pt>
                <c:pt idx="3">
                  <c:v>29</c:v>
                </c:pt>
                <c:pt idx="4">
                  <c:v>36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Paths'!$CC$80:$CC$95</c:f>
              <c:numCache>
                <c:formatCode>General</c:formatCode>
                <c:ptCount val="16"/>
                <c:pt idx="0">
                  <c:v>90</c:v>
                </c:pt>
                <c:pt idx="1">
                  <c:v>90</c:v>
                </c:pt>
                <c:pt idx="2">
                  <c:v>91</c:v>
                </c:pt>
                <c:pt idx="3">
                  <c:v>93</c:v>
                </c:pt>
                <c:pt idx="4">
                  <c:v>97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1"/>
          <c:order val="161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Paths'!$CB$128:$CB$143</c:f>
              <c:numCache>
                <c:formatCode>General</c:formatCode>
                <c:ptCount val="16"/>
                <c:pt idx="0">
                  <c:v>7</c:v>
                </c:pt>
                <c:pt idx="1">
                  <c:v>13</c:v>
                </c:pt>
                <c:pt idx="2">
                  <c:v>22</c:v>
                </c:pt>
                <c:pt idx="3">
                  <c:v>28</c:v>
                </c:pt>
                <c:pt idx="4">
                  <c:v>33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Paths'!$CC$128:$CC$143</c:f>
              <c:numCache>
                <c:formatCode>General</c:formatCode>
                <c:ptCount val="16"/>
                <c:pt idx="0">
                  <c:v>92</c:v>
                </c:pt>
                <c:pt idx="1">
                  <c:v>92</c:v>
                </c:pt>
                <c:pt idx="2">
                  <c:v>93</c:v>
                </c:pt>
                <c:pt idx="3">
                  <c:v>95</c:v>
                </c:pt>
                <c:pt idx="4">
                  <c:v>97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2"/>
          <c:order val="162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Paths'!$CB$144:$CB$159</c:f>
              <c:numCache>
                <c:formatCode>General</c:formatCode>
                <c:ptCount val="16"/>
                <c:pt idx="0">
                  <c:v>7</c:v>
                </c:pt>
                <c:pt idx="1">
                  <c:v>13</c:v>
                </c:pt>
                <c:pt idx="2">
                  <c:v>22</c:v>
                </c:pt>
                <c:pt idx="3">
                  <c:v>30</c:v>
                </c:pt>
                <c:pt idx="4">
                  <c:v>35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Paths'!$CC$144:$CC$159</c:f>
              <c:numCache>
                <c:formatCode>General</c:formatCode>
                <c:ptCount val="16"/>
                <c:pt idx="0">
                  <c:v>89</c:v>
                </c:pt>
                <c:pt idx="1">
                  <c:v>89</c:v>
                </c:pt>
                <c:pt idx="2">
                  <c:v>90</c:v>
                </c:pt>
                <c:pt idx="3">
                  <c:v>93</c:v>
                </c:pt>
                <c:pt idx="4">
                  <c:v>95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3"/>
          <c:order val="163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Paths'!$CD$80:$CD$95</c:f>
              <c:numCache>
                <c:formatCode>General</c:formatCode>
                <c:ptCount val="16"/>
                <c:pt idx="0">
                  <c:v>36</c:v>
                </c:pt>
                <c:pt idx="1">
                  <c:v>43</c:v>
                </c:pt>
                <c:pt idx="2">
                  <c:v>46</c:v>
                </c:pt>
                <c:pt idx="3">
                  <c:v>49</c:v>
                </c:pt>
                <c:pt idx="4">
                  <c:v>51</c:v>
                </c:pt>
                <c:pt idx="5">
                  <c:v>52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Paths'!$CE$80:$CE$95</c:f>
              <c:numCache>
                <c:formatCode>General</c:formatCode>
                <c:ptCount val="16"/>
                <c:pt idx="0">
                  <c:v>97</c:v>
                </c:pt>
                <c:pt idx="1">
                  <c:v>100</c:v>
                </c:pt>
                <c:pt idx="2">
                  <c:v>103</c:v>
                </c:pt>
                <c:pt idx="3">
                  <c:v>107</c:v>
                </c:pt>
                <c:pt idx="4">
                  <c:v>115</c:v>
                </c:pt>
                <c:pt idx="5">
                  <c:v>129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4"/>
          <c:order val="164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Paths'!$CD$128:$CD$143</c:f>
              <c:numCache>
                <c:formatCode>General</c:formatCode>
                <c:ptCount val="16"/>
                <c:pt idx="0">
                  <c:v>40</c:v>
                </c:pt>
                <c:pt idx="1">
                  <c:v>42</c:v>
                </c:pt>
                <c:pt idx="2">
                  <c:v>46</c:v>
                </c:pt>
                <c:pt idx="3">
                  <c:v>48</c:v>
                </c:pt>
                <c:pt idx="4">
                  <c:v>50</c:v>
                </c:pt>
                <c:pt idx="5">
                  <c:v>51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Paths'!$CE$128:$CE$143</c:f>
              <c:numCache>
                <c:formatCode>General</c:formatCode>
                <c:ptCount val="16"/>
                <c:pt idx="0">
                  <c:v>100</c:v>
                </c:pt>
                <c:pt idx="1">
                  <c:v>101</c:v>
                </c:pt>
                <c:pt idx="2">
                  <c:v>104</c:v>
                </c:pt>
                <c:pt idx="3">
                  <c:v>109</c:v>
                </c:pt>
                <c:pt idx="4">
                  <c:v>115</c:v>
                </c:pt>
                <c:pt idx="5">
                  <c:v>126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5"/>
          <c:order val="165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Paths'!$CD$144:$CD$159</c:f>
              <c:numCache>
                <c:formatCode>General</c:formatCode>
                <c:ptCount val="16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50</c:v>
                </c:pt>
                <c:pt idx="4">
                  <c:v>53</c:v>
                </c:pt>
                <c:pt idx="5">
                  <c:v>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Paths'!$CE$144:$CE$159</c:f>
              <c:numCache>
                <c:formatCode>General</c:formatCode>
                <c:ptCount val="16"/>
                <c:pt idx="0">
                  <c:v>97</c:v>
                </c:pt>
                <c:pt idx="1">
                  <c:v>99</c:v>
                </c:pt>
                <c:pt idx="2">
                  <c:v>102</c:v>
                </c:pt>
                <c:pt idx="3">
                  <c:v>107</c:v>
                </c:pt>
                <c:pt idx="4">
                  <c:v>115</c:v>
                </c:pt>
                <c:pt idx="5">
                  <c:v>126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6"/>
          <c:order val="166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Paths'!$CF$80:$CF$95</c:f>
              <c:numCache>
                <c:formatCode>General</c:formatCode>
                <c:ptCount val="16"/>
                <c:pt idx="0">
                  <c:v>52</c:v>
                </c:pt>
                <c:pt idx="1">
                  <c:v>67</c:v>
                </c:pt>
                <c:pt idx="2">
                  <c:v>84</c:v>
                </c:pt>
                <c:pt idx="3">
                  <c:v>100</c:v>
                </c:pt>
                <c:pt idx="4">
                  <c:v>117</c:v>
                </c:pt>
                <c:pt idx="5">
                  <c:v>130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Paths'!$CG$80:$CG$95</c:f>
              <c:numCache>
                <c:formatCode>General</c:formatCode>
                <c:ptCount val="16"/>
                <c:pt idx="0">
                  <c:v>129</c:v>
                </c:pt>
                <c:pt idx="1">
                  <c:v>129</c:v>
                </c:pt>
                <c:pt idx="2">
                  <c:v>126</c:v>
                </c:pt>
                <c:pt idx="3">
                  <c:v>118</c:v>
                </c:pt>
                <c:pt idx="4">
                  <c:v>111</c:v>
                </c:pt>
                <c:pt idx="5">
                  <c:v>106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7"/>
          <c:order val="167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Paths'!$CF$128:$CF$143</c:f>
              <c:numCache>
                <c:formatCode>General</c:formatCode>
                <c:ptCount val="16"/>
                <c:pt idx="0">
                  <c:v>56</c:v>
                </c:pt>
                <c:pt idx="1">
                  <c:v>67</c:v>
                </c:pt>
                <c:pt idx="2">
                  <c:v>84</c:v>
                </c:pt>
                <c:pt idx="3">
                  <c:v>101</c:v>
                </c:pt>
                <c:pt idx="4">
                  <c:v>117</c:v>
                </c:pt>
                <c:pt idx="5">
                  <c:v>128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Paths'!$CG$128:$CG$143</c:f>
              <c:numCache>
                <c:formatCode>General</c:formatCode>
                <c:ptCount val="16"/>
                <c:pt idx="0">
                  <c:v>131</c:v>
                </c:pt>
                <c:pt idx="1">
                  <c:v>131</c:v>
                </c:pt>
                <c:pt idx="2">
                  <c:v>128</c:v>
                </c:pt>
                <c:pt idx="3">
                  <c:v>120</c:v>
                </c:pt>
                <c:pt idx="4">
                  <c:v>113</c:v>
                </c:pt>
                <c:pt idx="5">
                  <c:v>109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8"/>
          <c:order val="168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Paths'!$CF$144:$CF$159</c:f>
              <c:numCache>
                <c:formatCode>General</c:formatCode>
                <c:ptCount val="16"/>
                <c:pt idx="0">
                  <c:v>56</c:v>
                </c:pt>
                <c:pt idx="1">
                  <c:v>67</c:v>
                </c:pt>
                <c:pt idx="2">
                  <c:v>84</c:v>
                </c:pt>
                <c:pt idx="3">
                  <c:v>99</c:v>
                </c:pt>
                <c:pt idx="4">
                  <c:v>117</c:v>
                </c:pt>
                <c:pt idx="5">
                  <c:v>128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Paths'!$CG$144:$CG$159</c:f>
              <c:numCache>
                <c:formatCode>General</c:formatCode>
                <c:ptCount val="16"/>
                <c:pt idx="0">
                  <c:v>128</c:v>
                </c:pt>
                <c:pt idx="1">
                  <c:v>128</c:v>
                </c:pt>
                <c:pt idx="2">
                  <c:v>125</c:v>
                </c:pt>
                <c:pt idx="3">
                  <c:v>118</c:v>
                </c:pt>
                <c:pt idx="4">
                  <c:v>110</c:v>
                </c:pt>
                <c:pt idx="5">
                  <c:v>106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69"/>
          <c:order val="169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Paths'!$CH$80:$CH$95</c:f>
              <c:numCache>
                <c:formatCode>General</c:formatCode>
                <c:ptCount val="16"/>
                <c:pt idx="0">
                  <c:v>-3</c:v>
                </c:pt>
                <c:pt idx="1">
                  <c:v>15</c:v>
                </c:pt>
                <c:pt idx="2">
                  <c:v>24</c:v>
                </c:pt>
                <c:pt idx="3">
                  <c:v>29</c:v>
                </c:pt>
                <c:pt idx="4">
                  <c:v>34</c:v>
                </c:pt>
                <c:pt idx="5">
                  <c:v>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Paths'!$CI$80:$CI$95</c:f>
              <c:numCache>
                <c:formatCode>General</c:formatCode>
                <c:ptCount val="16"/>
                <c:pt idx="0">
                  <c:v>119</c:v>
                </c:pt>
                <c:pt idx="1">
                  <c:v>118</c:v>
                </c:pt>
                <c:pt idx="2">
                  <c:v>115</c:v>
                </c:pt>
                <c:pt idx="3">
                  <c:v>111</c:v>
                </c:pt>
                <c:pt idx="4">
                  <c:v>106</c:v>
                </c:pt>
                <c:pt idx="5">
                  <c:v>97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0"/>
          <c:order val="170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Paths'!$CH$128:$CH$143</c:f>
              <c:numCache>
                <c:formatCode>General</c:formatCode>
                <c:ptCount val="16"/>
                <c:pt idx="0">
                  <c:v>0</c:v>
                </c:pt>
                <c:pt idx="1">
                  <c:v>16</c:v>
                </c:pt>
                <c:pt idx="2">
                  <c:v>25</c:v>
                </c:pt>
                <c:pt idx="3">
                  <c:v>31</c:v>
                </c:pt>
                <c:pt idx="4">
                  <c:v>35</c:v>
                </c:pt>
                <c:pt idx="5">
                  <c:v>38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Paths'!$CI$128:$CI$143</c:f>
              <c:numCache>
                <c:formatCode>General</c:formatCode>
                <c:ptCount val="16"/>
                <c:pt idx="0">
                  <c:v>121</c:v>
                </c:pt>
                <c:pt idx="1">
                  <c:v>120</c:v>
                </c:pt>
                <c:pt idx="2">
                  <c:v>117</c:v>
                </c:pt>
                <c:pt idx="3">
                  <c:v>113</c:v>
                </c:pt>
                <c:pt idx="4">
                  <c:v>107</c:v>
                </c:pt>
                <c:pt idx="5">
                  <c:v>101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1"/>
          <c:order val="171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Paths'!$CH$144:$CH$159</c:f>
              <c:numCache>
                <c:formatCode>General</c:formatCode>
                <c:ptCount val="16"/>
                <c:pt idx="0">
                  <c:v>0</c:v>
                </c:pt>
                <c:pt idx="1">
                  <c:v>16</c:v>
                </c:pt>
                <c:pt idx="2">
                  <c:v>23</c:v>
                </c:pt>
                <c:pt idx="3">
                  <c:v>29</c:v>
                </c:pt>
                <c:pt idx="4">
                  <c:v>33</c:v>
                </c:pt>
                <c:pt idx="5">
                  <c:v>35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Paths'!$CI$144:$CI$159</c:f>
              <c:numCache>
                <c:formatCode>General</c:formatCode>
                <c:ptCount val="16"/>
                <c:pt idx="0">
                  <c:v>118</c:v>
                </c:pt>
                <c:pt idx="1">
                  <c:v>117</c:v>
                </c:pt>
                <c:pt idx="2">
                  <c:v>115</c:v>
                </c:pt>
                <c:pt idx="3">
                  <c:v>111</c:v>
                </c:pt>
                <c:pt idx="4">
                  <c:v>105</c:v>
                </c:pt>
                <c:pt idx="5">
                  <c:v>101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2"/>
          <c:order val="172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Paths'!$CJ$80:$CJ$95</c:f>
              <c:numCache>
                <c:formatCode>General</c:formatCode>
                <c:ptCount val="16"/>
                <c:pt idx="0">
                  <c:v>-45</c:v>
                </c:pt>
                <c:pt idx="1">
                  <c:v>-34</c:v>
                </c:pt>
                <c:pt idx="2">
                  <c:v>-25</c:v>
                </c:pt>
                <c:pt idx="3">
                  <c:v>-16</c:v>
                </c:pt>
                <c:pt idx="4">
                  <c:v>-6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Paths'!$CK$80:$CK$95</c:f>
              <c:numCache>
                <c:formatCode>General</c:formatCode>
                <c:ptCount val="16"/>
                <c:pt idx="0">
                  <c:v>77</c:v>
                </c:pt>
                <c:pt idx="1">
                  <c:v>77</c:v>
                </c:pt>
                <c:pt idx="2">
                  <c:v>81</c:v>
                </c:pt>
                <c:pt idx="3">
                  <c:v>86</c:v>
                </c:pt>
                <c:pt idx="4">
                  <c:v>89</c:v>
                </c:pt>
                <c:pt idx="5">
                  <c:v>90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3"/>
          <c:order val="173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Paths'!$CJ$128:$CJ$143</c:f>
              <c:numCache>
                <c:formatCode>General</c:formatCode>
                <c:ptCount val="16"/>
                <c:pt idx="0">
                  <c:v>-43</c:v>
                </c:pt>
                <c:pt idx="1">
                  <c:v>-35</c:v>
                </c:pt>
                <c:pt idx="2">
                  <c:v>-26</c:v>
                </c:pt>
                <c:pt idx="3">
                  <c:v>-17</c:v>
                </c:pt>
                <c:pt idx="4">
                  <c:v>-6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Paths'!$CK$128:$CK$143</c:f>
              <c:numCache>
                <c:formatCode>General</c:formatCode>
                <c:ptCount val="16"/>
                <c:pt idx="0">
                  <c:v>79</c:v>
                </c:pt>
                <c:pt idx="1">
                  <c:v>79</c:v>
                </c:pt>
                <c:pt idx="2">
                  <c:v>82</c:v>
                </c:pt>
                <c:pt idx="3">
                  <c:v>87</c:v>
                </c:pt>
                <c:pt idx="4">
                  <c:v>91</c:v>
                </c:pt>
                <c:pt idx="5">
                  <c:v>92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4"/>
          <c:order val="174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Paths'!$CJ$144:$CJ$159</c:f>
              <c:numCache>
                <c:formatCode>General</c:formatCode>
                <c:ptCount val="16"/>
                <c:pt idx="0">
                  <c:v>-43</c:v>
                </c:pt>
                <c:pt idx="1">
                  <c:v>-35</c:v>
                </c:pt>
                <c:pt idx="2">
                  <c:v>-24</c:v>
                </c:pt>
                <c:pt idx="3">
                  <c:v>-15</c:v>
                </c:pt>
                <c:pt idx="4">
                  <c:v>-6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Paths'!$CK$144:$CK$159</c:f>
              <c:numCache>
                <c:formatCode>General</c:formatCode>
                <c:ptCount val="16"/>
                <c:pt idx="0">
                  <c:v>76</c:v>
                </c:pt>
                <c:pt idx="1">
                  <c:v>76</c:v>
                </c:pt>
                <c:pt idx="2">
                  <c:v>80</c:v>
                </c:pt>
                <c:pt idx="3">
                  <c:v>85</c:v>
                </c:pt>
                <c:pt idx="4">
                  <c:v>88</c:v>
                </c:pt>
                <c:pt idx="5">
                  <c:v>89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5"/>
          <c:order val="175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Paths'!$CL$80:$CL$95</c:f>
              <c:numCache>
                <c:formatCode>General</c:formatCode>
                <c:ptCount val="16"/>
                <c:pt idx="0">
                  <c:v>-45</c:v>
                </c:pt>
                <c:pt idx="1">
                  <c:v>-57</c:v>
                </c:pt>
                <c:pt idx="2">
                  <c:v>-67</c:v>
                </c:pt>
                <c:pt idx="3">
                  <c:v>-74</c:v>
                </c:pt>
                <c:pt idx="4">
                  <c:v>-84</c:v>
                </c:pt>
                <c:pt idx="5">
                  <c:v>-93</c:v>
                </c:pt>
                <c:pt idx="6">
                  <c:v>-102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Paths'!$CM$80:$CM$95</c:f>
              <c:numCache>
                <c:formatCode>General</c:formatCode>
                <c:ptCount val="16"/>
                <c:pt idx="0">
                  <c:v>77</c:v>
                </c:pt>
                <c:pt idx="1">
                  <c:v>77</c:v>
                </c:pt>
                <c:pt idx="2">
                  <c:v>81</c:v>
                </c:pt>
                <c:pt idx="3">
                  <c:v>85</c:v>
                </c:pt>
                <c:pt idx="4">
                  <c:v>91</c:v>
                </c:pt>
                <c:pt idx="5">
                  <c:v>94</c:v>
                </c:pt>
                <c:pt idx="6">
                  <c:v>97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6"/>
          <c:order val="176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Paths'!$CL$128:$CL$143</c:f>
              <c:numCache>
                <c:formatCode>General</c:formatCode>
                <c:ptCount val="16"/>
                <c:pt idx="0">
                  <c:v>-49</c:v>
                </c:pt>
                <c:pt idx="1">
                  <c:v>-58</c:v>
                </c:pt>
                <c:pt idx="2">
                  <c:v>-68</c:v>
                </c:pt>
                <c:pt idx="3">
                  <c:v>-76</c:v>
                </c:pt>
                <c:pt idx="4">
                  <c:v>-85</c:v>
                </c:pt>
                <c:pt idx="5">
                  <c:v>-93</c:v>
                </c:pt>
                <c:pt idx="6">
                  <c:v>-100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Paths'!$CM$128:$CM$143</c:f>
              <c:numCache>
                <c:formatCode>General</c:formatCode>
                <c:ptCount val="16"/>
                <c:pt idx="0">
                  <c:v>76</c:v>
                </c:pt>
                <c:pt idx="1">
                  <c:v>76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93</c:v>
                </c:pt>
                <c:pt idx="6">
                  <c:v>95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7"/>
          <c:order val="177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Paths'!$CL$144:$CL$159</c:f>
              <c:numCache>
                <c:formatCode>General</c:formatCode>
                <c:ptCount val="16"/>
                <c:pt idx="0">
                  <c:v>-49</c:v>
                </c:pt>
                <c:pt idx="1">
                  <c:v>-58</c:v>
                </c:pt>
                <c:pt idx="2">
                  <c:v>-66</c:v>
                </c:pt>
                <c:pt idx="3">
                  <c:v>-74</c:v>
                </c:pt>
                <c:pt idx="4">
                  <c:v>-83</c:v>
                </c:pt>
                <c:pt idx="5">
                  <c:v>-93</c:v>
                </c:pt>
                <c:pt idx="6">
                  <c:v>-100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Paths'!$CM$144:$CM$159</c:f>
              <c:numCache>
                <c:formatCode>General</c:formatCode>
                <c:ptCount val="16"/>
                <c:pt idx="0">
                  <c:v>79</c:v>
                </c:pt>
                <c:pt idx="1">
                  <c:v>79</c:v>
                </c:pt>
                <c:pt idx="2">
                  <c:v>82</c:v>
                </c:pt>
                <c:pt idx="3">
                  <c:v>87</c:v>
                </c:pt>
                <c:pt idx="4">
                  <c:v>92</c:v>
                </c:pt>
                <c:pt idx="5">
                  <c:v>96</c:v>
                </c:pt>
                <c:pt idx="6">
                  <c:v>98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8"/>
          <c:order val="178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Paths'!$CN$80:$CN$95</c:f>
              <c:numCache>
                <c:formatCode>General</c:formatCode>
                <c:ptCount val="16"/>
                <c:pt idx="0">
                  <c:v>-102</c:v>
                </c:pt>
                <c:pt idx="1">
                  <c:v>-111</c:v>
                </c:pt>
                <c:pt idx="2">
                  <c:v>-118</c:v>
                </c:pt>
                <c:pt idx="3">
                  <c:v>-124</c:v>
                </c:pt>
                <c:pt idx="4">
                  <c:v>-126</c:v>
                </c:pt>
                <c:pt idx="5">
                  <c:v>-126</c:v>
                </c:pt>
                <c:pt idx="6">
                  <c:v>-128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Paths'!$CO$80:$CO$95</c:f>
              <c:numCache>
                <c:formatCode>General</c:formatCode>
                <c:ptCount val="16"/>
                <c:pt idx="0">
                  <c:v>97</c:v>
                </c:pt>
                <c:pt idx="1">
                  <c:v>94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48</c:v>
                </c:pt>
                <c:pt idx="6">
                  <c:v>37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79"/>
          <c:order val="179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Paths'!$CN$128:$CN$143</c:f>
              <c:numCache>
                <c:formatCode>General</c:formatCode>
                <c:ptCount val="16"/>
                <c:pt idx="0">
                  <c:v>-106</c:v>
                </c:pt>
                <c:pt idx="1">
                  <c:v>-110</c:v>
                </c:pt>
                <c:pt idx="2">
                  <c:v>-117</c:v>
                </c:pt>
                <c:pt idx="3">
                  <c:v>-123</c:v>
                </c:pt>
                <c:pt idx="4">
                  <c:v>-125</c:v>
                </c:pt>
                <c:pt idx="5">
                  <c:v>-125</c:v>
                </c:pt>
                <c:pt idx="6">
                  <c:v>-127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Paths'!$CO$128:$CO$143</c:f>
              <c:numCache>
                <c:formatCode>General</c:formatCode>
                <c:ptCount val="16"/>
                <c:pt idx="0">
                  <c:v>95</c:v>
                </c:pt>
                <c:pt idx="1">
                  <c:v>94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48</c:v>
                </c:pt>
                <c:pt idx="6">
                  <c:v>41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0"/>
          <c:order val="180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Paths'!$CN$144:$CN$159</c:f>
              <c:numCache>
                <c:formatCode>General</c:formatCode>
                <c:ptCount val="16"/>
                <c:pt idx="0">
                  <c:v>-106</c:v>
                </c:pt>
                <c:pt idx="1">
                  <c:v>-112</c:v>
                </c:pt>
                <c:pt idx="2">
                  <c:v>-119</c:v>
                </c:pt>
                <c:pt idx="3">
                  <c:v>-126</c:v>
                </c:pt>
                <c:pt idx="4">
                  <c:v>-128</c:v>
                </c:pt>
                <c:pt idx="5">
                  <c:v>-128</c:v>
                </c:pt>
                <c:pt idx="6">
                  <c:v>-130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Paths'!$CO$144:$CO$159</c:f>
              <c:numCache>
                <c:formatCode>General</c:formatCode>
                <c:ptCount val="16"/>
                <c:pt idx="0">
                  <c:v>98</c:v>
                </c:pt>
                <c:pt idx="1">
                  <c:v>96</c:v>
                </c:pt>
                <c:pt idx="2">
                  <c:v>91</c:v>
                </c:pt>
                <c:pt idx="3">
                  <c:v>78</c:v>
                </c:pt>
                <c:pt idx="4">
                  <c:v>64</c:v>
                </c:pt>
                <c:pt idx="5">
                  <c:v>48</c:v>
                </c:pt>
                <c:pt idx="6">
                  <c:v>41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1"/>
          <c:order val="181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Paths'!$CP$80:$CP$95</c:f>
              <c:numCache>
                <c:formatCode>General</c:formatCode>
                <c:ptCount val="16"/>
                <c:pt idx="0">
                  <c:v>-128</c:v>
                </c:pt>
                <c:pt idx="1">
                  <c:v>-128</c:v>
                </c:pt>
                <c:pt idx="2">
                  <c:v>-130</c:v>
                </c:pt>
                <c:pt idx="3">
                  <c:v>-133</c:v>
                </c:pt>
                <c:pt idx="4">
                  <c:v>-132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Paths'!$CQ$80:$CQ$95</c:f>
              <c:numCache>
                <c:formatCode>General</c:formatCode>
                <c:ptCount val="16"/>
                <c:pt idx="0">
                  <c:v>37</c:v>
                </c:pt>
                <c:pt idx="1">
                  <c:v>23</c:v>
                </c:pt>
                <c:pt idx="2">
                  <c:v>11</c:v>
                </c:pt>
                <c:pt idx="3">
                  <c:v>0</c:v>
                </c:pt>
                <c:pt idx="4">
                  <c:v>-12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2"/>
          <c:order val="182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Paths'!$CP$128:$CP$143</c:f>
              <c:numCache>
                <c:formatCode>General</c:formatCode>
                <c:ptCount val="16"/>
                <c:pt idx="0">
                  <c:v>-127</c:v>
                </c:pt>
                <c:pt idx="1">
                  <c:v>-127</c:v>
                </c:pt>
                <c:pt idx="2">
                  <c:v>-129</c:v>
                </c:pt>
                <c:pt idx="3">
                  <c:v>-132</c:v>
                </c:pt>
                <c:pt idx="4">
                  <c:v>-132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Paths'!$CQ$128:$CQ$143</c:f>
              <c:numCache>
                <c:formatCode>General</c:formatCode>
                <c:ptCount val="16"/>
                <c:pt idx="0">
                  <c:v>35</c:v>
                </c:pt>
                <c:pt idx="1">
                  <c:v>23</c:v>
                </c:pt>
                <c:pt idx="2">
                  <c:v>12</c:v>
                </c:pt>
                <c:pt idx="3">
                  <c:v>-1</c:v>
                </c:pt>
                <c:pt idx="4">
                  <c:v>-9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3"/>
          <c:order val="183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Paths'!$CP$144:$CP$159</c:f>
              <c:numCache>
                <c:formatCode>General</c:formatCode>
                <c:ptCount val="16"/>
                <c:pt idx="0">
                  <c:v>-130</c:v>
                </c:pt>
                <c:pt idx="1">
                  <c:v>-130</c:v>
                </c:pt>
                <c:pt idx="2">
                  <c:v>-132</c:v>
                </c:pt>
                <c:pt idx="3">
                  <c:v>-135</c:v>
                </c:pt>
                <c:pt idx="4">
                  <c:v>-135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Paths'!$CQ$144:$CQ$159</c:f>
              <c:numCache>
                <c:formatCode>General</c:formatCode>
                <c:ptCount val="16"/>
                <c:pt idx="0">
                  <c:v>35</c:v>
                </c:pt>
                <c:pt idx="1">
                  <c:v>23</c:v>
                </c:pt>
                <c:pt idx="2">
                  <c:v>12</c:v>
                </c:pt>
                <c:pt idx="3">
                  <c:v>-1</c:v>
                </c:pt>
                <c:pt idx="4">
                  <c:v>-9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4"/>
          <c:order val="184"/>
          <c:spPr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xVal>
            <c:numRef>
              <c:f>'Old Paths'!$CR$80:$CR$95</c:f>
              <c:numCache>
                <c:formatCode>General</c:formatCode>
                <c:ptCount val="16"/>
                <c:pt idx="0">
                  <c:v>-102</c:v>
                </c:pt>
                <c:pt idx="1">
                  <c:v>-99</c:v>
                </c:pt>
                <c:pt idx="2">
                  <c:v>-92</c:v>
                </c:pt>
                <c:pt idx="3">
                  <c:v>-72</c:v>
                </c:pt>
                <c:pt idx="4">
                  <c:v>-51</c:v>
                </c:pt>
                <c:pt idx="5">
                  <c:v>-27</c:v>
                </c:pt>
                <c:pt idx="6">
                  <c:v>-9</c:v>
                </c:pt>
                <c:pt idx="7">
                  <c:v>22</c:v>
                </c:pt>
                <c:pt idx="8">
                  <c:v>39</c:v>
                </c:pt>
                <c:pt idx="9">
                  <c:v>48</c:v>
                </c:pt>
                <c:pt idx="10">
                  <c:v>52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Paths'!$CS$80:$CS$95</c:f>
              <c:numCache>
                <c:formatCode>General</c:formatCode>
                <c:ptCount val="16"/>
                <c:pt idx="0">
                  <c:v>97</c:v>
                </c:pt>
                <c:pt idx="1">
                  <c:v>106</c:v>
                </c:pt>
                <c:pt idx="2">
                  <c:v>114</c:v>
                </c:pt>
                <c:pt idx="3">
                  <c:v>128</c:v>
                </c:pt>
                <c:pt idx="4">
                  <c:v>139</c:v>
                </c:pt>
                <c:pt idx="5">
                  <c:v>148</c:v>
                </c:pt>
                <c:pt idx="6">
                  <c:v>151</c:v>
                </c:pt>
                <c:pt idx="7">
                  <c:v>149</c:v>
                </c:pt>
                <c:pt idx="8">
                  <c:v>144</c:v>
                </c:pt>
                <c:pt idx="9">
                  <c:v>137</c:v>
                </c:pt>
                <c:pt idx="10">
                  <c:v>129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5"/>
          <c:order val="185"/>
          <c:spPr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xVal>
            <c:numRef>
              <c:f>'Old Paths'!$CR$128:$CR$143</c:f>
              <c:numCache>
                <c:formatCode>General</c:formatCode>
                <c:ptCount val="16"/>
                <c:pt idx="0">
                  <c:v>-103</c:v>
                </c:pt>
                <c:pt idx="1">
                  <c:v>-100</c:v>
                </c:pt>
                <c:pt idx="2">
                  <c:v>-93</c:v>
                </c:pt>
                <c:pt idx="3">
                  <c:v>-74</c:v>
                </c:pt>
                <c:pt idx="4">
                  <c:v>-53</c:v>
                </c:pt>
                <c:pt idx="5">
                  <c:v>-27</c:v>
                </c:pt>
                <c:pt idx="6">
                  <c:v>-8</c:v>
                </c:pt>
                <c:pt idx="7">
                  <c:v>23</c:v>
                </c:pt>
                <c:pt idx="8">
                  <c:v>40</c:v>
                </c:pt>
                <c:pt idx="9">
                  <c:v>49</c:v>
                </c:pt>
                <c:pt idx="10">
                  <c:v>52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Paths'!$CS$128:$CS$143</c:f>
              <c:numCache>
                <c:formatCode>General</c:formatCode>
                <c:ptCount val="16"/>
                <c:pt idx="0">
                  <c:v>100</c:v>
                </c:pt>
                <c:pt idx="1">
                  <c:v>107</c:v>
                </c:pt>
                <c:pt idx="2">
                  <c:v>116</c:v>
                </c:pt>
                <c:pt idx="3">
                  <c:v>130</c:v>
                </c:pt>
                <c:pt idx="4">
                  <c:v>141</c:v>
                </c:pt>
                <c:pt idx="5">
                  <c:v>150</c:v>
                </c:pt>
                <c:pt idx="6">
                  <c:v>153</c:v>
                </c:pt>
                <c:pt idx="7">
                  <c:v>151</c:v>
                </c:pt>
                <c:pt idx="8">
                  <c:v>146</c:v>
                </c:pt>
                <c:pt idx="9">
                  <c:v>139</c:v>
                </c:pt>
                <c:pt idx="10">
                  <c:v>133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ser>
          <c:idx val="186"/>
          <c:order val="186"/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xVal>
            <c:numRef>
              <c:f>'Old Paths'!$CR$144:$CR$159</c:f>
              <c:numCache>
                <c:formatCode>General</c:formatCode>
                <c:ptCount val="16"/>
                <c:pt idx="0">
                  <c:v>-100</c:v>
                </c:pt>
                <c:pt idx="1">
                  <c:v>-98</c:v>
                </c:pt>
                <c:pt idx="2">
                  <c:v>-91</c:v>
                </c:pt>
                <c:pt idx="3">
                  <c:v>-72</c:v>
                </c:pt>
                <c:pt idx="4">
                  <c:v>-51</c:v>
                </c:pt>
                <c:pt idx="5">
                  <c:v>-27</c:v>
                </c:pt>
                <c:pt idx="6">
                  <c:v>-8</c:v>
                </c:pt>
                <c:pt idx="7">
                  <c:v>23</c:v>
                </c:pt>
                <c:pt idx="8">
                  <c:v>38</c:v>
                </c:pt>
                <c:pt idx="9">
                  <c:v>47</c:v>
                </c:pt>
                <c:pt idx="10">
                  <c:v>50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xVal>
          <c:yVal>
            <c:numRef>
              <c:f>'Old Paths'!$CS$144:$CS$159</c:f>
              <c:numCache>
                <c:formatCode>General</c:formatCode>
                <c:ptCount val="16"/>
                <c:pt idx="0">
                  <c:v>100</c:v>
                </c:pt>
                <c:pt idx="1">
                  <c:v>105</c:v>
                </c:pt>
                <c:pt idx="2">
                  <c:v>114</c:v>
                </c:pt>
                <c:pt idx="3">
                  <c:v>128</c:v>
                </c:pt>
                <c:pt idx="4">
                  <c:v>139</c:v>
                </c:pt>
                <c:pt idx="5">
                  <c:v>147</c:v>
                </c:pt>
                <c:pt idx="6">
                  <c:v>150</c:v>
                </c:pt>
                <c:pt idx="7">
                  <c:v>148</c:v>
                </c:pt>
                <c:pt idx="8">
                  <c:v>144</c:v>
                </c:pt>
                <c:pt idx="9">
                  <c:v>137</c:v>
                </c:pt>
                <c:pt idx="10">
                  <c:v>131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</c:ser>
        <c:dLbls/>
        <c:axId val="203994240"/>
        <c:axId val="203995776"/>
      </c:scatterChart>
      <c:valAx>
        <c:axId val="203994240"/>
        <c:scaling>
          <c:orientation val="minMax"/>
          <c:max val="240"/>
          <c:min val="-256"/>
        </c:scaling>
        <c:axPos val="b"/>
        <c:numFmt formatCode="General" sourceLinked="1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203995776"/>
        <c:crosses val="max"/>
        <c:crossBetween val="midCat"/>
        <c:majorUnit val="16"/>
      </c:valAx>
      <c:valAx>
        <c:axId val="203995776"/>
        <c:scaling>
          <c:orientation val="maxMin"/>
          <c:max val="176"/>
          <c:min val="-192"/>
        </c:scaling>
        <c:axPos val="l"/>
        <c:numFmt formatCode="General" sourceLinked="1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203994240"/>
        <c:crosses val="min"/>
        <c:crossBetween val="midCat"/>
        <c:majorUnit val="16"/>
      </c:valAx>
      <c:spPr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rgbClr val="B3B3B3"/>
          </a:solidFill>
        </a:ln>
      </c:spPr>
    </c:plotArea>
    <c:plotVisOnly val="1"/>
    <c:dispBlanksAs val="zero"/>
  </c:chart>
  <c:spPr>
    <a:solidFill>
      <a:srgbClr val="FFFFFF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398454</xdr:colOff>
      <xdr:row>33</xdr:row>
      <xdr:rowOff>82274</xdr:rowOff>
    </xdr:from>
    <xdr:to>
      <xdr:col>10</xdr:col>
      <xdr:colOff>598479</xdr:colOff>
      <xdr:row>34</xdr:row>
      <xdr:rowOff>82274</xdr:rowOff>
    </xdr:to>
    <xdr:sp macro="" textlink="">
      <xdr:nvSpPr>
        <xdr:cNvPr id="4" name="Oval 3"/>
        <xdr:cNvSpPr/>
      </xdr:nvSpPr>
      <xdr:spPr>
        <a:xfrm>
          <a:off x="5491907" y="7443969"/>
          <a:ext cx="200025" cy="1937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420225</xdr:colOff>
      <xdr:row>27</xdr:row>
      <xdr:rowOff>110396</xdr:rowOff>
    </xdr:from>
    <xdr:to>
      <xdr:col>10</xdr:col>
      <xdr:colOff>620250</xdr:colOff>
      <xdr:row>28</xdr:row>
      <xdr:rowOff>110396</xdr:rowOff>
    </xdr:to>
    <xdr:sp macro="" textlink="">
      <xdr:nvSpPr>
        <xdr:cNvPr id="5" name="Oval 4"/>
        <xdr:cNvSpPr/>
      </xdr:nvSpPr>
      <xdr:spPr>
        <a:xfrm>
          <a:off x="5513678" y="6309718"/>
          <a:ext cx="200025" cy="1937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3715612</xdr:colOff>
      <xdr:row>28</xdr:row>
      <xdr:rowOff>100069</xdr:rowOff>
    </xdr:from>
    <xdr:to>
      <xdr:col>10</xdr:col>
      <xdr:colOff>3915637</xdr:colOff>
      <xdr:row>29</xdr:row>
      <xdr:rowOff>100069</xdr:rowOff>
    </xdr:to>
    <xdr:sp macro="" textlink="">
      <xdr:nvSpPr>
        <xdr:cNvPr id="6" name="Oval 5"/>
        <xdr:cNvSpPr/>
      </xdr:nvSpPr>
      <xdr:spPr>
        <a:xfrm>
          <a:off x="8809065" y="6880577"/>
          <a:ext cx="200025" cy="1937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2004287</xdr:colOff>
      <xdr:row>29</xdr:row>
      <xdr:rowOff>76483</xdr:rowOff>
    </xdr:from>
    <xdr:to>
      <xdr:col>10</xdr:col>
      <xdr:colOff>2204312</xdr:colOff>
      <xdr:row>30</xdr:row>
      <xdr:rowOff>76483</xdr:rowOff>
    </xdr:to>
    <xdr:sp macro="" textlink="">
      <xdr:nvSpPr>
        <xdr:cNvPr id="7" name="Oval 6"/>
        <xdr:cNvSpPr/>
      </xdr:nvSpPr>
      <xdr:spPr>
        <a:xfrm>
          <a:off x="7097740" y="7050720"/>
          <a:ext cx="200025" cy="1937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5348124</xdr:colOff>
      <xdr:row>27</xdr:row>
      <xdr:rowOff>166007</xdr:rowOff>
    </xdr:from>
    <xdr:to>
      <xdr:col>10</xdr:col>
      <xdr:colOff>5548149</xdr:colOff>
      <xdr:row>28</xdr:row>
      <xdr:rowOff>166007</xdr:rowOff>
    </xdr:to>
    <xdr:sp macro="" textlink="">
      <xdr:nvSpPr>
        <xdr:cNvPr id="8" name="Oval 7"/>
        <xdr:cNvSpPr/>
      </xdr:nvSpPr>
      <xdr:spPr>
        <a:xfrm>
          <a:off x="10441577" y="6752787"/>
          <a:ext cx="200025" cy="193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4474545</xdr:colOff>
      <xdr:row>33</xdr:row>
      <xdr:rowOff>38100</xdr:rowOff>
    </xdr:from>
    <xdr:to>
      <xdr:col>10</xdr:col>
      <xdr:colOff>4674570</xdr:colOff>
      <xdr:row>34</xdr:row>
      <xdr:rowOff>38100</xdr:rowOff>
    </xdr:to>
    <xdr:sp macro="" textlink="">
      <xdr:nvSpPr>
        <xdr:cNvPr id="9" name="Oval 8"/>
        <xdr:cNvSpPr/>
      </xdr:nvSpPr>
      <xdr:spPr>
        <a:xfrm>
          <a:off x="9567998" y="7787253"/>
          <a:ext cx="200025" cy="193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4645277</xdr:colOff>
      <xdr:row>28</xdr:row>
      <xdr:rowOff>138109</xdr:rowOff>
    </xdr:from>
    <xdr:to>
      <xdr:col>10</xdr:col>
      <xdr:colOff>5377417</xdr:colOff>
      <xdr:row>33</xdr:row>
      <xdr:rowOff>65998</xdr:rowOff>
    </xdr:to>
    <xdr:cxnSp macro="">
      <xdr:nvCxnSpPr>
        <xdr:cNvPr id="13" name="Straight Arrow Connector 12"/>
        <xdr:cNvCxnSpPr>
          <a:stCxn id="9" idx="7"/>
          <a:endCxn id="8" idx="3"/>
        </xdr:cNvCxnSpPr>
      </xdr:nvCxnSpPr>
      <xdr:spPr>
        <a:xfrm flipV="1">
          <a:off x="9738730" y="6918617"/>
          <a:ext cx="732140" cy="896534"/>
        </a:xfrm>
        <a:prstGeom prst="straightConnector1">
          <a:avLst/>
        </a:prstGeom>
        <a:ln w="50800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2204312</xdr:colOff>
      <xdr:row>29</xdr:row>
      <xdr:rowOff>4819</xdr:rowOff>
    </xdr:from>
    <xdr:to>
      <xdr:col>10</xdr:col>
      <xdr:colOff>3715612</xdr:colOff>
      <xdr:row>29</xdr:row>
      <xdr:rowOff>174962</xdr:rowOff>
    </xdr:to>
    <xdr:cxnSp macro="">
      <xdr:nvCxnSpPr>
        <xdr:cNvPr id="25" name="Straight Arrow Connector 24"/>
        <xdr:cNvCxnSpPr>
          <a:stCxn id="6" idx="2"/>
          <a:endCxn id="7" idx="6"/>
        </xdr:cNvCxnSpPr>
      </xdr:nvCxnSpPr>
      <xdr:spPr>
        <a:xfrm flipH="1">
          <a:off x="7297765" y="6979056"/>
          <a:ext cx="1511300" cy="170143"/>
        </a:xfrm>
        <a:prstGeom prst="straightConnector1">
          <a:avLst/>
        </a:prstGeom>
        <a:ln w="50800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498467</xdr:colOff>
      <xdr:row>28</xdr:row>
      <xdr:rowOff>110396</xdr:rowOff>
    </xdr:from>
    <xdr:to>
      <xdr:col>10</xdr:col>
      <xdr:colOff>520238</xdr:colOff>
      <xdr:row>33</xdr:row>
      <xdr:rowOff>82274</xdr:rowOff>
    </xdr:to>
    <xdr:cxnSp macro="">
      <xdr:nvCxnSpPr>
        <xdr:cNvPr id="32" name="Straight Arrow Connector 31"/>
        <xdr:cNvCxnSpPr>
          <a:stCxn id="5" idx="4"/>
          <a:endCxn id="4" idx="0"/>
        </xdr:cNvCxnSpPr>
      </xdr:nvCxnSpPr>
      <xdr:spPr>
        <a:xfrm flipH="1">
          <a:off x="5591920" y="6503447"/>
          <a:ext cx="21771" cy="940522"/>
        </a:xfrm>
        <a:prstGeom prst="straightConnector1">
          <a:avLst/>
        </a:prstGeom>
        <a:ln w="50800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298668</xdr:colOff>
      <xdr:row>26</xdr:row>
      <xdr:rowOff>46896</xdr:rowOff>
    </xdr:from>
    <xdr:to>
      <xdr:col>10</xdr:col>
      <xdr:colOff>802131</xdr:colOff>
      <xdr:row>27</xdr:row>
      <xdr:rowOff>65039</xdr:rowOff>
    </xdr:to>
    <xdr:sp macro="" textlink="">
      <xdr:nvSpPr>
        <xdr:cNvPr id="37" name="TextBox 36"/>
        <xdr:cNvSpPr txBox="1"/>
      </xdr:nvSpPr>
      <xdr:spPr>
        <a:xfrm>
          <a:off x="5392121" y="6052489"/>
          <a:ext cx="503463" cy="211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From</a:t>
          </a:r>
        </a:p>
      </xdr:txBody>
    </xdr:sp>
    <xdr:clientData/>
  </xdr:twoCellAnchor>
  <xdr:twoCellAnchor>
    <xdr:from>
      <xdr:col>10</xdr:col>
      <xdr:colOff>3946028</xdr:colOff>
      <xdr:row>28</xdr:row>
      <xdr:rowOff>33393</xdr:rowOff>
    </xdr:from>
    <xdr:to>
      <xdr:col>10</xdr:col>
      <xdr:colOff>4442234</xdr:colOff>
      <xdr:row>29</xdr:row>
      <xdr:rowOff>51536</xdr:rowOff>
    </xdr:to>
    <xdr:sp macro="" textlink="">
      <xdr:nvSpPr>
        <xdr:cNvPr id="38" name="TextBox 37"/>
        <xdr:cNvSpPr txBox="1"/>
      </xdr:nvSpPr>
      <xdr:spPr>
        <a:xfrm>
          <a:off x="9039481" y="6813901"/>
          <a:ext cx="496206" cy="211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From</a:t>
          </a:r>
        </a:p>
      </xdr:txBody>
    </xdr:sp>
    <xdr:clientData/>
  </xdr:twoCellAnchor>
  <xdr:twoCellAnchor>
    <xdr:from>
      <xdr:col>10</xdr:col>
      <xdr:colOff>4041385</xdr:colOff>
      <xdr:row>34</xdr:row>
      <xdr:rowOff>49893</xdr:rowOff>
    </xdr:from>
    <xdr:to>
      <xdr:col>10</xdr:col>
      <xdr:colOff>4525798</xdr:colOff>
      <xdr:row>35</xdr:row>
      <xdr:rowOff>64407</xdr:rowOff>
    </xdr:to>
    <xdr:sp macro="" textlink="">
      <xdr:nvSpPr>
        <xdr:cNvPr id="39" name="TextBox 38"/>
        <xdr:cNvSpPr txBox="1"/>
      </xdr:nvSpPr>
      <xdr:spPr>
        <a:xfrm>
          <a:off x="9134838" y="7992774"/>
          <a:ext cx="484413" cy="208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From</a:t>
          </a:r>
        </a:p>
      </xdr:txBody>
    </xdr:sp>
    <xdr:clientData/>
  </xdr:twoCellAnchor>
  <xdr:twoCellAnchor>
    <xdr:from>
      <xdr:col>10</xdr:col>
      <xdr:colOff>1635536</xdr:colOff>
      <xdr:row>29</xdr:row>
      <xdr:rowOff>54257</xdr:rowOff>
    </xdr:from>
    <xdr:to>
      <xdr:col>10</xdr:col>
      <xdr:colOff>1970269</xdr:colOff>
      <xdr:row>30</xdr:row>
      <xdr:rowOff>72400</xdr:rowOff>
    </xdr:to>
    <xdr:sp macro="" textlink="">
      <xdr:nvSpPr>
        <xdr:cNvPr id="40" name="TextBox 39"/>
        <xdr:cNvSpPr txBox="1"/>
      </xdr:nvSpPr>
      <xdr:spPr>
        <a:xfrm>
          <a:off x="6728989" y="7028494"/>
          <a:ext cx="334733" cy="211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To</a:t>
          </a:r>
        </a:p>
      </xdr:txBody>
    </xdr:sp>
    <xdr:clientData/>
  </xdr:twoCellAnchor>
  <xdr:twoCellAnchor>
    <xdr:from>
      <xdr:col>10</xdr:col>
      <xdr:colOff>329514</xdr:colOff>
      <xdr:row>34</xdr:row>
      <xdr:rowOff>100416</xdr:rowOff>
    </xdr:from>
    <xdr:to>
      <xdr:col>10</xdr:col>
      <xdr:colOff>664247</xdr:colOff>
      <xdr:row>35</xdr:row>
      <xdr:rowOff>118560</xdr:rowOff>
    </xdr:to>
    <xdr:sp macro="" textlink="">
      <xdr:nvSpPr>
        <xdr:cNvPr id="41" name="TextBox 40"/>
        <xdr:cNvSpPr txBox="1"/>
      </xdr:nvSpPr>
      <xdr:spPr>
        <a:xfrm>
          <a:off x="5422967" y="7655840"/>
          <a:ext cx="334733" cy="211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To</a:t>
          </a:r>
        </a:p>
      </xdr:txBody>
    </xdr:sp>
    <xdr:clientData/>
  </xdr:twoCellAnchor>
  <xdr:twoCellAnchor>
    <xdr:from>
      <xdr:col>10</xdr:col>
      <xdr:colOff>5454714</xdr:colOff>
      <xdr:row>26</xdr:row>
      <xdr:rowOff>98877</xdr:rowOff>
    </xdr:from>
    <xdr:to>
      <xdr:col>10</xdr:col>
      <xdr:colOff>5787218</xdr:colOff>
      <xdr:row>27</xdr:row>
      <xdr:rowOff>117020</xdr:rowOff>
    </xdr:to>
    <xdr:sp macro="" textlink="">
      <xdr:nvSpPr>
        <xdr:cNvPr id="42" name="TextBox 41"/>
        <xdr:cNvSpPr txBox="1"/>
      </xdr:nvSpPr>
      <xdr:spPr>
        <a:xfrm>
          <a:off x="10548167" y="6491928"/>
          <a:ext cx="332504" cy="2118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To</a:t>
          </a:r>
        </a:p>
      </xdr:txBody>
    </xdr:sp>
    <xdr:clientData/>
  </xdr:twoCellAnchor>
  <xdr:twoCellAnchor>
    <xdr:from>
      <xdr:col>10</xdr:col>
      <xdr:colOff>650867</xdr:colOff>
      <xdr:row>28</xdr:row>
      <xdr:rowOff>93284</xdr:rowOff>
    </xdr:from>
    <xdr:to>
      <xdr:col>10</xdr:col>
      <xdr:colOff>672638</xdr:colOff>
      <xdr:row>33</xdr:row>
      <xdr:rowOff>65162</xdr:rowOff>
    </xdr:to>
    <xdr:cxnSp macro="">
      <xdr:nvCxnSpPr>
        <xdr:cNvPr id="43" name="Straight Arrow Connector 42"/>
        <xdr:cNvCxnSpPr/>
      </xdr:nvCxnSpPr>
      <xdr:spPr>
        <a:xfrm flipH="1">
          <a:off x="5744320" y="6486335"/>
          <a:ext cx="21771" cy="940522"/>
        </a:xfrm>
        <a:prstGeom prst="straightConnector1">
          <a:avLst/>
        </a:prstGeom>
        <a:ln w="50800">
          <a:solidFill>
            <a:srgbClr val="FFFF00"/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343163</xdr:colOff>
      <xdr:row>28</xdr:row>
      <xdr:rowOff>92316</xdr:rowOff>
    </xdr:from>
    <xdr:to>
      <xdr:col>10</xdr:col>
      <xdr:colOff>364934</xdr:colOff>
      <xdr:row>33</xdr:row>
      <xdr:rowOff>64194</xdr:rowOff>
    </xdr:to>
    <xdr:cxnSp macro="">
      <xdr:nvCxnSpPr>
        <xdr:cNvPr id="44" name="Straight Arrow Connector 43"/>
        <xdr:cNvCxnSpPr/>
      </xdr:nvCxnSpPr>
      <xdr:spPr>
        <a:xfrm flipH="1">
          <a:off x="5436616" y="6485367"/>
          <a:ext cx="21771" cy="940522"/>
        </a:xfrm>
        <a:prstGeom prst="straightConnector1">
          <a:avLst/>
        </a:prstGeom>
        <a:ln w="508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2204312</xdr:colOff>
      <xdr:row>29</xdr:row>
      <xdr:rowOff>174332</xdr:rowOff>
    </xdr:from>
    <xdr:to>
      <xdr:col>10</xdr:col>
      <xdr:colOff>3715612</xdr:colOff>
      <xdr:row>30</xdr:row>
      <xdr:rowOff>150747</xdr:rowOff>
    </xdr:to>
    <xdr:cxnSp macro="">
      <xdr:nvCxnSpPr>
        <xdr:cNvPr id="45" name="Straight Arrow Connector 44"/>
        <xdr:cNvCxnSpPr/>
      </xdr:nvCxnSpPr>
      <xdr:spPr>
        <a:xfrm flipH="1">
          <a:off x="7297765" y="6761112"/>
          <a:ext cx="1511300" cy="170143"/>
        </a:xfrm>
        <a:prstGeom prst="straightConnector1">
          <a:avLst/>
        </a:prstGeom>
        <a:ln w="50800">
          <a:solidFill>
            <a:srgbClr val="FFFF00"/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4540341</xdr:colOff>
      <xdr:row>28</xdr:row>
      <xdr:rowOff>33174</xdr:rowOff>
    </xdr:from>
    <xdr:to>
      <xdr:col>10</xdr:col>
      <xdr:colOff>5272481</xdr:colOff>
      <xdr:row>32</xdr:row>
      <xdr:rowOff>154792</xdr:rowOff>
    </xdr:to>
    <xdr:cxnSp macro="">
      <xdr:nvCxnSpPr>
        <xdr:cNvPr id="46" name="Straight Arrow Connector 45"/>
        <xdr:cNvCxnSpPr/>
      </xdr:nvCxnSpPr>
      <xdr:spPr>
        <a:xfrm flipV="1">
          <a:off x="9633794" y="6426225"/>
          <a:ext cx="732140" cy="896533"/>
        </a:xfrm>
        <a:prstGeom prst="straightConnector1">
          <a:avLst/>
        </a:prstGeom>
        <a:ln w="50800">
          <a:solidFill>
            <a:srgbClr val="FFFF00"/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4733101</xdr:colOff>
      <xdr:row>29</xdr:row>
      <xdr:rowOff>64493</xdr:rowOff>
    </xdr:from>
    <xdr:to>
      <xdr:col>10</xdr:col>
      <xdr:colOff>5465241</xdr:colOff>
      <xdr:row>33</xdr:row>
      <xdr:rowOff>186111</xdr:rowOff>
    </xdr:to>
    <xdr:cxnSp macro="">
      <xdr:nvCxnSpPr>
        <xdr:cNvPr id="47" name="Straight Arrow Connector 46"/>
        <xdr:cNvCxnSpPr/>
      </xdr:nvCxnSpPr>
      <xdr:spPr>
        <a:xfrm flipV="1">
          <a:off x="9826554" y="6651273"/>
          <a:ext cx="732140" cy="896533"/>
        </a:xfrm>
        <a:prstGeom prst="straightConnector1">
          <a:avLst/>
        </a:prstGeom>
        <a:ln w="508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2292136</xdr:colOff>
      <xdr:row>28</xdr:row>
      <xdr:rowOff>19997</xdr:rowOff>
    </xdr:from>
    <xdr:to>
      <xdr:col>10</xdr:col>
      <xdr:colOff>3803436</xdr:colOff>
      <xdr:row>28</xdr:row>
      <xdr:rowOff>190140</xdr:rowOff>
    </xdr:to>
    <xdr:cxnSp macro="">
      <xdr:nvCxnSpPr>
        <xdr:cNvPr id="48" name="Straight Arrow Connector 47"/>
        <xdr:cNvCxnSpPr/>
      </xdr:nvCxnSpPr>
      <xdr:spPr>
        <a:xfrm flipH="1">
          <a:off x="7385589" y="6413048"/>
          <a:ext cx="1511300" cy="170143"/>
        </a:xfrm>
        <a:prstGeom prst="straightConnector1">
          <a:avLst/>
        </a:prstGeom>
        <a:ln w="5080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233</xdr:col>
      <xdr:colOff>129293</xdr:colOff>
      <xdr:row>123</xdr:row>
      <xdr:rowOff>76200</xdr:rowOff>
    </xdr:to>
    <xdr:graphicFrame macro="">
      <xdr:nvGraphicFramePr>
        <xdr:cNvPr id="2" name="Chart 42949672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75"/>
  <sheetViews>
    <sheetView showGridLines="0" showRowColHeaders="0" workbookViewId="0">
      <selection activeCell="K3" sqref="K3:K14"/>
    </sheetView>
    <sheetView showGridLines="0" showRowColHeaders="0" workbookViewId="1">
      <selection activeCell="F5" sqref="F5:F13"/>
    </sheetView>
  </sheetViews>
  <sheetFormatPr defaultColWidth="11.5703125" defaultRowHeight="15"/>
  <cols>
    <col min="1" max="1" width="2.7109375" style="74" customWidth="1"/>
    <col min="2" max="2" width="3.7109375" style="74" customWidth="1"/>
    <col min="3" max="3" width="8.7109375" style="74" customWidth="1"/>
    <col min="4" max="4" width="32.7109375" style="74" customWidth="1"/>
    <col min="5" max="5" width="2.7109375" style="74" customWidth="1"/>
    <col min="6" max="6" width="3.7109375" style="74" customWidth="1"/>
    <col min="7" max="7" width="8.7109375" style="74" customWidth="1"/>
    <col min="8" max="8" width="45.85546875" style="74" customWidth="1"/>
    <col min="9" max="9" width="2.7109375" style="74" customWidth="1"/>
    <col min="10" max="10" width="7.140625" style="80" customWidth="1"/>
    <col min="11" max="11" width="89.85546875" style="74" customWidth="1"/>
    <col min="12" max="12" width="2.85546875" style="75" customWidth="1"/>
    <col min="13" max="13" width="1.7109375" style="76" customWidth="1"/>
    <col min="14" max="15" width="12.7109375" style="76" customWidth="1"/>
    <col min="16" max="16384" width="11.5703125" style="74"/>
  </cols>
  <sheetData>
    <row r="1" spans="2:15">
      <c r="K1" s="127" t="s">
        <v>510</v>
      </c>
    </row>
    <row r="2" spans="2:15">
      <c r="B2" s="79" t="s">
        <v>508</v>
      </c>
      <c r="C2" s="79" t="s">
        <v>507</v>
      </c>
      <c r="D2" s="79" t="s">
        <v>509</v>
      </c>
      <c r="F2" s="109" t="s">
        <v>508</v>
      </c>
      <c r="G2" s="109" t="s">
        <v>507</v>
      </c>
      <c r="H2" s="109" t="s">
        <v>489</v>
      </c>
    </row>
    <row r="3" spans="2:15">
      <c r="B3" s="105" t="str">
        <f>"00"</f>
        <v>00</v>
      </c>
      <c r="C3" s="105" t="str">
        <f>"0x0200"</f>
        <v>0x0200</v>
      </c>
      <c r="D3" s="108" t="s">
        <v>344</v>
      </c>
      <c r="F3" s="104" t="str">
        <f>"00"</f>
        <v>00</v>
      </c>
      <c r="G3" s="103" t="str">
        <f>"0x022C"</f>
        <v>0x022C</v>
      </c>
      <c r="H3" s="107" t="str">
        <f>INDEX('Paths Edit'!$C$2:$LY$2,1,HEX2DEC(F3)*7+1)</f>
        <v>Igros Castle ➔ Fort Zeakden</v>
      </c>
      <c r="J3" s="80" t="s">
        <v>490</v>
      </c>
      <c r="K3" s="81" t="s">
        <v>493</v>
      </c>
      <c r="L3" s="75" t="s">
        <v>500</v>
      </c>
    </row>
    <row r="4" spans="2:15">
      <c r="B4" s="106" t="str">
        <f>DEC2HEX(HEX2DEC(B3)+1,2)</f>
        <v>01</v>
      </c>
      <c r="C4" s="106" t="str">
        <f>"0x"&amp;DEC2HEX(HEX2DEC(RIGHT(C3,4))+1,4)</f>
        <v>0x0201</v>
      </c>
      <c r="D4" s="108" t="s">
        <v>346</v>
      </c>
      <c r="F4" s="104" t="str">
        <f>DEC2HEX(HEX2DEC(F3)+1,2)</f>
        <v>01</v>
      </c>
      <c r="G4" s="104" t="str">
        <f>"0x"&amp;DEC2HEX(HEX2DEC(RIGHT(G3,4))+1,4)</f>
        <v>0x022D</v>
      </c>
      <c r="H4" s="107" t="str">
        <f>INDEX('Paths Edit'!$C$2:$LY$2,1,HEX2DEC(F4)*7+1)</f>
        <v>Igros Castle ➔ Mandalia Plains</v>
      </c>
      <c r="K4" s="82" t="s">
        <v>494</v>
      </c>
      <c r="N4" s="129" t="s">
        <v>491</v>
      </c>
      <c r="O4" s="129" t="s">
        <v>492</v>
      </c>
    </row>
    <row r="5" spans="2:15">
      <c r="B5" s="106" t="str">
        <f t="shared" ref="B5:C5" si="0">DEC2HEX(HEX2DEC(B4)+1,2)</f>
        <v>02</v>
      </c>
      <c r="C5" s="106" t="str">
        <f t="shared" ref="C5:C50" si="1">"0x"&amp;DEC2HEX(HEX2DEC(RIGHT(C4,4))+1,4)</f>
        <v>0x0202</v>
      </c>
      <c r="D5" s="108" t="s">
        <v>347</v>
      </c>
      <c r="F5" s="104" t="str">
        <f t="shared" ref="F5:G50" si="2">DEC2HEX(HEX2DEC(F4)+1,2)</f>
        <v>02</v>
      </c>
      <c r="G5" s="104" t="str">
        <f t="shared" ref="G5:G50" si="3">"0x"&amp;DEC2HEX(HEX2DEC(RIGHT(G4,4))+1,4)</f>
        <v>0x022E</v>
      </c>
      <c r="H5" s="107" t="str">
        <f>INDEX('Paths Edit'!$C$2:$LY$2,1,HEX2DEC(F5)*7+1)</f>
        <v>Mandalia Plains ➔ Thieves Fort</v>
      </c>
      <c r="K5" s="82" t="s">
        <v>498</v>
      </c>
      <c r="N5" s="129"/>
      <c r="O5" s="129"/>
    </row>
    <row r="6" spans="2:15">
      <c r="B6" s="106" t="str">
        <f t="shared" ref="B6:C6" si="4">DEC2HEX(HEX2DEC(B5)+1,2)</f>
        <v>03</v>
      </c>
      <c r="C6" s="106" t="str">
        <f t="shared" si="1"/>
        <v>0x0203</v>
      </c>
      <c r="D6" s="108" t="s">
        <v>348</v>
      </c>
      <c r="F6" s="104" t="str">
        <f t="shared" si="2"/>
        <v>03</v>
      </c>
      <c r="G6" s="104" t="str">
        <f t="shared" si="3"/>
        <v>0x022F</v>
      </c>
      <c r="H6" s="107" t="str">
        <f>INDEX('Paths Edit'!$C$2:$LY$2,1,HEX2DEC(F6)*7+1)</f>
        <v>Mandalia Plains ➔ Gariland Magic City</v>
      </c>
      <c r="K6" s="82" t="s">
        <v>519</v>
      </c>
      <c r="L6" s="75" t="s">
        <v>500</v>
      </c>
    </row>
    <row r="7" spans="2:15">
      <c r="B7" s="106" t="str">
        <f t="shared" ref="B7:C7" si="5">DEC2HEX(HEX2DEC(B6)+1,2)</f>
        <v>04</v>
      </c>
      <c r="C7" s="106" t="str">
        <f t="shared" si="1"/>
        <v>0x0204</v>
      </c>
      <c r="D7" s="108" t="s">
        <v>349</v>
      </c>
      <c r="F7" s="104" t="str">
        <f t="shared" si="2"/>
        <v>04</v>
      </c>
      <c r="G7" s="104" t="str">
        <f t="shared" si="3"/>
        <v>0x0230</v>
      </c>
      <c r="H7" s="107" t="str">
        <f>INDEX('Paths Edit'!$C$2:$LY$2,1,HEX2DEC(F7)*7+1)</f>
        <v>Gariland Magic City ➔ Lenalia Plateau</v>
      </c>
      <c r="K7" s="82" t="s">
        <v>521</v>
      </c>
      <c r="N7" s="128" t="s">
        <v>499</v>
      </c>
      <c r="O7" s="128"/>
    </row>
    <row r="8" spans="2:15">
      <c r="B8" s="106" t="str">
        <f t="shared" ref="B8:C8" si="6">DEC2HEX(HEX2DEC(B7)+1,2)</f>
        <v>05</v>
      </c>
      <c r="C8" s="106" t="str">
        <f t="shared" si="1"/>
        <v>0x0205</v>
      </c>
      <c r="D8" s="108" t="s">
        <v>350</v>
      </c>
      <c r="F8" s="104" t="str">
        <f t="shared" si="2"/>
        <v>05</v>
      </c>
      <c r="G8" s="104" t="str">
        <f t="shared" si="3"/>
        <v>0x0231</v>
      </c>
      <c r="H8" s="107" t="str">
        <f>INDEX('Paths Edit'!$C$2:$LY$2,1,HEX2DEC(F8)*7+1)</f>
        <v>Lenalia Plateau ➔ Fovoham Plains</v>
      </c>
      <c r="K8" s="82" t="str">
        <f>"      "&amp;K69&amp;K70</f>
        <v xml:space="preserve">      FC4D0980544F0980FAFF0000BAFF0000ACFF000095FF000044FF0000C3FF0000040000005A0000005C0000002400000072000000B5FF00007CFF0101F4FF0000DAFF010183FF0000F4FF0101D8FF0000CDFF0101FDFF0000F7FF01012F0000009AFF010161000000340001018100000031000101C8FF000098000101CEFF00006DFF0202BCFF000080FF00022500000059FF02020E000000E3FF02020E000000FDFF0202770000008100020247000000210001020A000000820002026A0000005900020288FF000052FF0202E9FF000088FF0202A4FF0000AAFF0202E7FF0000BAFF0202B9FF0000D2FF0202DCFF000090FF0202CCFF0000D3FF02024D000000B8FF02027BFF0000EEFF0202F5FF0000F0FF02029DFF00002E000202EDFF00000600020205000000450002020F000000100002023D00000018000202ADFF000024000202610000005E000202CFFF000071000202070000008E000202EEFF000000000101000002010000030100000401000005010000060100000701000008010000090100010A0100000B0100000C0100010D0100000E0100010F0100000002000010020000000200005B0200000002000000020000110200005A02000000020000000200000002000000020000000200000002000000020000000200000002000000020000000200000002000000020000000200000002000000020000000200000002000000020000000208500980B05F0980C85009801451098078510980C4510980105209805C520980A8520980F4520980345309808C530980F05309803C54098094540980E0540980205509806C550980D05509801C5609805056098090560980DC5609802857098068570980B45709800058098058580980A4580980FC58098048590980A0590980F8590980505A09809C5A0980E85A0980405B09808C5B0980E45B0980305C09807C5C0980C85C0980085D0980545D0980A05D0980EC5D0980385E0980905E0980E85E0980285F098006020F2C44FFC3FF0000FF090300000048FFBDFF0000FF0B0500000052FFBAFF0000FF0B050000005DFFB9FF0000FFFC0400000066FFBCFF0000FFFC030000006DFFBCFF0000FF00010000000802182E44FFC3FF0000FF000400000043FFCBFF0000FF010300000040FFD2FF0000FF00030000003FFFD9FF0000FFFE0400000044FFE0FF0000FFFC040000004CFFE2FF0000FFFD0200000050FFE4FF0000FFFF0200000052FFE9FF0000FF00010000000618112652FFE9FF0000FF000400000052FFF1FF0000FFFF0500000053FFFCFF0000FFFF0300000055FF02000000FFFE0300000058FF08000000FFFF0300000059FF0E000000FF00010000000618062A52FFE9FF0000FFFC060000005EFFEAFF0000FFFD0400000065FFEEFF0000FFFD030000006BFFF2FF0000FFFC0400000073FFF5FF0000FF0B040000007CFFF4FF0000FF000100000006061D2E7CFFF4FF0000FF08050000007EFFEAFF0000FF0A0400000085FFE3FF0000FF0A040000008CFFDEFF0000FF090400000091FFD6FF0000FF070500000090FFCCFF0000FF0001000000061D192A90FFCCFF0000FF090500000095FFC3FF0000FF080500000095FFB9FF0000FF070400000092FFB1FF0000FF05030000008CFFACFF0000FF060400000088FFA4FF0000FF000100000006190F2388FFA4FF0000FF030300000081FFA5FF0000FF02030000007CFFAAFF0000FF010300000079FFB1FF0000FF010300000075FFB6FF0000FF02050000006DFFBCFF0000FF00010000000519012788FFA4FF0000FF09030000008CFF9EFF0000FF0A0300000092FF9AFF0000FF0B060000009FFF97FF0000FF0B06000000ACFF95FF0000FF000100000007011B29ACFF95FF0000FF0004000000ACFF9DFF0000FFFE03000000AFFFA3FF0000FFFD04000000B7FFA8FF0000FFFE03000000BCFFADFF0000FFFF03000000BDFFB3FF0000FF0103000000BAFFB9FF0000FF0001000000081B1C29BAFFB9FF0000FFFF03000000BBFFC0FF0000FFFF02000000BDFFC5FF0000FFFD03000000C2FFC9FF0000FFFE02000000C5FFCEFF0000FFFF03000000C7FFD5FF0000FFFE03000000CCFFDAFF0000FFFC03000000D2FFDCFF0000FF0001000000061C0920D2FFDCFF0000FF0004000000D1FFE4FF0000FF0103000000CCFFEAFF0000FF0003000000CAFFF0FF0000FFFF03000000CBFFF7FF0000FFFF03000000CDFFFDFF0000FF000100000007091A2BCDFFFDFF0000FF0403000000C6FFFDFF0000FF0403000000C0FFFBFF0000FF0603000000BBFFF5FF0000FF0604000000B7FFECFF0000FF0503000000B2FFE8FF0000FF0404000000AAFFE7FF0000FF0001000000061A062EAAFFE7FF0000FF0304000000A2FFE8FF0000FF03040000009AFFEAFF0000FF020400000093FFF0FF0000FF030500000088FFF4FF0000FF04060000007CFFF4FF0000FF000100000005011F1DACFF95FF0000FF0804000000ACFF8DFF0000FF0804000000ADFF85FF0000FF0903000000B1FF7FFF0000FF0A04000000B8FF7BFF0000FF0001000000061F0723B8FF7BFF0000FFFC04000000C0FF7BFF0000FFFC03000000C6FF7CFF0000FFFD04000000CDFF80FF0000FFFD03000000D3FF83FF0000FFFC03000000DAFF83FF0000FF000100000008072132DAFF83FF0000FFFF03000000DBFF8AFF0000FF0102000000D8FF8FFF0000FF0004000000D6FF97FF0000FFFF02000000D7FF9CFF0000FFFD04000000E0FFA0FF0000FFFC04000000E9FFA0FF0000FF0A03000000F0FF9DFF0000FF00010000000621001DF0FF9DFF0000FF0004000000F0FFA5FF0000FFFF02000000F2FFAAFF0000FFFD02000000F6FFADFF0000FFFE03000000F9FFB3FF0000FFFF03000000FAFFBAFF0000FF00010000000400081DFAFFBAFF0000FF0005000000F9FFC5FF0000FF0004000000F6FFCEFF0000FF0005000000F4FFD8FF0000FF000100000005081C21F4FFD8FF0000FF0304000000EBFFD9FF0000FF0304000000E3FFDAFF0000FF0303000000DCFFDCFF0000FF0405000000D2FFDCFF0000FF00010000000609121FCDFFFDFF0000FFFF03000000CEFF03000000FFFF03000000D0FF09000000FFFD03000000D6FF0C000000FFFC03000000DCFF0D000000FFFC03000000E3FF0E000000FF000100000006092020CDFFFDFF0000FFFC04000000D5FFFDFF0000FF0B03000000DCFFFBFF0000FF0A03000000E1FFF7FF0000FF0B03000000E7FFF5FF0000FFFC03000000EEFFF5FF0000FF000100000005202320EEFFF5FF0000FFFC05000000F8FFF6FF0000FFFD040000000000FAFF0000FFFE030000000400FFFF0000FFFF03000000060005000000FF000100000006231519060005000000FF0B030000000D0004000000FFFC03000000140006000000FFFD02000000190009000000FFFC010000001C000A000000FFFC0200000021000A000000FF00010000000615222B21000A000000FF0B050000002B0009000000FF0A04000000330004000000FF08040000003500FCFF0000FF07030000003400F5FF0000FF06050000002E00EDFF0000FF000100000007220D272E00EDFF0000FF06040000002A00E6FF0000FF07040000002700DEFF0000FF08040000002800D6FF0000FF09020000002B00D2FF0000FF0A030000003000CDFF0000FF08020000003100C8FF0000FF0001000000060D26253100C8FF0000FF07030000003000C1FF0000FF06030000002D00BBFF0000FF05030000002700B6FF0000FF04040000001F00B3FF0000FF05040000001800ADFF0000FF00010000000726212E1800ADFF0000FF05030000001200AAFF0000FF06030000000D00A4FF0000FF060400000006009DFF0000FF040300000000009BFF0000FF0404000000F8FF9BFF0000FF0304000000F0FF9DFF0000FF0001000000060D282E3100C8FF0000FFFC050000003C00CCFF0000FFFD040000004400D1FF0000FFFC040000004D00D4FF0000FF0B040000005600D3FF0000FF0A040000005E00CFFF0000FF0001000000072805235E00CFFF0000FF0A030000006400CCFF0000FF09030000006700C6FF0000FF07030000006600C0FF0000FF08030000006700BAFF0000FF0A020000006B00B7FF0000FF0B030000007200B5FF0000FF0001000000070517347200B5FF0000FF07030000007000AEFF0000FF06040000006C00A5FF0000FF070500000068009AFF0000FF0605000000630090FF0000FF06040000005E0089FF0000FF0402000000590088FF0000FF000100000007050E2D7200B5FF0000FFFC030000007900B6FF0000FFFC040000008100B9FF0000FFFE040000008700C0FF0000FFFE040000008B00C8FF0000FFFE030000008F00CDFF0000FFFC040000009800CEFF0000FF0001000000060E2A209800CEFF0000FF00030000009700D5FF0000FF00030000009500DBFF0000FF01030000009100E0FF0000FF01030000008E00E7FF0000FF00030000008E00EEFF0000FF0001000000062A292A8E00EEFF0000FF00040000008D00F7FF0000FF00030000008B00FEFF0000FF0203000000850003000000FF03040000007D0006000000FF0306000000710007000000FF000100000007290424710007000000FF03030000006A0009000000FF020300000065000E000000FF0002000000630013000000FFFF0300000064001A000000FF0003000000620020000000FF02030000005C0024000000FF00010000000604241E5C0024000000FF0403000000550022000000FF060300000050001D000000FF07030000004F0017000000FF06030000004B0012000000FF050300000045000F000000FF00010000000724152745000F000000FF03040000003D0010000000FF0304000000350011000000FF02030000002F0014000000FF0404000000260013000000FF0602000000230010000000FF070300000021000A000000FF000100000006230A2B060005000000FF000400000004000D000000FF0103000000000013000000FF0105000000FAFF1B000000FF0004000000F7FF23000000FF0006000000F7FF2F000000FF0001000000060A251FF7FF2F000000FFFE03000000FAFF35000000FFFD03000000000038000000FFFC03000000060038000000FFFC030000000C0039000000FFFC0300000012003B000000FF00010000000625032112003B000000FFFF03000000130042000000FF0003000000120048000000FF02030000000D004D000000FF0204000000070053000000FF010300000004005A000000FF00010000000503271F04005A000000FFFC040000000D005A000000FFFC0400000015005B000000FFFC040000001D005D000000FFFD04000000240061000000FF000100000006270C24240061000000FFFD030000002B0064000000FFFE020000002E0067000000FFFE0200000031006B000000FFFF04000000330073000000FFFF07000000340081000000FF0001000000060C164F340081000000FFFC07000000430081000000FF0B0800000054007E000000FF0A08000000640076000000FF0B0900000075006F000000FF0B0600000082006A000000FF000100000006132731FDFF77000000FF0B090000000F0076000000FF0B04000000180073000000FF0A030000001D006F000000FF0A0300000022006A000000FF0804000000240061000000FF0001000000061E0332D3FF4D000000FFFC05000000DEFF4D000000FFFD04000000E7FF51000000FFFD05000000F0FF56000000FFFC05000000FAFF59000000FFFC0500000004005A000000FF0001000000071E0B39D3FF4D000000FF0406000000C7FF4D000000FF0305000000BDFF51000000FF0204000000B6FF55000000FF0205000000ACFF5B000000FF0304000000A3FF5E000000FF03040000009AFF61000000FF0001000000070B10439AFF61000000FF040400000091FF5E000000FF05040000008AFF59000000FF060600000084FF4E000000FF070700000082FF40000000FF080800000082FF30000000FF070500000080FF25000000FF00010000000510063180FF25000000FF080700000080FF17000000FF07060000007EFF0B000000FF07050000007BFF00000000FF08060000007CFFF4FF0000FF00010000000B0B0CB19AFF61000000FFFF040000009DFF6A000000FFFE05000000A4FF72000000FFFD0C000000B8FF80000000FFFD0B000000CDFF8B000000FFFC0C000000E5FF94000000FFFC09000000F7FF97000000FF0B0F000000160095000000FF0B08000000270090000000FF0A05000000300089000000FF0904000000340081000000FF000100000070600980A2600980E460098016610980486109807A610980AC610980DE610980086209804262098084620980B6620980F0620980226309804C6309807E630980C0630980F2630980146409803E64098070640980A2640980CC640980FE640980306509806A6509809C650980D665098008660980426609807C660980B6660980E86609801A6709805467098086670980C0670980F2670980246809805668098080680980B2680980E4680980166909804869098082690980BC690980E66909800C0046FFC1FF44FFBFFF48FFBEFF46FFBCFF51FFBBFF51FFB8FF5DFFBAFF5DFFB7FF66FFBDFF66FFBAFF6AFFBDFF6AFFBAFF100042FFC6FF45FFC6FF41FFCBFF44FFCBFF3EFFD1FF41FFD1FF3DFFD9FF40FFD9FF43FFE0FF45FFDEFF4BFFE3FF4BFFE0FF4FFFE5FF51FFE3FF4FFFE5FF52FFE5FF0C0050FFEBFF53FFEBFF50FFF0FF53FFF0FF51FFFBFF54FFFBFF53FF020056FF020056FF090059FF090057FF0C005AFF0C000C0055FFEAFF55FFE7FF5DFFEBFF5DFFE8FF64FFEEFF66FFECFF69FFF3FF6BFFF1FF72FFF6FF72FFF3FF78FFF6FF78FFF3FF0C007DFFF1FF7AFFF1FF7FFFEBFF7DFFE9FF85FFE3FF83FFE1FF8CFFDFFF8AFFDDFF92FFD5FF8FFFD5FF92FFCEFF8FFFCEFF0C0092FFCAFF90FFC8FF96FFC3FF93FFC3FF96FFB9FF93FFB9FF92FFB0FF90FFB2FF8CFFABFF8AFFADFF8AFFA5FF88FFA7FF0C0084FFA3FF84FFA6FF80FFA4FF82FFA6FF7AFFA8FF7CFFAAFF78FFAFFF7AFFB1FF74FFB5FF76FFB7FF6EFFB8FF70FFBAFF0A008AFFA2FF88FFA0FF8CFF9FFF8AFF9DFF93FF9BFF91FF99FF9FFF98FF9FFF95FFA9FF96FFA9FF93FF0E00AAFF97FFADFF97FFAAFF9DFFADFF9DFFAEFFA4FFB0FFA2FFB5FFA8FFB7FFA6FFBAFFADFFBCFFABFFBBFFB2FFBEFFB2FFB9FFB6FFBCFFB6FF1000B9FFBCFFBCFFBCFFB9FFC0FFBCFFC0FFBCFFC6FFBEFFC4FFC0FFCAFFC2FFC8FFC4FFCFFFC6FFCDFFC6FFD5FFC8FFD3FFCAFFDBFFCCFFD9FFCEFFDCFFCEFFD9FF0C00D0FFDEFFD3FFDEFFCFFFE3FFD2FFE3FFCBFFE8FFCDFFEAFFC8FFF0FFCBFFF0FFC9FFF6FFCCFFF6FFCAFFFAFFCDFFFAFF0E00C9FFFBFFC9FFFEFFC5FFFBFFC5FFFEFFC0FFF9FFBEFFFBFFBBFFF3FFB9FFF5FFB8FFEAFFB6FFECFFB1FFE6FFB1FFE9FFACFFE6FFACFFE9FF0C00A6FFE5FFA6FFE8FFA2FFE6FFA2FFE9FF98FFE8FF9AFFEAFF91FFEFFF93FFF1FF88FFF2FF88FFF5FF7EFFF2FF7EFFF5FF0A00ADFF91FFAAFF91FFADFF8CFFAAFF8CFFAEFF85FFABFF85FFB1FF7FFFAFFF7DFFB6FF7DFFB4FF7BFF0C00BAFF7CFFBAFF79FFBFFF7CFFBFFF79FFC4FF7DFFC6FF7BFFCCFF81FFCEFF7FFFD3FF84FFD3FF81FFD7FF84FFD7FF81FF1000D9FF85FFDCFF85FFD9FF89FFDCFF89FFD6FF8FFFD9FF8FFFD4FF96FFD7FF96FFD6FF9CFFD8FF9AFFDFFFA2FFDFFF9FFFE9FFA1FFE9FF9EFFEDFF9FFFEDFF9CFF0C00EEFFA0FFF2FFA0FFEEFFA5FFF2FFA5FFF2FFAAFFF4FFA8FFF6FFAEFFF8FFACFFF8FFB3FFFBFFB3FFF8FFB7FFFBFFB7FF0800F8FFBDFFFBFFBDFFF8FFC5FFFBFFC5FFF5FFCEFFF8FFCEFFF4FFD5FFF7FFD5FF0A00F2FFD6FFF2FFD9FFEBFFD7FFEBFFDAFFE2FFD8FFE2FFDBFFDCFFDAFFDCFFDDFFD4FFDAFFD4FFDDFF0C00CBFFFFFFCEFFFFFFCCFF0400CFFF0400CFFF0A00D1FF0800D6FF0E00D6FF0B00DCFF0F00DCFF0C00E0FF0F00E0FF0C000C00CFFFFEFFCFFFFBFFD4FFFEFFD4FFFBFFDCFFFCFFDAFFFAFFE2FFF8FFE0FFF6FFE6FFF6FFE6FFF3FFEAFFF6FFEAFFF3FF0A00F1FFF6FFF1FFF3FFF8FFF7FFF8FFF4FFFFFFFAFF0000F8FF0300FFFF0500FDFF04000300070003000C000A0007000A0004000E0006000E000300150008001500050018000A001A0008001D000C001D0009001F000C001F0009000C0025000B00250008002C000B002C00080035000500330003003700FCFF3400FCFF3500F3FF3300F5FF3200EEFF3000F0FF0E002E00E9FF2C00EBFF2B00E4FF2900E6FF2900DDFF2600DDFF2900D7FF2700D5FF2D00D2FF2B00D0FF3100CEFF2F00CCFF3200CBFF2F00CBFF0C003300C5FF3000C5FF3200C1FF2F00C1FF2F00B9FF2D00BBFF2900B5FF2700B7FF2100B1FF1F00B3FF1C00AEFF1A00B0FF0E001700ABFF1500ADFF1300A9FF1100ABFF0F00A3FF0D00A5FF08009CFF06009EFF000099FF00009CFFF9FF99FFF9FF9CFFF4FF9AFFF4FF9DFF0C003500CAFF3500C7FF3C00CCFF3E00CAFF4400D2FF4600D0FF4E00D5FF4E00D2FF5600D4FF5600D1FF5D00D1FF5B00CFFF0E006200CEFF6000CCFF6500CDFF6300CBFF6900C6FF6600C6FF6800C0FF6500C0FF6900BBFF6700B9FF6C00B7FF6A00B5FF6F00B7FF6F00B4FF0E007300B1FF7000B1FF7200ADFF6F00ADFF6E00A4FF6C00A6FF6A0098FF68009AFF65008EFF630090FF5F0088FF5D008AFF5C0086FF5C0089FF0E007500B6FF7500B3FF7900B7FF7900B4FF8100BAFF8300B8FF8600C1FF8800BFFF8A00C9FF8C00C7FF8F00CEFF9100CCFF9500CFFF9500CCFF0C009700D1FF9A00D1FF9600D5FF9900D5FF9500D9FF9700DBFF9000DFFF9200E1FF8D00E7FF9000E7FF8D00EBFF9000EBFF0C008D00F1FF9000F1FF8C00F7FF8F00F7FF8A00FDFF8C00FFFF84000200860004007D0005007D00080075000600750009000E006F0007006F000A00690009006B000B0065000D0067000F00620014006500140063001B0066001B0061001F00630021005E002200600024000C005A0022005A002500560021005400230052001D0050001F00500017004E0019004D0011004B00130049001000470012000E0043000E00430011003E000F003E00120035001000350013002F0013002F001600280012002600140024000F002200110024000D0021000D000C00040008000700080003000C0005000E000000120002001400FAFF1A00FCFF1C00F6FF2400F9FF2400F6FF2C00F9FF2C000C00F8FF3300FAFF3100FAFF3700FCFF350000003A000000370007003A00070037000D003B000D0038000F003C0011003A000C0011003F0014003F00120043001500430011004700130049000D004D000F004F00060052000800540004005800070058000A0007005C00070059000D005C000D00590016005D0016005A001C005F001E005D002100610023005F000C0028006400280061002A0065002C0063002E0068003000660030006D0032006B00320073003500730033007E0036007E000C00380083003800800043008300430080005400800054007D0065007800630076007500710075006E0080006D0080006A000C000000790000007600100078001000750019007500170073001F0071001D006F0023006B002100690026006500230065000C00D5FF4F00D5FF4C00DDFF4F00DDFF4C00E6FF5200E8FF5000EFFF5700F1FF5500FAFF5B00FAFF580001005C00010059000E00CFFF4C00CFFF4F00C6FF4C00C6FF4F00BCFF5000BEFF5200B4FF5500B6FF5700ABFF5A00ADFF5C00A3FF5D00A3FF60009CFF5F009CFF62000E0096FF5F0096FF620092FF5E0090FF60008BFF590089FF5B0085FF4E0082FF4E0083FF400080FF400083FF300080FF300081FF29007EFF29000A0081FF23007EFF230081FF17007EFF17007FFF0C007CFF0C007CFFFFFF79FFFFFF7CFFF7FF79FFF7FF160099FF64009CFF64009CFF6B009EFF6900A3FF7400A5FF7200B6FF8200B8FF8000CBFF8D00CDFF8B00E5FF9600E5FF9300F8FF9900F8FF96001700970017009400280092002600900031008B002F0089003400850032008300</v>
      </c>
      <c r="L8" s="75" t="s">
        <v>500</v>
      </c>
      <c r="N8" s="76" t="s">
        <v>523</v>
      </c>
      <c r="O8" s="76" t="s">
        <v>469</v>
      </c>
    </row>
    <row r="9" spans="2:15">
      <c r="B9" s="106" t="str">
        <f t="shared" ref="B9:C9" si="7">DEC2HEX(HEX2DEC(B8)+1,2)</f>
        <v>06</v>
      </c>
      <c r="C9" s="106" t="str">
        <f t="shared" si="1"/>
        <v>0x0206</v>
      </c>
      <c r="D9" s="108" t="s">
        <v>351</v>
      </c>
      <c r="F9" s="104" t="str">
        <f t="shared" si="2"/>
        <v>06</v>
      </c>
      <c r="G9" s="104" t="str">
        <f t="shared" si="3"/>
        <v>0x0232</v>
      </c>
      <c r="H9" s="107" t="str">
        <f>INDEX('Paths Edit'!$C$2:$LY$2,1,HEX2DEC(F9)*7+1)</f>
        <v>Fovoham Plains ➔ Fort Zeakden</v>
      </c>
      <c r="K9" s="82" t="s">
        <v>495</v>
      </c>
    </row>
    <row r="10" spans="2:15">
      <c r="B10" s="106" t="str">
        <f t="shared" ref="B10:C10" si="8">DEC2HEX(HEX2DEC(B9)+1,2)</f>
        <v>07</v>
      </c>
      <c r="C10" s="106" t="str">
        <f t="shared" si="1"/>
        <v>0x0207</v>
      </c>
      <c r="D10" s="108" t="s">
        <v>352</v>
      </c>
      <c r="F10" s="104" t="str">
        <f t="shared" si="2"/>
        <v>07</v>
      </c>
      <c r="G10" s="104" t="str">
        <f t="shared" si="3"/>
        <v>0x0233</v>
      </c>
      <c r="H10" s="107" t="str">
        <f>INDEX('Paths Edit'!$C$2:$LY$2,1,HEX2DEC(F10)*7+1)</f>
        <v>Fovoham Plains ➔ Riovanes Castle</v>
      </c>
      <c r="K10" s="82" t="s">
        <v>517</v>
      </c>
      <c r="L10" s="75" t="s">
        <v>500</v>
      </c>
      <c r="N10" s="128" t="s">
        <v>520</v>
      </c>
      <c r="O10" s="128"/>
    </row>
    <row r="11" spans="2:15">
      <c r="B11" s="106" t="str">
        <f t="shared" ref="B11:C11" si="9">DEC2HEX(HEX2DEC(B10)+1,2)</f>
        <v>08</v>
      </c>
      <c r="C11" s="106" t="str">
        <f t="shared" si="1"/>
        <v>0x0208</v>
      </c>
      <c r="D11" s="108" t="s">
        <v>353</v>
      </c>
      <c r="F11" s="104" t="str">
        <f t="shared" si="2"/>
        <v>08</v>
      </c>
      <c r="G11" s="104" t="str">
        <f t="shared" si="3"/>
        <v>0x0234</v>
      </c>
      <c r="H11" s="107" t="str">
        <f>INDEX('Paths Edit'!$C$2:$LY$2,1,HEX2DEC(F11)*7+1)</f>
        <v>Riovanes Castle ➔ Bervenia Volcano</v>
      </c>
      <c r="K11" s="82" t="s">
        <v>518</v>
      </c>
      <c r="N11" s="76" t="s">
        <v>522</v>
      </c>
      <c r="O11" s="76" t="s">
        <v>524</v>
      </c>
    </row>
    <row r="12" spans="2:15">
      <c r="B12" s="106" t="str">
        <f t="shared" ref="B12:C12" si="10">DEC2HEX(HEX2DEC(B11)+1,2)</f>
        <v>09</v>
      </c>
      <c r="C12" s="106" t="str">
        <f t="shared" si="1"/>
        <v>0x0209</v>
      </c>
      <c r="D12" s="108" t="s">
        <v>354</v>
      </c>
      <c r="F12" s="104" t="str">
        <f t="shared" si="2"/>
        <v>09</v>
      </c>
      <c r="G12" s="104" t="str">
        <f t="shared" si="3"/>
        <v>0x0235</v>
      </c>
      <c r="H12" s="107" t="str">
        <f>INDEX('Paths Edit'!$C$2:$LY$2,1,HEX2DEC(F12)*7+1)</f>
        <v>Bervenia Volcano ➔ Zeklaus Desert</v>
      </c>
      <c r="K12" s="82" t="s">
        <v>495</v>
      </c>
    </row>
    <row r="13" spans="2:15">
      <c r="B13" s="106" t="str">
        <f t="shared" ref="B13:C13" si="11">DEC2HEX(HEX2DEC(B12)+1,2)</f>
        <v>0A</v>
      </c>
      <c r="C13" s="106" t="str">
        <f t="shared" si="1"/>
        <v>0x020A</v>
      </c>
      <c r="D13" s="108" t="s">
        <v>355</v>
      </c>
      <c r="F13" s="104" t="str">
        <f t="shared" si="2"/>
        <v>0A</v>
      </c>
      <c r="G13" s="104" t="str">
        <f t="shared" si="3"/>
        <v>0x0236</v>
      </c>
      <c r="H13" s="107" t="str">
        <f>INDEX('Paths Edit'!$C$2:$LY$2,1,HEX2DEC(F13)*7+1)</f>
        <v>Zeklaus Desert ➔ Dorter Trade City</v>
      </c>
      <c r="K13" s="82" t="s">
        <v>496</v>
      </c>
    </row>
    <row r="14" spans="2:15">
      <c r="B14" s="106" t="str">
        <f t="shared" ref="B14:C14" si="12">DEC2HEX(HEX2DEC(B13)+1,2)</f>
        <v>0B</v>
      </c>
      <c r="C14" s="106" t="str">
        <f t="shared" si="1"/>
        <v>0x020B</v>
      </c>
      <c r="D14" s="108" t="s">
        <v>356</v>
      </c>
      <c r="F14" s="104" t="str">
        <f t="shared" si="2"/>
        <v>0B</v>
      </c>
      <c r="G14" s="104" t="str">
        <f t="shared" si="3"/>
        <v>0x0237</v>
      </c>
      <c r="H14" s="107" t="str">
        <f>INDEX('Paths Edit'!$C$2:$LY$2,1,HEX2DEC(F14)*7+1)</f>
        <v>Dorter Trade City ➔ Sweegy Woods</v>
      </c>
      <c r="K14" s="83" t="s">
        <v>497</v>
      </c>
    </row>
    <row r="15" spans="2:15">
      <c r="B15" s="106" t="str">
        <f t="shared" ref="B15:C15" si="13">DEC2HEX(HEX2DEC(B14)+1,2)</f>
        <v>0C</v>
      </c>
      <c r="C15" s="106" t="str">
        <f t="shared" si="1"/>
        <v>0x020C</v>
      </c>
      <c r="D15" s="108" t="s">
        <v>357</v>
      </c>
      <c r="F15" s="104" t="str">
        <f t="shared" si="2"/>
        <v>0C</v>
      </c>
      <c r="G15" s="104" t="str">
        <f t="shared" si="3"/>
        <v>0x0238</v>
      </c>
      <c r="H15" s="107" t="str">
        <f>INDEX('Paths Edit'!$C$2:$LY$2,1,HEX2DEC(F15)*7+1)</f>
        <v>Sweegy Woods ➔ Gariland Magic City</v>
      </c>
    </row>
    <row r="16" spans="2:15">
      <c r="B16" s="106" t="str">
        <f t="shared" ref="B16:C16" si="14">DEC2HEX(HEX2DEC(B15)+1,2)</f>
        <v>0D</v>
      </c>
      <c r="C16" s="106" t="str">
        <f t="shared" si="1"/>
        <v>0x020D</v>
      </c>
      <c r="D16" s="108" t="s">
        <v>358</v>
      </c>
      <c r="F16" s="104" t="str">
        <f t="shared" si="2"/>
        <v>0D</v>
      </c>
      <c r="G16" s="104" t="str">
        <f t="shared" si="3"/>
        <v>0x0239</v>
      </c>
      <c r="H16" s="107" t="str">
        <f>INDEX('Paths Edit'!$C$2:$LY$2,1,HEX2DEC(F16)*7+1)</f>
        <v>Riovanes Castle ➔ Yuguo Woods</v>
      </c>
    </row>
    <row r="17" spans="2:11">
      <c r="B17" s="106" t="str">
        <f t="shared" ref="B17:C17" si="15">DEC2HEX(HEX2DEC(B16)+1,2)</f>
        <v>0E</v>
      </c>
      <c r="C17" s="106" t="str">
        <f t="shared" si="1"/>
        <v>0x020E</v>
      </c>
      <c r="D17" s="108" t="s">
        <v>359</v>
      </c>
      <c r="F17" s="104" t="str">
        <f t="shared" si="2"/>
        <v>0E</v>
      </c>
      <c r="G17" s="104" t="str">
        <f t="shared" si="3"/>
        <v>0x023A</v>
      </c>
      <c r="H17" s="107" t="str">
        <f>INDEX('Paths Edit'!$C$2:$LY$2,1,HEX2DEC(F17)*7+1)</f>
        <v>Yuguo Woods ➔ Yardow Fort City</v>
      </c>
      <c r="K17" s="85" t="s">
        <v>503</v>
      </c>
    </row>
    <row r="18" spans="2:11">
      <c r="B18" s="106" t="str">
        <f t="shared" ref="B18:C18" si="16">DEC2HEX(HEX2DEC(B17)+1,2)</f>
        <v>0F</v>
      </c>
      <c r="C18" s="106" t="str">
        <f t="shared" si="1"/>
        <v>0x020F</v>
      </c>
      <c r="D18" s="108" t="s">
        <v>360</v>
      </c>
      <c r="F18" s="104" t="str">
        <f t="shared" si="2"/>
        <v>0F</v>
      </c>
      <c r="G18" s="104" t="str">
        <f t="shared" si="3"/>
        <v>0x023B</v>
      </c>
      <c r="H18" s="107" t="str">
        <f>INDEX('Paths Edit'!$C$2:$LY$2,1,HEX2DEC(F18)*7+1)</f>
        <v>Yardow Fort City ➔ Grog Hill</v>
      </c>
      <c r="K18" s="86" t="s">
        <v>502</v>
      </c>
    </row>
    <row r="19" spans="2:11">
      <c r="B19" s="106" t="str">
        <f t="shared" ref="B19:C19" si="17">DEC2HEX(HEX2DEC(B18)+1,2)</f>
        <v>10</v>
      </c>
      <c r="C19" s="106" t="str">
        <f t="shared" si="1"/>
        <v>0x0210</v>
      </c>
      <c r="D19" s="108" t="s">
        <v>361</v>
      </c>
      <c r="F19" s="104" t="str">
        <f t="shared" si="2"/>
        <v>10</v>
      </c>
      <c r="G19" s="104" t="str">
        <f t="shared" si="3"/>
        <v>0x023C</v>
      </c>
      <c r="H19" s="107" t="str">
        <f>INDEX('Paths Edit'!$C$2:$LY$2,1,HEX2DEC(F19)*7+1)</f>
        <v>Grog Hill ➔ Lesalia Imp. Capital</v>
      </c>
      <c r="K19" s="87"/>
    </row>
    <row r="20" spans="2:11" ht="15" customHeight="1">
      <c r="B20" s="106" t="str">
        <f t="shared" ref="B20:C20" si="18">DEC2HEX(HEX2DEC(B19)+1,2)</f>
        <v>11</v>
      </c>
      <c r="C20" s="106" t="str">
        <f t="shared" si="1"/>
        <v>0x0211</v>
      </c>
      <c r="D20" s="108" t="s">
        <v>362</v>
      </c>
      <c r="F20" s="104" t="str">
        <f t="shared" si="2"/>
        <v>11</v>
      </c>
      <c r="G20" s="104" t="str">
        <f t="shared" si="3"/>
        <v>0x023D</v>
      </c>
      <c r="H20" s="107" t="str">
        <f>INDEX('Paths Edit'!$C$2:$LY$2,1,HEX2DEC(F20)*7+1)</f>
        <v>Lesalia Imp. Capital ➔ Goland Coal City</v>
      </c>
      <c r="K20" s="86" t="s">
        <v>501</v>
      </c>
    </row>
    <row r="21" spans="2:11">
      <c r="B21" s="106" t="str">
        <f t="shared" ref="B21:C21" si="19">DEC2HEX(HEX2DEC(B20)+1,2)</f>
        <v>12</v>
      </c>
      <c r="C21" s="106" t="str">
        <f t="shared" si="1"/>
        <v>0x0212</v>
      </c>
      <c r="D21" s="108" t="s">
        <v>363</v>
      </c>
      <c r="F21" s="104" t="str">
        <f t="shared" si="2"/>
        <v>12</v>
      </c>
      <c r="G21" s="104" t="str">
        <f t="shared" si="3"/>
        <v>0x023E</v>
      </c>
      <c r="H21" s="107" t="str">
        <f>INDEX('Paths Edit'!$C$2:$LY$2,1,HEX2DEC(F21)*7+1)</f>
        <v>Goland Coal City ➔ Zeklaus Desert</v>
      </c>
      <c r="K21" s="86" t="s">
        <v>504</v>
      </c>
    </row>
    <row r="22" spans="2:11">
      <c r="B22" s="106" t="str">
        <f t="shared" ref="B22:C22" si="20">DEC2HEX(HEX2DEC(B21)+1,2)</f>
        <v>13</v>
      </c>
      <c r="C22" s="106" t="str">
        <f t="shared" si="1"/>
        <v>0x0213</v>
      </c>
      <c r="D22" s="108" t="s">
        <v>364</v>
      </c>
      <c r="F22" s="104" t="str">
        <f t="shared" si="2"/>
        <v>13</v>
      </c>
      <c r="G22" s="104" t="str">
        <f t="shared" si="3"/>
        <v>0x023F</v>
      </c>
      <c r="H22" s="107" t="str">
        <f>INDEX('Paths Edit'!$C$2:$LY$2,1,HEX2DEC(F22)*7+1)</f>
        <v>Dorter Trade City ➔ Orbonne Monastery</v>
      </c>
      <c r="K22" s="88" t="s">
        <v>505</v>
      </c>
    </row>
    <row r="23" spans="2:11">
      <c r="B23" s="106" t="str">
        <f t="shared" ref="B23:C23" si="21">DEC2HEX(HEX2DEC(B22)+1,2)</f>
        <v>14</v>
      </c>
      <c r="C23" s="106" t="str">
        <f t="shared" si="1"/>
        <v>0x0214</v>
      </c>
      <c r="D23" s="108" t="s">
        <v>365</v>
      </c>
      <c r="F23" s="104" t="str">
        <f t="shared" si="2"/>
        <v>14</v>
      </c>
      <c r="G23" s="104" t="str">
        <f t="shared" si="3"/>
        <v>0x0240</v>
      </c>
      <c r="H23" s="107" t="str">
        <f>INDEX('Paths Edit'!$C$2:$LY$2,1,HEX2DEC(F23)*7+1)</f>
        <v>Dorter Trade City ➔ Araguay Woods</v>
      </c>
      <c r="K23" s="89"/>
    </row>
    <row r="24" spans="2:11">
      <c r="B24" s="106" t="str">
        <f t="shared" ref="B24:C24" si="22">DEC2HEX(HEX2DEC(B23)+1,2)</f>
        <v>15</v>
      </c>
      <c r="C24" s="106" t="str">
        <f t="shared" si="1"/>
        <v>0x0215</v>
      </c>
      <c r="D24" s="108" t="s">
        <v>366</v>
      </c>
      <c r="F24" s="104" t="str">
        <f t="shared" si="2"/>
        <v>15</v>
      </c>
      <c r="G24" s="104" t="str">
        <f t="shared" si="3"/>
        <v>0x0241</v>
      </c>
      <c r="H24" s="107" t="str">
        <f>INDEX('Paths Edit'!$C$2:$LY$2,1,HEX2DEC(F24)*7+1)</f>
        <v>Araguay Woods ➔ Zirekile Falls</v>
      </c>
      <c r="J24" s="84"/>
    </row>
    <row r="25" spans="2:11" ht="15" customHeight="1">
      <c r="B25" s="106" t="str">
        <f t="shared" ref="B25:C25" si="23">DEC2HEX(HEX2DEC(B24)+1,2)</f>
        <v>16</v>
      </c>
      <c r="C25" s="106" t="str">
        <f t="shared" si="1"/>
        <v>0x0216</v>
      </c>
      <c r="D25" s="108" t="s">
        <v>367</v>
      </c>
      <c r="F25" s="104" t="str">
        <f t="shared" si="2"/>
        <v>16</v>
      </c>
      <c r="G25" s="104" t="str">
        <f t="shared" si="3"/>
        <v>0x0242</v>
      </c>
      <c r="H25" s="107" t="str">
        <f>INDEX('Paths Edit'!$C$2:$LY$2,1,HEX2DEC(F25)*7+1)</f>
        <v>Zirekile Falls ➔ Bethla Garrison</v>
      </c>
      <c r="J25" s="84"/>
      <c r="K25" s="70" t="s">
        <v>506</v>
      </c>
    </row>
    <row r="26" spans="2:11" ht="15" customHeight="1">
      <c r="B26" s="106" t="str">
        <f t="shared" ref="B26:C26" si="24">DEC2HEX(HEX2DEC(B25)+1,2)</f>
        <v>17</v>
      </c>
      <c r="C26" s="106" t="str">
        <f t="shared" si="1"/>
        <v>0x0217</v>
      </c>
      <c r="D26" s="108" t="s">
        <v>368</v>
      </c>
      <c r="F26" s="104" t="str">
        <f t="shared" si="2"/>
        <v>17</v>
      </c>
      <c r="G26" s="104" t="str">
        <f t="shared" si="3"/>
        <v>0x0243</v>
      </c>
      <c r="H26" s="107" t="str">
        <f>INDEX('Paths Edit'!$C$2:$LY$2,1,HEX2DEC(F26)*7+1)</f>
        <v>Bethla Garrison ➔ Bed Desert</v>
      </c>
      <c r="J26" s="84"/>
    </row>
    <row r="27" spans="2:11">
      <c r="B27" s="106" t="str">
        <f t="shared" ref="B27:C27" si="25">DEC2HEX(HEX2DEC(B26)+1,2)</f>
        <v>18</v>
      </c>
      <c r="C27" s="106" t="str">
        <f t="shared" si="1"/>
        <v>0x0218</v>
      </c>
      <c r="D27" s="108" t="s">
        <v>369</v>
      </c>
      <c r="F27" s="104" t="str">
        <f t="shared" si="2"/>
        <v>18</v>
      </c>
      <c r="G27" s="104" t="str">
        <f t="shared" si="3"/>
        <v>0x0244</v>
      </c>
      <c r="H27" s="107" t="str">
        <f>INDEX('Paths Edit'!$C$2:$LY$2,1,HEX2DEC(F27)*7+1)</f>
        <v>Bed Desert ➔ Bervenia Free City</v>
      </c>
      <c r="J27" s="84"/>
    </row>
    <row r="28" spans="2:11">
      <c r="B28" s="106" t="str">
        <f t="shared" ref="B28:C28" si="26">DEC2HEX(HEX2DEC(B27)+1,2)</f>
        <v>19</v>
      </c>
      <c r="C28" s="106" t="str">
        <f t="shared" si="1"/>
        <v>0x0219</v>
      </c>
      <c r="D28" s="108" t="s">
        <v>370</v>
      </c>
      <c r="F28" s="104" t="str">
        <f t="shared" si="2"/>
        <v>19</v>
      </c>
      <c r="G28" s="104" t="str">
        <f t="shared" si="3"/>
        <v>0x0245</v>
      </c>
      <c r="H28" s="107" t="str">
        <f>INDEX('Paths Edit'!$C$2:$LY$2,1,HEX2DEC(F28)*7+1)</f>
        <v>Bervenia Free City ➔ Doguola Pass</v>
      </c>
      <c r="J28" s="84"/>
    </row>
    <row r="29" spans="2:11">
      <c r="B29" s="106" t="str">
        <f t="shared" ref="B29:C29" si="27">DEC2HEX(HEX2DEC(B28)+1,2)</f>
        <v>1A</v>
      </c>
      <c r="C29" s="106" t="str">
        <f t="shared" si="1"/>
        <v>0x021A</v>
      </c>
      <c r="D29" s="108" t="s">
        <v>371</v>
      </c>
      <c r="F29" s="104" t="str">
        <f t="shared" si="2"/>
        <v>1A</v>
      </c>
      <c r="G29" s="104" t="str">
        <f t="shared" si="3"/>
        <v>0x0246</v>
      </c>
      <c r="H29" s="107" t="str">
        <f>INDEX('Paths Edit'!$C$2:$LY$2,1,HEX2DEC(F29)*7+1)</f>
        <v>Doguola Pass ➔ Grog Hill</v>
      </c>
    </row>
    <row r="30" spans="2:11">
      <c r="B30" s="106" t="str">
        <f t="shared" ref="B30:C30" si="28">DEC2HEX(HEX2DEC(B29)+1,2)</f>
        <v>1B</v>
      </c>
      <c r="C30" s="106" t="str">
        <f t="shared" si="1"/>
        <v>0x021B</v>
      </c>
      <c r="D30" s="108" t="s">
        <v>372</v>
      </c>
      <c r="F30" s="104" t="str">
        <f t="shared" si="2"/>
        <v>1B</v>
      </c>
      <c r="G30" s="104" t="str">
        <f t="shared" si="3"/>
        <v>0x0247</v>
      </c>
      <c r="H30" s="107" t="str">
        <f>INDEX('Paths Edit'!$C$2:$LY$2,1,HEX2DEC(F30)*7+1)</f>
        <v>Bervenia Free City ➔ Finath River</v>
      </c>
    </row>
    <row r="31" spans="2:11">
      <c r="B31" s="106" t="str">
        <f t="shared" ref="B31:C31" si="29">DEC2HEX(HEX2DEC(B30)+1,2)</f>
        <v>1C</v>
      </c>
      <c r="C31" s="106" t="str">
        <f t="shared" si="1"/>
        <v>0x021C</v>
      </c>
      <c r="D31" s="108" t="s">
        <v>373</v>
      </c>
      <c r="F31" s="104" t="str">
        <f t="shared" si="2"/>
        <v>1C</v>
      </c>
      <c r="G31" s="104" t="str">
        <f t="shared" si="3"/>
        <v>0x0248</v>
      </c>
      <c r="H31" s="107" t="str">
        <f>INDEX('Paths Edit'!$C$2:$LY$2,1,HEX2DEC(F31)*7+1)</f>
        <v>Finath River ➔ Zeltennia Castle</v>
      </c>
    </row>
    <row r="32" spans="2:11">
      <c r="B32" s="106" t="str">
        <f t="shared" ref="B32:C32" si="30">DEC2HEX(HEX2DEC(B31)+1,2)</f>
        <v>1D</v>
      </c>
      <c r="C32" s="106" t="str">
        <f t="shared" si="1"/>
        <v>0x021D</v>
      </c>
      <c r="D32" s="108" t="s">
        <v>374</v>
      </c>
      <c r="F32" s="104" t="str">
        <f t="shared" si="2"/>
        <v>1D</v>
      </c>
      <c r="G32" s="104" t="str">
        <f t="shared" si="3"/>
        <v>0x0249</v>
      </c>
      <c r="H32" s="107" t="str">
        <f>INDEX('Paths Edit'!$C$2:$LY$2,1,HEX2DEC(F32)*7+1)</f>
        <v>Zeltennia Castle ➔ Nelveska Temple</v>
      </c>
    </row>
    <row r="33" spans="2:8">
      <c r="B33" s="106" t="str">
        <f t="shared" ref="B33:C33" si="31">DEC2HEX(HEX2DEC(B32)+1,2)</f>
        <v>1E</v>
      </c>
      <c r="C33" s="106" t="str">
        <f t="shared" si="1"/>
        <v>0x021E</v>
      </c>
      <c r="D33" s="108" t="s">
        <v>375</v>
      </c>
      <c r="F33" s="104" t="str">
        <f t="shared" si="2"/>
        <v>1E</v>
      </c>
      <c r="G33" s="104" t="str">
        <f t="shared" si="3"/>
        <v>0x024A</v>
      </c>
      <c r="H33" s="107" t="str">
        <f>INDEX('Paths Edit'!$C$2:$LY$2,1,HEX2DEC(F33)*7+1)</f>
        <v>Zeltennia Castle ➔ Zarghidas Trade City</v>
      </c>
    </row>
    <row r="34" spans="2:8">
      <c r="B34" s="106" t="str">
        <f t="shared" ref="B34:C34" si="32">DEC2HEX(HEX2DEC(B33)+1,2)</f>
        <v>1F</v>
      </c>
      <c r="C34" s="106" t="str">
        <f t="shared" si="1"/>
        <v>0x021F</v>
      </c>
      <c r="D34" s="108" t="s">
        <v>376</v>
      </c>
      <c r="F34" s="104" t="str">
        <f t="shared" si="2"/>
        <v>1F</v>
      </c>
      <c r="G34" s="104" t="str">
        <f t="shared" si="3"/>
        <v>0x024B</v>
      </c>
      <c r="H34" s="107" t="str">
        <f>INDEX('Paths Edit'!$C$2:$LY$2,1,HEX2DEC(F34)*7+1)</f>
        <v>Zarghidas Trade City ➔ Germinas Peak</v>
      </c>
    </row>
    <row r="35" spans="2:8">
      <c r="B35" s="106" t="str">
        <f t="shared" ref="B35:C35" si="33">DEC2HEX(HEX2DEC(B34)+1,2)</f>
        <v>20</v>
      </c>
      <c r="C35" s="106" t="str">
        <f t="shared" si="1"/>
        <v>0x0220</v>
      </c>
      <c r="D35" s="108" t="s">
        <v>377</v>
      </c>
      <c r="F35" s="104" t="str">
        <f t="shared" si="2"/>
        <v>20</v>
      </c>
      <c r="G35" s="104" t="str">
        <f t="shared" si="3"/>
        <v>0x024C</v>
      </c>
      <c r="H35" s="107" t="str">
        <f>INDEX('Paths Edit'!$C$2:$LY$2,1,HEX2DEC(F35)*7+1)</f>
        <v>Germinas Peak ➔ Poeskas Lake</v>
      </c>
    </row>
    <row r="36" spans="2:8">
      <c r="B36" s="106" t="str">
        <f t="shared" ref="B36:C36" si="34">DEC2HEX(HEX2DEC(B35)+1,2)</f>
        <v>21</v>
      </c>
      <c r="C36" s="106" t="str">
        <f t="shared" si="1"/>
        <v>0x0221</v>
      </c>
      <c r="D36" s="108" t="s">
        <v>378</v>
      </c>
      <c r="F36" s="104" t="str">
        <f t="shared" si="2"/>
        <v>21</v>
      </c>
      <c r="G36" s="104" t="str">
        <f t="shared" si="3"/>
        <v>0x024D</v>
      </c>
      <c r="H36" s="107" t="str">
        <f>INDEX('Paths Edit'!$C$2:$LY$2,1,HEX2DEC(F36)*7+1)</f>
        <v>Poeskas Lake ➔ Limberry Castle</v>
      </c>
    </row>
    <row r="37" spans="2:8">
      <c r="B37" s="106" t="str">
        <f t="shared" ref="B37:C37" si="35">DEC2HEX(HEX2DEC(B36)+1,2)</f>
        <v>22</v>
      </c>
      <c r="C37" s="106" t="str">
        <f t="shared" si="1"/>
        <v>0x0222</v>
      </c>
      <c r="D37" s="108" t="s">
        <v>379</v>
      </c>
      <c r="F37" s="104" t="str">
        <f t="shared" si="2"/>
        <v>22</v>
      </c>
      <c r="G37" s="104" t="str">
        <f t="shared" si="3"/>
        <v>0x024E</v>
      </c>
      <c r="H37" s="107" t="str">
        <f>INDEX('Paths Edit'!$C$2:$LY$2,1,HEX2DEC(F37)*7+1)</f>
        <v>Limberry Castle ➔ Dolbodar Swamp</v>
      </c>
    </row>
    <row r="38" spans="2:8">
      <c r="B38" s="106" t="str">
        <f t="shared" ref="B38:C38" si="36">DEC2HEX(HEX2DEC(B37)+1,2)</f>
        <v>23</v>
      </c>
      <c r="C38" s="106" t="str">
        <f t="shared" si="1"/>
        <v>0x0223</v>
      </c>
      <c r="D38" s="108" t="s">
        <v>380</v>
      </c>
      <c r="F38" s="104" t="str">
        <f t="shared" si="2"/>
        <v>23</v>
      </c>
      <c r="G38" s="104" t="str">
        <f t="shared" si="3"/>
        <v>0x024F</v>
      </c>
      <c r="H38" s="107" t="str">
        <f>INDEX('Paths Edit'!$C$2:$LY$2,1,HEX2DEC(F38)*7+1)</f>
        <v>Dolbodar Swamp ➔ Bethla Garrison</v>
      </c>
    </row>
    <row r="39" spans="2:8">
      <c r="B39" s="106" t="str">
        <f t="shared" ref="B39:C39" si="37">DEC2HEX(HEX2DEC(B38)+1,2)</f>
        <v>24</v>
      </c>
      <c r="C39" s="106" t="str">
        <f t="shared" si="1"/>
        <v>0x0224</v>
      </c>
      <c r="D39" s="108" t="s">
        <v>381</v>
      </c>
      <c r="F39" s="104" t="str">
        <f t="shared" si="2"/>
        <v>24</v>
      </c>
      <c r="G39" s="104" t="str">
        <f t="shared" si="3"/>
        <v>0x0250</v>
      </c>
      <c r="H39" s="107" t="str">
        <f>INDEX('Paths Edit'!$C$2:$LY$2,1,HEX2DEC(F39)*7+1)</f>
        <v>Zirekile Falls ➔ Zaland Fort City</v>
      </c>
    </row>
    <row r="40" spans="2:8">
      <c r="B40" s="106" t="str">
        <f t="shared" ref="B40:C40" si="38">DEC2HEX(HEX2DEC(B39)+1,2)</f>
        <v>25</v>
      </c>
      <c r="C40" s="106" t="str">
        <f t="shared" si="1"/>
        <v>0x0225</v>
      </c>
      <c r="D40" s="108" t="s">
        <v>382</v>
      </c>
      <c r="F40" s="104" t="str">
        <f t="shared" si="2"/>
        <v>25</v>
      </c>
      <c r="G40" s="104" t="str">
        <f t="shared" si="3"/>
        <v>0x0251</v>
      </c>
      <c r="H40" s="107" t="str">
        <f>INDEX('Paths Edit'!$C$2:$LY$2,1,HEX2DEC(F40)*7+1)</f>
        <v>Zaland Fort City ➔ Bariaus Hill</v>
      </c>
    </row>
    <row r="41" spans="2:8">
      <c r="B41" s="106" t="str">
        <f t="shared" ref="B41:C41" si="39">DEC2HEX(HEX2DEC(B40)+1,2)</f>
        <v>26</v>
      </c>
      <c r="C41" s="106" t="str">
        <f t="shared" si="1"/>
        <v>0x0226</v>
      </c>
      <c r="D41" s="108" t="s">
        <v>383</v>
      </c>
      <c r="F41" s="104" t="str">
        <f t="shared" si="2"/>
        <v>26</v>
      </c>
      <c r="G41" s="104" t="str">
        <f t="shared" si="3"/>
        <v>0x0252</v>
      </c>
      <c r="H41" s="107" t="str">
        <f>INDEX('Paths Edit'!$C$2:$LY$2,1,HEX2DEC(F41)*7+1)</f>
        <v>Bariaus Hill ➔ Lionel Castle</v>
      </c>
    </row>
    <row r="42" spans="2:8">
      <c r="B42" s="106" t="str">
        <f t="shared" ref="B42:C42" si="40">DEC2HEX(HEX2DEC(B41)+1,2)</f>
        <v>27</v>
      </c>
      <c r="C42" s="106" t="str">
        <f t="shared" si="1"/>
        <v>0x0227</v>
      </c>
      <c r="D42" s="108" t="s">
        <v>384</v>
      </c>
      <c r="F42" s="104" t="str">
        <f t="shared" si="2"/>
        <v>27</v>
      </c>
      <c r="G42" s="104" t="str">
        <f t="shared" si="3"/>
        <v>0x0253</v>
      </c>
      <c r="H42" s="107" t="str">
        <f>INDEX('Paths Edit'!$C$2:$LY$2,1,HEX2DEC(F42)*7+1)</f>
        <v>Lionel Castle ➔ Bariaus Valley</v>
      </c>
    </row>
    <row r="43" spans="2:8">
      <c r="B43" s="106" t="str">
        <f t="shared" ref="B43:C43" si="41">DEC2HEX(HEX2DEC(B42)+1,2)</f>
        <v>28</v>
      </c>
      <c r="C43" s="106" t="str">
        <f t="shared" si="1"/>
        <v>0x0228</v>
      </c>
      <c r="D43" s="108" t="s">
        <v>385</v>
      </c>
      <c r="F43" s="104" t="str">
        <f t="shared" si="2"/>
        <v>28</v>
      </c>
      <c r="G43" s="104" t="str">
        <f t="shared" si="3"/>
        <v>0x0254</v>
      </c>
      <c r="H43" s="107" t="str">
        <f>INDEX('Paths Edit'!$C$2:$LY$2,1,HEX2DEC(F43)*7+1)</f>
        <v>Bariaus Valley ➔ Warjilis Trade City</v>
      </c>
    </row>
    <row r="44" spans="2:8">
      <c r="B44" s="106" t="str">
        <f t="shared" ref="B44:C44" si="42">DEC2HEX(HEX2DEC(B43)+1,2)</f>
        <v>29</v>
      </c>
      <c r="C44" s="106" t="str">
        <f t="shared" si="1"/>
        <v>0x0229</v>
      </c>
      <c r="D44" s="108" t="s">
        <v>386</v>
      </c>
      <c r="F44" s="104" t="str">
        <f t="shared" si="2"/>
        <v>29</v>
      </c>
      <c r="G44" s="104" t="str">
        <f t="shared" si="3"/>
        <v>0x0255</v>
      </c>
      <c r="H44" s="107" t="str">
        <f>INDEX('Paths Edit'!$C$2:$LY$2,1,HEX2DEC(F44)*7+1)</f>
        <v>Warjilis Trade City ➔ Deep Dungeon</v>
      </c>
    </row>
    <row r="45" spans="2:8">
      <c r="B45" s="106" t="str">
        <f t="shared" ref="B45:C45" si="43">DEC2HEX(HEX2DEC(B44)+1,2)</f>
        <v>2A</v>
      </c>
      <c r="C45" s="106" t="str">
        <f t="shared" si="1"/>
        <v>0x022A</v>
      </c>
      <c r="D45" s="108" t="s">
        <v>387</v>
      </c>
      <c r="F45" s="104" t="str">
        <f t="shared" si="2"/>
        <v>2A</v>
      </c>
      <c r="G45" s="104" t="str">
        <f t="shared" si="3"/>
        <v>0x0256</v>
      </c>
      <c r="H45" s="107" t="str">
        <f>INDEX('Paths Edit'!$C$2:$LY$2,1,HEX2DEC(F45)*7+1)</f>
        <v>Golgorand Execution Site ➔ Bariaus Valley</v>
      </c>
    </row>
    <row r="46" spans="2:8">
      <c r="F46" s="104" t="str">
        <f t="shared" si="2"/>
        <v>2B</v>
      </c>
      <c r="G46" s="104" t="str">
        <f t="shared" si="3"/>
        <v>0x0257</v>
      </c>
      <c r="H46" s="107" t="str">
        <f>INDEX('Paths Edit'!$C$2:$LY$2,1,HEX2DEC(F46)*7+1)</f>
        <v>Zigolis Swamp ➔ Lionel Castle</v>
      </c>
    </row>
    <row r="47" spans="2:8">
      <c r="F47" s="104" t="str">
        <f t="shared" si="2"/>
        <v>2C</v>
      </c>
      <c r="G47" s="104" t="str">
        <f t="shared" si="3"/>
        <v>0x0258</v>
      </c>
      <c r="H47" s="107" t="str">
        <f>INDEX('Paths Edit'!$C$2:$LY$2,1,HEX2DEC(F47)*7+1)</f>
        <v>Zigolis Swamp ➔ Goug Machine City</v>
      </c>
    </row>
    <row r="48" spans="2:8">
      <c r="F48" s="104" t="str">
        <f t="shared" si="2"/>
        <v>2D</v>
      </c>
      <c r="G48" s="104" t="str">
        <f t="shared" si="3"/>
        <v>0x0259</v>
      </c>
      <c r="H48" s="107" t="str">
        <f>INDEX('Paths Edit'!$C$2:$LY$2,1,HEX2DEC(F48)*7+1)</f>
        <v>Goug Machine City ➔ Murond Holy Place</v>
      </c>
    </row>
    <row r="49" spans="6:8">
      <c r="F49" s="104" t="str">
        <f t="shared" si="2"/>
        <v>2E</v>
      </c>
      <c r="G49" s="104" t="str">
        <f t="shared" si="3"/>
        <v>0x025A</v>
      </c>
      <c r="H49" s="107" t="str">
        <f>INDEX('Paths Edit'!$C$2:$LY$2,1,HEX2DEC(F49)*7+1)</f>
        <v>Murond Holy Place ➔ Gariland Magic City</v>
      </c>
    </row>
    <row r="50" spans="6:8">
      <c r="F50" s="104" t="str">
        <f t="shared" si="2"/>
        <v>2F</v>
      </c>
      <c r="G50" s="104" t="str">
        <f t="shared" si="3"/>
        <v>0x025B</v>
      </c>
      <c r="H50" s="107" t="str">
        <f>INDEX('Paths Edit'!$C$2:$LY$2,1,HEX2DEC(F50)*7+1)</f>
        <v>Goug Machine City ➔ Warjilis Trade City</v>
      </c>
    </row>
    <row r="65" spans="10:17" hidden="1">
      <c r="K65" s="70" t="s">
        <v>467</v>
      </c>
    </row>
    <row r="66" spans="10:17" hidden="1">
      <c r="K66" s="70" t="s">
        <v>466</v>
      </c>
    </row>
    <row r="67" spans="10:17" hidden="1">
      <c r="K67" s="70" t="s">
        <v>469</v>
      </c>
    </row>
    <row r="68" spans="10:17" hidden="1"/>
    <row r="69" spans="10:17" hidden="1">
      <c r="J69" s="80" t="s">
        <v>464</v>
      </c>
      <c r="K69" s="217" t="str">
        <f>'Locations Edit'!C42&amp;'Locations Edit'!C43&amp;'Locations Edit'!C44</f>
        <v>FC4D0980544F0980FAFF0000BAFF0000ACFF000095FF000044FF0000C3FF0000040000005A0000005C0000002400000072000000B5FF00007CFF0101F4FF0000DAFF010183FF0000F4FF0101D8FF0000CDFF0101FDFF0000F7FF01012F0000009AFF010161000000340001018100000031000101C8FF000098000101CEFF00006DFF0202BCFF000080FF00022500000059FF02020E000000E3FF02020E000000FDFF0202770000008100020247000000210001020A000000820002026A0000005900020288FF000052FF0202E9FF000088FF0202A4FF0000AAFF0202E7FF0000BAFF0202B9FF0000D2FF0202DCFF000090FF0202CCFF0000D3FF02024D000000B8FF02027BFF0000EEFF0202F5FF0000F0FF02029DFF00002E000202EDFF00000600020205000000450002020F000000100002023D00000018000202ADFF000024000202610000005E000202CFFF000071000202070000008E000202EEFF000000000101000002010000030100000401000005010000060100000701000008010000090100010A0100000B0100000C0100010D0100000E0100010F0100000002000010020000000200005B0200000002000000020000110200005A020000000200000002000000020000000200000002000000020000000200000002000000020000000200000002000000020000000200000002000000020000000200000002000000020000000200000002</v>
      </c>
      <c r="L69" s="75">
        <f>LEN(K69)/2</f>
        <v>524</v>
      </c>
      <c r="M69" s="78" t="s">
        <v>463</v>
      </c>
      <c r="N69" s="76">
        <v>524</v>
      </c>
    </row>
    <row r="70" spans="10:17" hidden="1">
      <c r="J70" s="80" t="s">
        <v>465</v>
      </c>
      <c r="K70" s="217" t="str">
        <f>'Old Paths'!L235&amp;'Old Paths'!L236&amp;'Old Paths'!L237&amp;'Old Paths'!L238&amp;'Old Paths'!L239</f>
        <v>08500980B05F0980C85009801451098078510980C4510980105209805C520980A8520980F4520980345309808C530980F05309803C54098094540980E0540980205509806C550980D05509801C5609805056098090560980DC5609802857098068570980B45709800058098058580980A4580980FC58098048590980A0590980F8590980505A09809C5A0980E85A0980405B09808C5B0980E45B0980305C09807C5C0980C85C0980085D0980545D0980A05D0980EC5D0980385E0980905E0980E85E0980285F098006020F2C44FFC3FF0000FF090300000048FFBDFF0000FF0B0500000052FFBAFF0000FF0B050000005DFFB9FF0000FFFC0400000066FFBCFF0000FFFC030000006DFFBCFF0000FF00010000000802182E44FFC3FF0000FF000400000043FFCBFF0000FF010300000040FFD2FF0000FF00030000003FFFD9FF0000FFFE0400000044FFE0FF0000FFFC040000004CFFE2FF0000FFFD0200000050FFE4FF0000FFFF0200000052FFE9FF0000FF00010000000618112652FFE9FF0000FF000400000052FFF1FF0000FFFF0500000053FFFCFF0000FFFF0300000055FF02000000FFFE0300000058FF08000000FFFF0300000059FF0E000000FF00010000000618062A52FFE9FF0000FFFC060000005EFFEAFF0000FFFD0400000065FFEEFF0000FFFD030000006BFFF2FF0000FFFC0400000073FFF5FF0000FF0B040000007CFFF4FF0000FF000100000006061D2E7CFFF4FF0000FF08050000007EFFEAFF0000FF0A0400000085FFE3FF0000FF0A040000008CFFDEFF0000FF090400000091FFD6FF0000FF070500000090FFCCFF0000FF0001000000061D192A90FFCCFF0000FF090500000095FFC3FF0000FF080500000095FFB9FF0000FF070400000092FFB1FF0000FF05030000008CFFACFF0000FF060400000088FFA4FF0000FF000100000006190F2388FFA4FF0000FF030300000081FFA5FF0000FF02030000007CFFAAFF0000FF010300000079FFB1FF0000FF010300000075FFB6FF0000FF02050000006DFFBCFF0000FF00010000000519012788FFA4FF0000FF09030000008CFF9EFF0000FF0A0300000092FF9AFF0000FF0B060000009FFF97FF0000FF0B06000000ACFF95FF0000FF000100000007011B29ACFF95FF0000FF0004000000ACFF9DFF0000FFFE03000000AFFFA3FF0000FFFD04000000B7FFA8FF0000FFFE03000000BCFFADFF0000FFFF03000000BDFFB3FF0000FF0103000000BAFFB9FF0000FF0001000000081B1C29BAFFB9FF0000FFFF03000000BBFFC0FF0000FFFF02000000BDFFC5FF0000FFFD03000000C2FFC9FF0000FFFE02000000C5FFCEFF0000FFFF03000000C7FFD5FF0000FFFE03000000CCFFDAFF0000FFFC03000000D2FFDCFF0000FF0001000000061C0920D2FFDCFF0000FF0004000000D1FFE4FF0000FF0103000000CCFFEAFF0000FF0003000000CAFFF0FF0000FFFF03000000CBFFF7FF0000FFFF03000000CDFFFDFF0000FF000100000007091A2BCDFFFDFF0000FF0403000000C6FFFDFF0000FF0403000000C0FFFBFF0000FF0603000000BBFFF5FF0000FF0604000000B7FFECFF0000FF0503000000B2FFE8FF0000FF0404000000AAFFE7FF0000FF0001000000061A062EAAFFE7FF0000FF0304000000A2FFE8FF0000FF03040000009AFFEAFF0000FF020400000093FFF0FF0000FF030500000088FFF4FF0000FF04060000007CFFF4FF0000FF000100000005011F1DACFF95FF0000FF0804000000ACFF8DFF0000FF0804000000ADFF85FF0000FF0903000000B1FF7FFF0000FF0A04000000B8FF7BFF0000FF0001000000061F0723B8FF7BFF0000FFFC04000000C0FF7BFF0000FFFC03000000C6FF7CFF0000FFFD04000000CDFF80FF0000FFFD03000000D3FF83FF0000FFFC03000000DAFF83FF0000FF000100000008072132DAFF83FF0000FFFF03000000DBFF8AFF0000FF0102000000D8FF8FFF0000FF0004000000D6FF97FF0000FFFF02000000D7FF9CFF0000FFFD04000000E0FFA0FF0000FFFC04000000E9FFA0FF0000FF0A03000000F0FF9DFF0000FF00010000000621001DF0FF9DFF0000FF0004000000F0FFA5FF0000FFFF02000000F2FFAAFF0000FFFD02000000F6FFADFF0000FFFE03000000F9FFB3FF0000FFFF03000000FAFFBAFF0000FF00010000000400081DFAFFBAFF0000FF0005000000F9FFC5FF0000FF0004000000F6FFCEFF0000FF0005000000F4FFD8FF0000FF000100000005081C21F4FFD8FF0000FF0304000000EBFFD9FF0000FF0304000000E3FFDAFF0000FF0303000000DCFFDCFF0000FF0405000000D2FFDCFF0000FF00010000000609121FCDFFFDFF0000FFFF03000000CEFF03000000FFFF03000000D0FF09000000FFFD03000000D6FF0C000000FFFC03000000DCFF0D000000FFFC03000000E3FF0E000000FF000100000006092020CDFFFDFF0000FFFC04000000D5FFFDFF0000FF0B03000000DCFFFBFF0000FF0A03000000E1FFF7FF0000FF0B03000000E7FFF5FF0000FFFC03000000EEFFF5FF0000FF000100000005202320EEFFF5FF0000FFFC05000000F8FFF6FF0000FFFD040000000000FAFF0000FFFE030000000400FFFF0000FFFF03000000060005000000FF000100000006231519060005000000FF0B030000000D0004000000FFFC03000000140006000000FFFD02000000190009000000FFFC010000001C000A000000FFFC0200000021000A000000FF00010000000615222B21000A000000FF0B050000002B0009000000FF0A04000000330004000000FF08040000003500FCFF0000FF07030000003400F5FF0000FF06050000002E00EDFF0000FF000100000007220D272E00EDFF0000FF06040000002A00E6FF0000FF07040000002700DEFF0000FF08040000002800D6FF0000FF09020000002B00D2FF0000FF0A030000003000CDFF0000FF08020000003100C8FF0000FF0001000000060D26253100C8FF0000FF07030000003000C1FF0000FF06030000002D00BBFF0000FF05030000002700B6FF0000FF04040000001F00B3FF0000FF05040000001800ADFF0000FF00010000000726212E1800ADFF0000FF05030000001200AAFF0000FF06030000000D00A4FF0000FF060400000006009DFF0000FF040300000000009BFF0000FF0404000000F8FF9BFF0000FF0304000000F0FF9DFF0000FF0001000000060D282E3100C8FF0000FFFC050000003C00CCFF0000FFFD040000004400D1FF0000FFFC040000004D00D4FF0000FF0B040000005600D3FF0000FF0A040000005E00CFFF0000FF0001000000072805235E00CFFF0000FF0A030000006400CCFF0000FF09030000006700C6FF0000FF07030000006600C0FF0000FF08030000006700BAFF0000FF0A020000006B00B7FF0000FF0B030000007200B5FF0000FF0001000000070517347200B5FF0000FF07030000007000AEFF0000FF06040000006C00A5FF0000FF070500000068009AFF0000FF0605000000630090FF0000FF06040000005E0089FF0000FF0402000000590088FF0000FF000100000007050E2D7200B5FF0000FFFC030000007900B6FF0000FFFC040000008100B9FF0000FFFE040000008700C0FF0000FFFE040000008B00C8FF0000FFFE030000008F00CDFF0000FFFC040000009800CEFF0000FF0001000000060E2A209800CEFF0000FF00030000009700D5FF0000FF00030000009500DBFF0000FF01030000009100E0FF0000FF01030000008E00E7FF0000FF00030000008E00EEFF0000FF0001000000062A292A8E00EEFF0000FF00040000008D00F7FF0000FF00030000008B00FEFF0000FF0203000000850003000000FF03040000007D0006000000FF0306000000710007000000FF000100000007290424710007000000FF03030000006A0009000000FF020300000065000E000000FF0002000000630013000000FFFF0300000064001A000000FF0003000000620020000000FF02030000005C0024000000FF00010000000604241E5C0024000000FF0403000000550022000000FF060300000050001D000000FF07030000004F0017000000FF06030000004B0012000000FF050300000045000F000000FF00010000000724152745000F000000FF03040000003D0010000000FF0304000000350011000000FF02030000002F0014000000FF0404000000260013000000FF0602000000230010000000FF070300000021000A000000FF000100000006230A2B060005000000FF000400000004000D000000FF0103000000000013000000FF0105000000FAFF1B000000FF0004000000F7FF23000000FF0006000000F7FF2F000000FF0001000000060A251FF7FF2F000000FFFE03000000FAFF35000000FFFD03000000000038000000FFFC03000000060038000000FFFC030000000C0039000000FFFC0300000012003B000000FF00010000000625032112003B000000FFFF03000000130042000000FF0003000000120048000000FF02030000000D004D000000FF0204000000070053000000FF010300000004005A000000FF00010000000503271F04005A000000FFFC040000000D005A000000FFFC0400000015005B000000FFFC040000001D005D000000FFFD04000000240061000000FF000100000006270C24240061000000FFFD030000002B0064000000FFFE020000002E0067000000FFFE0200000031006B000000FFFF04000000330073000000FFFF07000000340081000000FF0001000000060C164F340081000000FFFC07000000430081000000FF0B0800000054007E000000FF0A08000000640076000000FF0B0900000075006F000000FF0B0600000082006A000000FF000100000006132731FDFF77000000FF0B090000000F0076000000FF0B04000000180073000000FF0A030000001D006F000000FF0A0300000022006A000000FF0804000000240061000000FF0001000000061E0332D3FF4D000000FFFC05000000DEFF4D000000FFFD04000000E7FF51000000FFFD05000000F0FF56000000FFFC05000000FAFF59000000FFFC0500000004005A000000FF0001000000071E0B39D3FF4D000000FF0406000000C7FF4D000000FF0305000000BDFF51000000FF0204000000B6FF55000000FF0205000000ACFF5B000000FF0304000000A3FF5E000000FF03040000009AFF61000000FF0001000000070B10439AFF61000000FF040400000091FF5E000000FF05040000008AFF59000000FF060600000084FF4E000000FF070700000082FF40000000FF080800000082FF30000000FF070500000080FF25000000FF00010000000510063180FF25000000FF080700000080FF17000000FF07060000007EFF0B000000FF07050000007BFF00000000FF08060000007CFFF4FF0000FF00010000000B0B0CB19AFF61000000FFFF040000009DFF6A000000FFFE05000000A4FF72000000FFFD0C000000B8FF80000000FFFD0B000000CDFF8B000000FFFC0C000000E5FF94000000FFFC09000000F7FF97000000FF0B0F000000160095000000FF0B08000000270090000000FF0A05000000300089000000FF0904000000340081000000FF000100000070600980A2600980E460098016610980486109807A610980AC610980DE610980086209804262098084620980B6620980F0620980226309804C6309807E630980C0630980F2630980146409803E64098070640980A2640980CC640980FE640980306509806A6509809C650980D665098008660980426609807C660980B6660980E86609801A6709805467098086670980C0670980F2670980246809805668098080680980B2680980E4680980166909804869098082690980BC690980E66909800C0046FFC1FF44FFBFFF48FFBEFF46FFBCFF51FFBBFF51FFB8FF5DFFBAFF5DFFB7FF66FFBDFF66FFBAFF6AFFBDFF6AFFBAFF100042FFC6FF45FFC6FF41FFCBFF44FFCBFF3EFFD1FF41FFD1FF3DFFD9FF40FFD9FF43FFE0FF45FFDEFF4BFFE3FF4BFFE0FF4FFFE5FF51FFE3FF4FFFE5FF52FFE5FF0C0050FFEBFF53FFEBFF50FFF0FF53FFF0FF51FFFBFF54FFFBFF53FF020056FF020056FF090059FF090057FF0C005AFF0C000C0055FFEAFF55FFE7FF5DFFEBFF5DFFE8FF64FFEEFF66FFECFF69FFF3FF6BFFF1FF72FFF6FF72FFF3FF78FFF6FF78FFF3FF0C007DFFF1FF7AFFF1FF7FFFEBFF7DFFE9FF85FFE3FF83FFE1FF8CFFDFFF8AFFDDFF92FFD5FF8FFFD5FF92FFCEFF8FFFCEFF0C0092FFCAFF90FFC8FF96FFC3FF93FFC3FF96FFB9FF93FFB9FF92FFB0FF90FFB2FF8CFFABFF8AFFADFF8AFFA5FF88FFA7FF0C0084FFA3FF84FFA6FF80FFA4FF82FFA6FF7AFFA8FF7CFFAAFF78FFAFFF7AFFB1FF74FFB5FF76FFB7FF6EFFB8FF70FFBAFF0A008AFFA2FF88FFA0FF8CFF9FFF8AFF9DFF93FF9BFF91FF99FF9FFF98FF9FFF95FFA9FF96FFA9FF93FF0E00AAFF97FFADFF97FFAAFF9DFFADFF9DFFAEFFA4FFB0FFA2FFB5FFA8FFB7FFA6FFBAFFADFFBCFFABFFBBFFB2FFBEFFB2FFB9FFB6FFBCFFB6FF1000B9FFBCFFBCFFBCFFB9FFC0FFBCFFC0FFBCFFC6FFBEFFC4FFC0FFCAFFC2FFC8FFC4FFCFFFC6FFCDFFC6FFD5FFC8FFD3FFCAFFDBFFCCFFD9FFCEFFDCFFCEFFD9FF0C00D0FFDEFFD3FFDEFFCFFFE3FFD2FFE3FFCBFFE8FFCDFFEAFFC8FFF0FFCBFFF0FFC9FFF6FFCCFFF6FFCAFFFAFFCDFFFAFF0E00C9FFFBFFC9FFFEFFC5FFFBFFC5FFFEFFC0FFF9FFBEFFFBFFBBFFF3FFB9FFF5FFB8FFEAFFB6FFECFFB1FFE6FFB1FFE9FFACFFE6FFACFFE9FF0C00A6FFE5FFA6FFE8FFA2FFE6FFA2FFE9FF98FFE8FF9AFFEAFF91FFEFFF93FFF1FF88FFF2FF88FFF5FF7EFFF2FF7EFFF5FF0A00ADFF91FFAAFF91FFADFF8CFFAAFF8CFFAEFF85FFABFF85FFB1FF7FFFAFFF7DFFB6FF7DFFB4FF7BFF0C00BAFF7CFFBAFF79FFBFFF7CFFBFFF79FFC4FF7DFFC6FF7BFFCCFF81FFCEFF7FFFD3FF84FFD3FF81FFD7FF84FFD7FF81FF1000D9FF85FFDCFF85FFD9FF89FFDCFF89FFD6FF8FFFD9FF8FFFD4FF96FFD7FF96FFD6FF9CFFD8FF9AFFDFFFA2FFDFFF9FFFE9FFA1FFE9FF9EFFEDFF9FFFEDFF9CFF0C00EEFFA0FFF2FFA0FFEEFFA5FFF2FFA5FFF2FFAAFFF4FFA8FFF6FFAEFFF8FFACFFF8FFB3FFFBFFB3FFF8FFB7FFFBFFB7FF0800F8FFBDFFFBFFBDFFF8FFC5FFFBFFC5FFF5FFCEFFF8FFCEFFF4FFD5FFF7FFD5FF0A00F2FFD6FFF2FFD9FFEBFFD7FFEBFFDAFFE2FFD8FFE2FFDBFFDCFFDAFFDCFFDDFFD4FFDAFFD4FFDDFF0C00CBFFFFFFCEFFFFFFCCFF0400CFFF0400CFFF0A00D1FF0800D6FF0E00D6FF0B00DCFF0F00DCFF0C00E0FF0F00E0FF0C000C00CFFFFEFFCFFFFBFFD4FFFEFFD4FFFBFFDCFFFCFFDAFFFAFFE2FFF8FFE0FFF6FFE6FFF6FFE6FFF3FFEAFFF6FFEAFFF3FF0A00F1FFF6FFF1FFF3FFF8FFF7FFF8FFF4FFFFFFFAFF0000F8FF0300FFFF0500FDFF04000300070003000C000A0007000A0004000E0006000E000300150008001500050018000A001A0008001D000C001D0009001F000C001F0009000C0025000B00250008002C000B002C00080035000500330003003700FCFF3400FCFF3500F3FF3300F5FF3200EEFF3000F0FF0E002E00E9FF2C00EBFF2B00E4FF2900E6FF2900DDFF2600DDFF2900D7FF2700D5FF2D00D2FF2B00D0FF3100CEFF2F00CCFF3200CBFF2F00CBFF0C003300C5FF3000C5FF3200C1FF2F00C1FF2F00B9FF2D00BBFF2900B5FF2700B7FF2100B1FF1F00B3FF1C00AEFF1A00B0FF0E001700ABFF1500ADFF1300A9FF1100ABFF0F00A3FF0D00A5FF08009CFF06009EFF000099FF00009CFFF9FF99FFF9FF9CFFF4FF9AFFF4FF9DFF0C003500CAFF3500C7FF3C00CCFF3E00CAFF4400D2FF4600D0FF4E00D5FF4E00D2FF5600D4FF5600D1FF5D00D1FF5B00CFFF0E006200CEFF6000CCFF6500CDFF6300CBFF6900C6FF6600C6FF6800C0FF6500C0FF6900BBFF6700B9FF6C00B7FF6A00B5FF6F00B7FF6F00B4FF0E007300B1FF7000B1FF7200ADFF6F00ADFF6E00A4FF6C00A6FF6A0098FF68009AFF65008EFF630090FF5F0088FF5D008AFF5C0086FF5C0089FF0E007500B6FF7500B3FF7900B7FF7900B4FF8100BAFF8300B8FF8600C1FF8800BFFF8A00C9FF8C00C7FF8F00CEFF9100CCFF9500CFFF9500CCFF0C009700D1FF9A00D1FF9600D5FF9900D5FF9500D9FF9700DBFF9000DFFF9200E1FF8D00E7FF9000E7FF8D00EBFF9000EBFF0C008D00F1FF9000F1FF8C00F7FF8F00F7FF8A00FDFF8C00FFFF84000200860004007D0005007D00080075000600750009000E006F0007006F000A00690009006B000B0065000D0067000F00620014006500140063001B0066001B0061001F00630021005E002200600024000C005A0022005A002500560021005400230052001D0050001F00500017004E0019004D0011004B00130049001000470012000E0043000E00430011003E000F003E00120035001000350013002F0013002F001600280012002600140024000F002200110024000D0021000D000C00040008000700080003000C0005000E000000120002001400FAFF1A00FCFF1C00F6FF2400F9FF2400F6FF2C00F9FF2C000C00F8FF3300FAFF3100FAFF3700FCFF350000003A000000370007003A00070037000D003B000D0038000F003C0011003A000C0011003F0014003F00120043001500430011004700130049000D004D000F004F00060052000800540004005800070058000A0007005C00070059000D005C000D00590016005D0016005A001C005F001E005D002100610023005F000C0028006400280061002A0065002C0063002E0068003000660030006D0032006B00320073003500730033007E0036007E000C00380083003800800043008300430080005400800054007D0065007800630076007500710075006E0080006D0080006A000C000000790000007600100078001000750019007500170073001F0071001D006F0023006B002100690026006500230065000C00D5FF4F00D5FF4C00DDFF4F00DDFF4C00E6FF5200E8FF5000EFFF5700F1FF5500FAFF5B00FAFF580001005C00010059000E00CFFF4C00CFFF4F00C6FF4C00C6FF4F00BCFF5000BEFF5200B4FF5500B6FF5700ABFF5A00ADFF5C00A3FF5D00A3FF60009CFF5F009CFF62000E0096FF5F0096FF620092FF5E0090FF60008BFF590089FF5B0085FF4E0082FF4E0083FF400080FF400083FF300080FF300081FF29007EFF29000A0081FF23007EFF230081FF17007EFF17007FFF0C007CFF0C007CFFFFFF79FFFFFF7CFFF7FF79FFF7FF160099FF64009CFF64009CFF6B009EFF6900A3FF7400A5FF7200B6FF8200B8FF8000CBFF8D00CDFF8B00E5FF9600E5FF9300F8FF9900F8FF96001700970017009400280092002600900031008B002F0089003400850032008300</v>
      </c>
      <c r="L70" s="75">
        <f>LEN(K70)/2</f>
        <v>6720</v>
      </c>
      <c r="M70" s="78" t="s">
        <v>463</v>
      </c>
      <c r="N70" s="76">
        <v>6720</v>
      </c>
    </row>
    <row r="71" spans="10:17" hidden="1"/>
    <row r="72" spans="10:17" hidden="1">
      <c r="P72" s="74" t="s">
        <v>462</v>
      </c>
      <c r="Q72" s="74">
        <f>HEX2DEC(P72)</f>
        <v>609780</v>
      </c>
    </row>
    <row r="73" spans="10:17" hidden="1">
      <c r="P73" s="74">
        <v>95000</v>
      </c>
      <c r="Q73" s="74">
        <f>HEX2DEC(P73)</f>
        <v>610304</v>
      </c>
    </row>
    <row r="74" spans="10:17" hidden="1">
      <c r="P74" s="74" t="s">
        <v>468</v>
      </c>
      <c r="Q74" s="74">
        <f>HEX2DEC(P74)</f>
        <v>688</v>
      </c>
    </row>
    <row r="75" spans="10:17" hidden="1">
      <c r="P75" s="74" t="str">
        <f>DEC2HEX(Q75,8)</f>
        <v>000950A4</v>
      </c>
      <c r="Q75" s="74">
        <f>Q72+Q74</f>
        <v>610468</v>
      </c>
    </row>
  </sheetData>
  <mergeCells count="5">
    <mergeCell ref="K22:K23"/>
    <mergeCell ref="N10:O10"/>
    <mergeCell ref="N7:O7"/>
    <mergeCell ref="N4:N5"/>
    <mergeCell ref="O4:O5"/>
  </mergeCells>
  <pageMargins left="0.78749999999999998" right="0.78749999999999998" top="1.0249999999999999" bottom="1.0249999999999999" header="0.78749999999999998" footer="0.78749999999999998"/>
  <pageSetup orientation="portrait" useFirstPageNumber="1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L46"/>
  <sheetViews>
    <sheetView showGridLines="0" showRowColHeaders="0"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  <sheetView showGridLines="0" showRowColHeaders="0" workbookViewId="1">
      <selection activeCell="C3" sqref="C3"/>
    </sheetView>
  </sheetViews>
  <sheetFormatPr defaultColWidth="25.5703125" defaultRowHeight="14.25"/>
  <cols>
    <col min="1" max="1" width="3.42578125" style="130" customWidth="1"/>
    <col min="2" max="2" width="13" style="75" customWidth="1"/>
    <col min="3" max="45" width="5.7109375" style="76" customWidth="1"/>
    <col min="46" max="1026" width="25.5703125" style="76"/>
    <col min="1027" max="16384" width="25.5703125" style="122"/>
  </cols>
  <sheetData>
    <row r="1" spans="1:45" ht="15">
      <c r="C1" s="70" t="str">
        <f>"0x"&amp;DEC2HEX(C23,2)</f>
        <v>0x00</v>
      </c>
      <c r="D1" s="70" t="str">
        <f t="shared" ref="D1:AS1" si="0">"0x"&amp;DEC2HEX(D23,2)</f>
        <v>0x01</v>
      </c>
      <c r="E1" s="70" t="str">
        <f t="shared" si="0"/>
        <v>0x02</v>
      </c>
      <c r="F1" s="70" t="str">
        <f t="shared" si="0"/>
        <v>0x03</v>
      </c>
      <c r="G1" s="70" t="str">
        <f t="shared" si="0"/>
        <v>0x04</v>
      </c>
      <c r="H1" s="70" t="str">
        <f t="shared" si="0"/>
        <v>0x05</v>
      </c>
      <c r="I1" s="70" t="str">
        <f t="shared" si="0"/>
        <v>0x06</v>
      </c>
      <c r="J1" s="70" t="str">
        <f t="shared" si="0"/>
        <v>0x07</v>
      </c>
      <c r="K1" s="70" t="str">
        <f t="shared" si="0"/>
        <v>0x08</v>
      </c>
      <c r="L1" s="70" t="str">
        <f t="shared" si="0"/>
        <v>0x09</v>
      </c>
      <c r="M1" s="70" t="str">
        <f t="shared" si="0"/>
        <v>0x0A</v>
      </c>
      <c r="N1" s="70" t="str">
        <f t="shared" si="0"/>
        <v>0x0B</v>
      </c>
      <c r="O1" s="70" t="str">
        <f t="shared" si="0"/>
        <v>0x0C</v>
      </c>
      <c r="P1" s="70" t="str">
        <f t="shared" si="0"/>
        <v>0x0D</v>
      </c>
      <c r="Q1" s="70" t="str">
        <f t="shared" si="0"/>
        <v>0x0E</v>
      </c>
      <c r="R1" s="70" t="str">
        <f t="shared" si="0"/>
        <v>0x0F</v>
      </c>
      <c r="S1" s="70" t="str">
        <f t="shared" si="0"/>
        <v>0x10</v>
      </c>
      <c r="T1" s="70" t="str">
        <f t="shared" si="0"/>
        <v>0x11</v>
      </c>
      <c r="U1" s="70" t="str">
        <f t="shared" si="0"/>
        <v>0x12</v>
      </c>
      <c r="V1" s="70" t="str">
        <f t="shared" si="0"/>
        <v>0x13</v>
      </c>
      <c r="W1" s="70" t="str">
        <f t="shared" si="0"/>
        <v>0x14</v>
      </c>
      <c r="X1" s="70" t="str">
        <f t="shared" si="0"/>
        <v>0x15</v>
      </c>
      <c r="Y1" s="70" t="str">
        <f t="shared" si="0"/>
        <v>0x16</v>
      </c>
      <c r="Z1" s="70" t="str">
        <f t="shared" si="0"/>
        <v>0x17</v>
      </c>
      <c r="AA1" s="70" t="str">
        <f t="shared" si="0"/>
        <v>0x18</v>
      </c>
      <c r="AB1" s="70" t="str">
        <f t="shared" si="0"/>
        <v>0x19</v>
      </c>
      <c r="AC1" s="70" t="str">
        <f t="shared" si="0"/>
        <v>0x1A</v>
      </c>
      <c r="AD1" s="70" t="str">
        <f t="shared" si="0"/>
        <v>0x1B</v>
      </c>
      <c r="AE1" s="70" t="str">
        <f t="shared" si="0"/>
        <v>0x1C</v>
      </c>
      <c r="AF1" s="70" t="str">
        <f t="shared" si="0"/>
        <v>0x1D</v>
      </c>
      <c r="AG1" s="70" t="str">
        <f t="shared" si="0"/>
        <v>0x1E</v>
      </c>
      <c r="AH1" s="70" t="str">
        <f t="shared" si="0"/>
        <v>0x1F</v>
      </c>
      <c r="AI1" s="70" t="str">
        <f t="shared" si="0"/>
        <v>0x20</v>
      </c>
      <c r="AJ1" s="70" t="str">
        <f t="shared" si="0"/>
        <v>0x21</v>
      </c>
      <c r="AK1" s="70" t="str">
        <f t="shared" si="0"/>
        <v>0x22</v>
      </c>
      <c r="AL1" s="70" t="str">
        <f t="shared" si="0"/>
        <v>0x23</v>
      </c>
      <c r="AM1" s="70" t="str">
        <f t="shared" si="0"/>
        <v>0x24</v>
      </c>
      <c r="AN1" s="70" t="str">
        <f t="shared" si="0"/>
        <v>0x25</v>
      </c>
      <c r="AO1" s="70" t="str">
        <f t="shared" si="0"/>
        <v>0x26</v>
      </c>
      <c r="AP1" s="70" t="str">
        <f t="shared" si="0"/>
        <v>0x27</v>
      </c>
      <c r="AQ1" s="70" t="str">
        <f t="shared" si="0"/>
        <v>0x28</v>
      </c>
      <c r="AR1" s="70" t="str">
        <f t="shared" si="0"/>
        <v>0x29</v>
      </c>
      <c r="AS1" s="70" t="str">
        <f t="shared" si="0"/>
        <v>0x2A</v>
      </c>
    </row>
    <row r="2" spans="1:45" s="70" customFormat="1" ht="144.75" customHeight="1">
      <c r="A2" s="193"/>
      <c r="B2" s="194"/>
      <c r="C2" s="195" t="str">
        <f>INDEX(Results!$D$3:$D$45,COLUMN()-2,1)</f>
        <v>Lesalia Imp. Capital</v>
      </c>
      <c r="D2" s="195" t="str">
        <f>INDEX(Results!$D$3:$D$45,COLUMN()-2,1)</f>
        <v>Riovanes Castle</v>
      </c>
      <c r="E2" s="195" t="str">
        <f>INDEX(Results!$D$3:$D$45,COLUMN()-2,1)</f>
        <v>Igros Castle</v>
      </c>
      <c r="F2" s="195" t="str">
        <f>INDEX(Results!$D$3:$D$45,COLUMN()-2,1)</f>
        <v>Lionel Castle</v>
      </c>
      <c r="G2" s="195" t="str">
        <f>INDEX(Results!$D$3:$D$45,COLUMN()-2,1)</f>
        <v>Limberry Castle</v>
      </c>
      <c r="H2" s="195" t="str">
        <f>INDEX(Results!$D$3:$D$45,COLUMN()-2,1)</f>
        <v>Zeltennia Castle</v>
      </c>
      <c r="I2" s="195" t="str">
        <f>INDEX(Results!$D$3:$D$45,COLUMN()-2,1)</f>
        <v>Gariland Magic City</v>
      </c>
      <c r="J2" s="195" t="str">
        <f>INDEX(Results!$D$3:$D$45,COLUMN()-2,1)</f>
        <v>Yardow Fort City</v>
      </c>
      <c r="K2" s="195" t="str">
        <f>INDEX(Results!$D$3:$D$45,COLUMN()-2,1)</f>
        <v>Goland Coal City</v>
      </c>
      <c r="L2" s="195" t="str">
        <f>INDEX(Results!$D$3:$D$45,COLUMN()-2,1)</f>
        <v>Dorter Trade City</v>
      </c>
      <c r="M2" s="195" t="str">
        <f>INDEX(Results!$D$3:$D$45,COLUMN()-2,1)</f>
        <v>Zaland Fort City</v>
      </c>
      <c r="N2" s="195" t="str">
        <f>INDEX(Results!$D$3:$D$45,COLUMN()-2,1)</f>
        <v>Goug Machine City</v>
      </c>
      <c r="O2" s="195" t="str">
        <f>INDEX(Results!$D$3:$D$45,COLUMN()-2,1)</f>
        <v>Warjilis Trade City</v>
      </c>
      <c r="P2" s="195" t="str">
        <f>INDEX(Results!$D$3:$D$45,COLUMN()-2,1)</f>
        <v>Bervenia Free City</v>
      </c>
      <c r="Q2" s="195" t="str">
        <f>INDEX(Results!$D$3:$D$45,COLUMN()-2,1)</f>
        <v>Zarghidas Trade City</v>
      </c>
      <c r="R2" s="196" t="str">
        <f>INDEX(Results!$D$3:$D$45,COLUMN()-2,1)</f>
        <v>Fort Zeakden</v>
      </c>
      <c r="S2" s="196" t="str">
        <f>INDEX(Results!$D$3:$D$45,COLUMN()-2,1)</f>
        <v>Murond Holy Place</v>
      </c>
      <c r="T2" s="196" t="str">
        <f>INDEX(Results!$D$3:$D$45,COLUMN()-2,1)</f>
        <v>Thieves Fort</v>
      </c>
      <c r="U2" s="196" t="str">
        <f>INDEX(Results!$D$3:$D$45,COLUMN()-2,1)</f>
        <v>Orbonne Monastery</v>
      </c>
      <c r="V2" s="196" t="str">
        <f>INDEX(Results!$D$3:$D$45,COLUMN()-2,1)</f>
        <v>Golgorand Execution Site</v>
      </c>
      <c r="W2" s="196" t="str">
        <f>INDEX(Results!$D$3:$D$45,COLUMN()-2,1)</f>
        <v>Murond Death City</v>
      </c>
      <c r="X2" s="196" t="str">
        <f>INDEX(Results!$D$3:$D$45,COLUMN()-2,1)</f>
        <v>Bethla Garrison</v>
      </c>
      <c r="Y2" s="196" t="str">
        <f>INDEX(Results!$D$3:$D$45,COLUMN()-2,1)</f>
        <v>Deep Dungeon</v>
      </c>
      <c r="Z2" s="196" t="str">
        <f>INDEX(Results!$D$3:$D$45,COLUMN()-2,1)</f>
        <v>Nelveska Temple</v>
      </c>
      <c r="AA2" s="197" t="str">
        <f>INDEX(Results!$D$3:$D$45,COLUMN()-2,1)</f>
        <v>Mandalia Plains</v>
      </c>
      <c r="AB2" s="197" t="str">
        <f>INDEX(Results!$D$3:$D$45,COLUMN()-2,1)</f>
        <v>Fovoham Plains</v>
      </c>
      <c r="AC2" s="197" t="str">
        <f>INDEX(Results!$D$3:$D$45,COLUMN()-2,1)</f>
        <v>Sweegy Woods</v>
      </c>
      <c r="AD2" s="197" t="str">
        <f>INDEX(Results!$D$3:$D$45,COLUMN()-2,1)</f>
        <v>Bervenia Volcano</v>
      </c>
      <c r="AE2" s="197" t="str">
        <f>INDEX(Results!$D$3:$D$45,COLUMN()-2,1)</f>
        <v>Zeklaus Desert</v>
      </c>
      <c r="AF2" s="197" t="str">
        <f>INDEX(Results!$D$3:$D$45,COLUMN()-2,1)</f>
        <v>Lenalia Plateau</v>
      </c>
      <c r="AG2" s="197" t="str">
        <f>INDEX(Results!$D$3:$D$45,COLUMN()-2,1)</f>
        <v>Zigolis Swamp</v>
      </c>
      <c r="AH2" s="197" t="str">
        <f>INDEX(Results!$D$3:$D$45,COLUMN()-2,1)</f>
        <v>Yuguo Woods</v>
      </c>
      <c r="AI2" s="197" t="str">
        <f>INDEX(Results!$D$3:$D$45,COLUMN()-2,1)</f>
        <v>Araguay Woods</v>
      </c>
      <c r="AJ2" s="197" t="str">
        <f>INDEX(Results!$D$3:$D$45,COLUMN()-2,1)</f>
        <v>Grog Hill</v>
      </c>
      <c r="AK2" s="197" t="str">
        <f>INDEX(Results!$D$3:$D$45,COLUMN()-2,1)</f>
        <v>Bed Desert</v>
      </c>
      <c r="AL2" s="197" t="str">
        <f>INDEX(Results!$D$3:$D$45,COLUMN()-2,1)</f>
        <v>Zirekile Falls</v>
      </c>
      <c r="AM2" s="197" t="str">
        <f>INDEX(Results!$D$3:$D$45,COLUMN()-2,1)</f>
        <v>Dolbodar Swamp</v>
      </c>
      <c r="AN2" s="197" t="str">
        <f>INDEX(Results!$D$3:$D$45,COLUMN()-2,1)</f>
        <v>Bariaus Hill</v>
      </c>
      <c r="AO2" s="197" t="str">
        <f>INDEX(Results!$D$3:$D$45,COLUMN()-2,1)</f>
        <v>Doguola Pass</v>
      </c>
      <c r="AP2" s="197" t="str">
        <f>INDEX(Results!$D$3:$D$45,COLUMN()-2,1)</f>
        <v>Bariaus Valley</v>
      </c>
      <c r="AQ2" s="197" t="str">
        <f>INDEX(Results!$D$3:$D$45,COLUMN()-2,1)</f>
        <v>Finath River</v>
      </c>
      <c r="AR2" s="197" t="str">
        <f>INDEX(Results!$D$3:$D$45,COLUMN()-2,1)</f>
        <v>Poeskas Lake</v>
      </c>
      <c r="AS2" s="197" t="str">
        <f>INDEX(Results!$D$3:$D$45,COLUMN()-2,1)</f>
        <v>Germinas Peak</v>
      </c>
    </row>
    <row r="3" spans="1:45" ht="15">
      <c r="A3" s="69"/>
      <c r="B3" s="198" t="s">
        <v>389</v>
      </c>
      <c r="C3" s="199">
        <v>-6</v>
      </c>
      <c r="D3" s="199">
        <v>-84</v>
      </c>
      <c r="E3" s="199">
        <v>-188</v>
      </c>
      <c r="F3" s="199">
        <v>4</v>
      </c>
      <c r="G3" s="199">
        <v>92</v>
      </c>
      <c r="H3" s="199">
        <v>114</v>
      </c>
      <c r="I3" s="199">
        <v>-132</v>
      </c>
      <c r="J3" s="199">
        <v>-38</v>
      </c>
      <c r="K3" s="199">
        <v>-12</v>
      </c>
      <c r="L3" s="199">
        <v>-51</v>
      </c>
      <c r="M3" s="199">
        <v>-9</v>
      </c>
      <c r="N3" s="199">
        <v>-102</v>
      </c>
      <c r="O3" s="199">
        <v>52</v>
      </c>
      <c r="P3" s="199">
        <v>49</v>
      </c>
      <c r="Q3" s="199">
        <v>152</v>
      </c>
      <c r="R3" s="200">
        <v>-147</v>
      </c>
      <c r="S3" s="200">
        <v>-128</v>
      </c>
      <c r="T3" s="200">
        <v>-167</v>
      </c>
      <c r="U3" s="200">
        <v>-29</v>
      </c>
      <c r="V3" s="200">
        <v>-3</v>
      </c>
      <c r="W3" s="200">
        <v>129</v>
      </c>
      <c r="X3" s="200">
        <v>33</v>
      </c>
      <c r="Y3" s="200">
        <v>130</v>
      </c>
      <c r="Z3" s="200">
        <v>89</v>
      </c>
      <c r="AA3" s="201">
        <v>-174</v>
      </c>
      <c r="AB3" s="201">
        <v>-120</v>
      </c>
      <c r="AC3" s="201">
        <v>-86</v>
      </c>
      <c r="AD3" s="201">
        <v>-70</v>
      </c>
      <c r="AE3" s="201">
        <v>-46</v>
      </c>
      <c r="AF3" s="201">
        <v>-112</v>
      </c>
      <c r="AG3" s="201">
        <v>-45</v>
      </c>
      <c r="AH3" s="201">
        <v>-72</v>
      </c>
      <c r="AI3" s="201">
        <v>-18</v>
      </c>
      <c r="AJ3" s="201">
        <v>-16</v>
      </c>
      <c r="AK3" s="201">
        <v>46</v>
      </c>
      <c r="AL3" s="201">
        <v>6</v>
      </c>
      <c r="AM3" s="201">
        <v>69</v>
      </c>
      <c r="AN3" s="201">
        <v>16</v>
      </c>
      <c r="AO3" s="201">
        <v>24</v>
      </c>
      <c r="AP3" s="201">
        <v>36</v>
      </c>
      <c r="AQ3" s="201">
        <v>94</v>
      </c>
      <c r="AR3" s="201">
        <v>113</v>
      </c>
      <c r="AS3" s="201">
        <v>142</v>
      </c>
    </row>
    <row r="4" spans="1:45" ht="15">
      <c r="A4" s="202"/>
      <c r="B4" s="203" t="s">
        <v>390</v>
      </c>
      <c r="C4" s="204">
        <v>-70</v>
      </c>
      <c r="D4" s="204">
        <v>-107</v>
      </c>
      <c r="E4" s="204">
        <v>-61</v>
      </c>
      <c r="F4" s="204">
        <v>90</v>
      </c>
      <c r="G4" s="204">
        <v>36</v>
      </c>
      <c r="H4" s="204">
        <v>-75</v>
      </c>
      <c r="I4" s="204">
        <v>-12</v>
      </c>
      <c r="J4" s="204">
        <v>-125</v>
      </c>
      <c r="K4" s="204">
        <v>-40</v>
      </c>
      <c r="L4" s="204">
        <v>-3</v>
      </c>
      <c r="M4" s="204">
        <v>47</v>
      </c>
      <c r="N4" s="204">
        <v>97</v>
      </c>
      <c r="O4" s="204">
        <v>129</v>
      </c>
      <c r="P4" s="204">
        <v>-56</v>
      </c>
      <c r="Q4" s="204">
        <v>-50</v>
      </c>
      <c r="R4" s="205">
        <v>-68</v>
      </c>
      <c r="S4" s="205">
        <v>37</v>
      </c>
      <c r="T4" s="205">
        <v>14</v>
      </c>
      <c r="U4" s="205">
        <v>14</v>
      </c>
      <c r="V4" s="205">
        <v>119</v>
      </c>
      <c r="W4" s="205">
        <v>71</v>
      </c>
      <c r="X4" s="205">
        <v>10</v>
      </c>
      <c r="Y4" s="205">
        <v>106</v>
      </c>
      <c r="Z4" s="205">
        <v>-120</v>
      </c>
      <c r="AA4" s="206">
        <v>-23</v>
      </c>
      <c r="AB4" s="206">
        <v>-92</v>
      </c>
      <c r="AC4" s="206">
        <v>-25</v>
      </c>
      <c r="AD4" s="206">
        <v>-71</v>
      </c>
      <c r="AE4" s="206">
        <v>-36</v>
      </c>
      <c r="AF4" s="206">
        <v>-52</v>
      </c>
      <c r="AG4" s="206">
        <v>77</v>
      </c>
      <c r="AH4" s="206">
        <v>-133</v>
      </c>
      <c r="AI4" s="206">
        <v>-11</v>
      </c>
      <c r="AJ4" s="206">
        <v>-99</v>
      </c>
      <c r="AK4" s="206">
        <v>-19</v>
      </c>
      <c r="AL4" s="206">
        <v>5</v>
      </c>
      <c r="AM4" s="206">
        <v>15</v>
      </c>
      <c r="AN4" s="206">
        <v>61</v>
      </c>
      <c r="AO4" s="206">
        <v>-83</v>
      </c>
      <c r="AP4" s="206">
        <v>97</v>
      </c>
      <c r="AQ4" s="206">
        <v>-49</v>
      </c>
      <c r="AR4" s="206">
        <v>7</v>
      </c>
      <c r="AS4" s="206">
        <v>-18</v>
      </c>
    </row>
    <row r="5" spans="1:45" ht="15">
      <c r="A5" s="202"/>
      <c r="B5" s="203" t="s">
        <v>525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1</v>
      </c>
      <c r="J5" s="204">
        <v>1</v>
      </c>
      <c r="K5" s="204">
        <v>1</v>
      </c>
      <c r="L5" s="204">
        <v>1</v>
      </c>
      <c r="M5" s="204">
        <v>1</v>
      </c>
      <c r="N5" s="204">
        <v>1</v>
      </c>
      <c r="O5" s="204">
        <v>1</v>
      </c>
      <c r="P5" s="204">
        <v>1</v>
      </c>
      <c r="Q5" s="204">
        <v>1</v>
      </c>
      <c r="R5" s="205">
        <v>2</v>
      </c>
      <c r="S5" s="205">
        <v>0</v>
      </c>
      <c r="T5" s="205">
        <v>2</v>
      </c>
      <c r="U5" s="205">
        <v>2</v>
      </c>
      <c r="V5" s="205">
        <v>2</v>
      </c>
      <c r="W5" s="205">
        <v>2</v>
      </c>
      <c r="X5" s="205">
        <v>1</v>
      </c>
      <c r="Y5" s="205">
        <v>2</v>
      </c>
      <c r="Z5" s="205">
        <v>2</v>
      </c>
      <c r="AA5" s="206">
        <v>2</v>
      </c>
      <c r="AB5" s="206">
        <v>2</v>
      </c>
      <c r="AC5" s="206">
        <v>2</v>
      </c>
      <c r="AD5" s="206">
        <v>2</v>
      </c>
      <c r="AE5" s="206">
        <v>2</v>
      </c>
      <c r="AF5" s="206">
        <v>2</v>
      </c>
      <c r="AG5" s="206">
        <v>2</v>
      </c>
      <c r="AH5" s="206">
        <v>2</v>
      </c>
      <c r="AI5" s="206">
        <v>2</v>
      </c>
      <c r="AJ5" s="206">
        <v>2</v>
      </c>
      <c r="AK5" s="206">
        <v>2</v>
      </c>
      <c r="AL5" s="206">
        <v>2</v>
      </c>
      <c r="AM5" s="206">
        <v>2</v>
      </c>
      <c r="AN5" s="206">
        <v>2</v>
      </c>
      <c r="AO5" s="206">
        <v>2</v>
      </c>
      <c r="AP5" s="206">
        <v>2</v>
      </c>
      <c r="AQ5" s="206">
        <v>2</v>
      </c>
      <c r="AR5" s="206">
        <v>2</v>
      </c>
      <c r="AS5" s="206">
        <v>2</v>
      </c>
    </row>
    <row r="6" spans="1:45" ht="15">
      <c r="A6" s="69"/>
      <c r="B6" s="203" t="s">
        <v>526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1</v>
      </c>
      <c r="J6" s="204">
        <v>1</v>
      </c>
      <c r="K6" s="204">
        <v>1</v>
      </c>
      <c r="L6" s="204">
        <v>1</v>
      </c>
      <c r="M6" s="204">
        <v>1</v>
      </c>
      <c r="N6" s="204">
        <v>1</v>
      </c>
      <c r="O6" s="204">
        <v>1</v>
      </c>
      <c r="P6" s="204">
        <v>1</v>
      </c>
      <c r="Q6" s="204">
        <v>1</v>
      </c>
      <c r="R6" s="205">
        <v>2</v>
      </c>
      <c r="S6" s="205">
        <v>2</v>
      </c>
      <c r="T6" s="205">
        <v>2</v>
      </c>
      <c r="U6" s="205">
        <v>2</v>
      </c>
      <c r="V6" s="205">
        <v>2</v>
      </c>
      <c r="W6" s="205">
        <v>2</v>
      </c>
      <c r="X6" s="205">
        <v>2</v>
      </c>
      <c r="Y6" s="205">
        <v>2</v>
      </c>
      <c r="Z6" s="205">
        <v>2</v>
      </c>
      <c r="AA6" s="206">
        <v>2</v>
      </c>
      <c r="AB6" s="206">
        <v>2</v>
      </c>
      <c r="AC6" s="206">
        <v>2</v>
      </c>
      <c r="AD6" s="206">
        <v>2</v>
      </c>
      <c r="AE6" s="206">
        <v>2</v>
      </c>
      <c r="AF6" s="206">
        <v>2</v>
      </c>
      <c r="AG6" s="206">
        <v>2</v>
      </c>
      <c r="AH6" s="206">
        <v>2</v>
      </c>
      <c r="AI6" s="206">
        <v>2</v>
      </c>
      <c r="AJ6" s="206">
        <v>2</v>
      </c>
      <c r="AK6" s="206">
        <v>2</v>
      </c>
      <c r="AL6" s="206">
        <v>2</v>
      </c>
      <c r="AM6" s="206">
        <v>2</v>
      </c>
      <c r="AN6" s="206">
        <v>2</v>
      </c>
      <c r="AO6" s="206">
        <v>2</v>
      </c>
      <c r="AP6" s="206">
        <v>2</v>
      </c>
      <c r="AQ6" s="206">
        <v>2</v>
      </c>
      <c r="AR6" s="206">
        <v>2</v>
      </c>
      <c r="AS6" s="206">
        <v>2</v>
      </c>
    </row>
    <row r="7" spans="1:45" ht="15">
      <c r="A7" s="69"/>
      <c r="B7" s="203" t="s">
        <v>515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1</v>
      </c>
      <c r="M7" s="204">
        <v>0</v>
      </c>
      <c r="N7" s="204">
        <v>0</v>
      </c>
      <c r="O7" s="204">
        <v>1</v>
      </c>
      <c r="P7" s="204">
        <v>0</v>
      </c>
      <c r="Q7" s="204">
        <v>1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</row>
    <row r="8" spans="1:45" ht="15">
      <c r="A8" s="202"/>
      <c r="B8" s="203" t="s">
        <v>391</v>
      </c>
      <c r="C8" s="204">
        <v>1</v>
      </c>
      <c r="D8" s="204">
        <v>2</v>
      </c>
      <c r="E8" s="204">
        <v>3</v>
      </c>
      <c r="F8" s="204">
        <v>4</v>
      </c>
      <c r="G8" s="204">
        <v>5</v>
      </c>
      <c r="H8" s="204">
        <v>6</v>
      </c>
      <c r="I8" s="204">
        <v>7</v>
      </c>
      <c r="J8" s="204">
        <v>8</v>
      </c>
      <c r="K8" s="204">
        <v>9</v>
      </c>
      <c r="L8" s="204">
        <v>10</v>
      </c>
      <c r="M8" s="204">
        <v>11</v>
      </c>
      <c r="N8" s="204">
        <v>12</v>
      </c>
      <c r="O8" s="204">
        <v>13</v>
      </c>
      <c r="P8" s="204">
        <v>14</v>
      </c>
      <c r="Q8" s="204">
        <v>15</v>
      </c>
      <c r="R8" s="205">
        <v>0</v>
      </c>
      <c r="S8" s="205">
        <v>16</v>
      </c>
      <c r="T8" s="205">
        <v>0</v>
      </c>
      <c r="U8" s="205">
        <v>91</v>
      </c>
      <c r="V8" s="205">
        <v>0</v>
      </c>
      <c r="W8" s="205">
        <v>0</v>
      </c>
      <c r="X8" s="205">
        <v>17</v>
      </c>
      <c r="Y8" s="205">
        <v>90</v>
      </c>
      <c r="Z8" s="205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</row>
    <row r="9" spans="1:45" ht="15">
      <c r="A9" s="202"/>
      <c r="B9" s="207" t="s">
        <v>484</v>
      </c>
      <c r="C9" s="208">
        <v>1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8">
        <v>1</v>
      </c>
      <c r="L9" s="208">
        <v>1</v>
      </c>
      <c r="M9" s="208">
        <v>1</v>
      </c>
      <c r="N9" s="208">
        <v>1</v>
      </c>
      <c r="O9" s="208">
        <v>1</v>
      </c>
      <c r="P9" s="208">
        <v>1</v>
      </c>
      <c r="Q9" s="208">
        <v>1</v>
      </c>
      <c r="R9" s="209">
        <v>2</v>
      </c>
      <c r="S9" s="209">
        <v>2</v>
      </c>
      <c r="T9" s="209">
        <v>2</v>
      </c>
      <c r="U9" s="209">
        <v>2</v>
      </c>
      <c r="V9" s="209">
        <v>2</v>
      </c>
      <c r="W9" s="209">
        <v>2</v>
      </c>
      <c r="X9" s="209">
        <v>2</v>
      </c>
      <c r="Y9" s="209">
        <v>2</v>
      </c>
      <c r="Z9" s="209">
        <v>2</v>
      </c>
      <c r="AA9" s="210">
        <v>2</v>
      </c>
      <c r="AB9" s="210">
        <v>2</v>
      </c>
      <c r="AC9" s="210">
        <v>2</v>
      </c>
      <c r="AD9" s="210">
        <v>2</v>
      </c>
      <c r="AE9" s="210">
        <v>2</v>
      </c>
      <c r="AF9" s="210">
        <v>2</v>
      </c>
      <c r="AG9" s="210">
        <v>2</v>
      </c>
      <c r="AH9" s="210">
        <v>2</v>
      </c>
      <c r="AI9" s="210">
        <v>2</v>
      </c>
      <c r="AJ9" s="210">
        <v>2</v>
      </c>
      <c r="AK9" s="210">
        <v>2</v>
      </c>
      <c r="AL9" s="210">
        <v>2</v>
      </c>
      <c r="AM9" s="210">
        <v>2</v>
      </c>
      <c r="AN9" s="210">
        <v>2</v>
      </c>
      <c r="AO9" s="210">
        <v>2</v>
      </c>
      <c r="AP9" s="210">
        <v>2</v>
      </c>
      <c r="AQ9" s="210">
        <v>2</v>
      </c>
      <c r="AR9" s="210">
        <v>2</v>
      </c>
      <c r="AS9" s="210">
        <v>2</v>
      </c>
    </row>
    <row r="10" spans="1:45" ht="15">
      <c r="A10" s="193"/>
      <c r="B10" s="211"/>
    </row>
    <row r="11" spans="1:45" ht="15">
      <c r="A11" s="212"/>
      <c r="B11" s="213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45">
      <c r="A12" s="21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130"/>
      <c r="N12" s="130"/>
      <c r="O12" s="202"/>
    </row>
    <row r="13" spans="1:4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130"/>
      <c r="N13" s="130"/>
      <c r="O13" s="202"/>
      <c r="W13" s="122"/>
      <c r="X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</row>
    <row r="14" spans="1:45" ht="15">
      <c r="A14" s="193"/>
      <c r="C14" s="202"/>
      <c r="D14" s="68"/>
      <c r="E14" s="68"/>
      <c r="F14" s="202"/>
      <c r="G14" s="202"/>
      <c r="H14" s="202"/>
      <c r="I14" s="202"/>
      <c r="J14" s="202"/>
      <c r="K14" s="202"/>
      <c r="L14" s="202"/>
      <c r="M14" s="214"/>
      <c r="N14" s="214"/>
      <c r="O14" s="202"/>
      <c r="W14" s="122"/>
      <c r="X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</row>
    <row r="15" spans="1:45" ht="15">
      <c r="B15" s="213"/>
      <c r="C15" s="202"/>
      <c r="D15" s="130"/>
      <c r="E15" s="130"/>
      <c r="F15" s="202"/>
      <c r="G15" s="202"/>
      <c r="H15" s="202"/>
      <c r="I15" s="202"/>
      <c r="J15" s="202"/>
      <c r="K15" s="202"/>
      <c r="L15" s="202"/>
      <c r="M15" s="130"/>
      <c r="N15" s="130"/>
      <c r="O15" s="202"/>
      <c r="W15" s="122"/>
      <c r="X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</row>
    <row r="16" spans="1:45">
      <c r="C16" s="202"/>
      <c r="D16" s="130"/>
      <c r="E16" s="130"/>
      <c r="F16" s="202"/>
      <c r="G16" s="202"/>
      <c r="H16" s="202"/>
      <c r="I16" s="202"/>
      <c r="J16" s="202"/>
      <c r="K16" s="202"/>
      <c r="L16" s="202"/>
      <c r="M16" s="130"/>
      <c r="N16" s="130"/>
      <c r="O16" s="202"/>
      <c r="V16" s="122"/>
      <c r="W16" s="122"/>
      <c r="X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</row>
    <row r="17" spans="1:45" ht="15">
      <c r="A17" s="193"/>
      <c r="B17" s="213"/>
      <c r="C17" s="202"/>
      <c r="D17" s="214"/>
      <c r="E17" s="214"/>
      <c r="F17" s="202"/>
      <c r="G17" s="202"/>
      <c r="H17" s="202"/>
      <c r="I17" s="202"/>
      <c r="J17" s="202"/>
      <c r="K17" s="202"/>
      <c r="L17" s="202"/>
      <c r="M17" s="214"/>
      <c r="N17" s="214"/>
      <c r="O17" s="202"/>
      <c r="V17" s="122"/>
      <c r="W17" s="122"/>
      <c r="X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</row>
    <row r="18" spans="1:45">
      <c r="A18" s="202"/>
      <c r="D18" s="130"/>
      <c r="E18" s="130"/>
      <c r="F18" s="202"/>
      <c r="G18" s="202"/>
      <c r="H18" s="202"/>
      <c r="I18" s="202"/>
      <c r="J18" s="202"/>
      <c r="K18" s="202"/>
      <c r="L18" s="202"/>
      <c r="M18" s="130"/>
      <c r="N18" s="130"/>
      <c r="O18" s="20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</row>
    <row r="19" spans="1:45">
      <c r="D19" s="130"/>
      <c r="E19" s="130"/>
      <c r="F19" s="130"/>
      <c r="G19" s="130"/>
      <c r="H19" s="130"/>
      <c r="I19" s="130"/>
      <c r="J19" s="130"/>
      <c r="K19" s="130"/>
      <c r="L19" s="202"/>
      <c r="M19" s="130"/>
      <c r="N19" s="130"/>
      <c r="O19" s="130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</row>
    <row r="20" spans="1:45" ht="15">
      <c r="A20" s="193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</row>
    <row r="21" spans="1:45">
      <c r="A21" s="212"/>
    </row>
    <row r="22" spans="1:45" hidden="1">
      <c r="A22" s="21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</row>
    <row r="23" spans="1:45" hidden="1">
      <c r="C23" s="76">
        <v>0</v>
      </c>
      <c r="D23" s="76">
        <f>C23+1</f>
        <v>1</v>
      </c>
      <c r="E23" s="76">
        <f t="shared" ref="E23:AS23" si="1">D23+1</f>
        <v>2</v>
      </c>
      <c r="F23" s="76">
        <f t="shared" si="1"/>
        <v>3</v>
      </c>
      <c r="G23" s="76">
        <f t="shared" si="1"/>
        <v>4</v>
      </c>
      <c r="H23" s="76">
        <f t="shared" si="1"/>
        <v>5</v>
      </c>
      <c r="I23" s="76">
        <f t="shared" si="1"/>
        <v>6</v>
      </c>
      <c r="J23" s="76">
        <f t="shared" si="1"/>
        <v>7</v>
      </c>
      <c r="K23" s="76">
        <f t="shared" si="1"/>
        <v>8</v>
      </c>
      <c r="L23" s="76">
        <f t="shared" si="1"/>
        <v>9</v>
      </c>
      <c r="M23" s="76">
        <f t="shared" si="1"/>
        <v>10</v>
      </c>
      <c r="N23" s="76">
        <f t="shared" si="1"/>
        <v>11</v>
      </c>
      <c r="O23" s="76">
        <f t="shared" si="1"/>
        <v>12</v>
      </c>
      <c r="P23" s="76">
        <f t="shared" si="1"/>
        <v>13</v>
      </c>
      <c r="Q23" s="76">
        <f t="shared" si="1"/>
        <v>14</v>
      </c>
      <c r="R23" s="76">
        <f t="shared" si="1"/>
        <v>15</v>
      </c>
      <c r="S23" s="76">
        <f t="shared" si="1"/>
        <v>16</v>
      </c>
      <c r="T23" s="76">
        <f t="shared" si="1"/>
        <v>17</v>
      </c>
      <c r="U23" s="76">
        <f t="shared" si="1"/>
        <v>18</v>
      </c>
      <c r="V23" s="76">
        <f t="shared" si="1"/>
        <v>19</v>
      </c>
      <c r="W23" s="76">
        <f t="shared" si="1"/>
        <v>20</v>
      </c>
      <c r="X23" s="76">
        <f t="shared" si="1"/>
        <v>21</v>
      </c>
      <c r="Y23" s="76">
        <f t="shared" si="1"/>
        <v>22</v>
      </c>
      <c r="Z23" s="76">
        <f t="shared" si="1"/>
        <v>23</v>
      </c>
      <c r="AA23" s="76">
        <f t="shared" si="1"/>
        <v>24</v>
      </c>
      <c r="AB23" s="76">
        <f t="shared" si="1"/>
        <v>25</v>
      </c>
      <c r="AC23" s="76">
        <f t="shared" si="1"/>
        <v>26</v>
      </c>
      <c r="AD23" s="76">
        <f t="shared" si="1"/>
        <v>27</v>
      </c>
      <c r="AE23" s="76">
        <f t="shared" si="1"/>
        <v>28</v>
      </c>
      <c r="AF23" s="76">
        <f t="shared" si="1"/>
        <v>29</v>
      </c>
      <c r="AG23" s="76">
        <f t="shared" si="1"/>
        <v>30</v>
      </c>
      <c r="AH23" s="76">
        <f t="shared" si="1"/>
        <v>31</v>
      </c>
      <c r="AI23" s="76">
        <f t="shared" si="1"/>
        <v>32</v>
      </c>
      <c r="AJ23" s="76">
        <f t="shared" si="1"/>
        <v>33</v>
      </c>
      <c r="AK23" s="76">
        <f t="shared" si="1"/>
        <v>34</v>
      </c>
      <c r="AL23" s="76">
        <f t="shared" si="1"/>
        <v>35</v>
      </c>
      <c r="AM23" s="76">
        <f t="shared" si="1"/>
        <v>36</v>
      </c>
      <c r="AN23" s="76">
        <f t="shared" si="1"/>
        <v>37</v>
      </c>
      <c r="AO23" s="76">
        <f t="shared" si="1"/>
        <v>38</v>
      </c>
      <c r="AP23" s="76">
        <f t="shared" si="1"/>
        <v>39</v>
      </c>
      <c r="AQ23" s="76">
        <f t="shared" si="1"/>
        <v>40</v>
      </c>
      <c r="AR23" s="76">
        <f t="shared" si="1"/>
        <v>41</v>
      </c>
      <c r="AS23" s="76">
        <f t="shared" si="1"/>
        <v>42</v>
      </c>
    </row>
    <row r="24" spans="1:45" hidden="1">
      <c r="C24" s="215" t="str">
        <f>MID(C26,3,2)&amp;MID(C26,1,2)&amp;DEC2HEX(C5,2)&amp;DEC2HEX(C6,2)&amp;MID(C27,3,2)&amp;MID(C27,1,2)&amp;"0000"</f>
        <v>FAFF0000BAFF0000</v>
      </c>
      <c r="D24" s="215" t="str">
        <f>MID(D26,3,2)&amp;MID(D26,1,2)&amp;DEC2HEX(D5,2)&amp;DEC2HEX(D6,2)&amp;MID(D27,3,2)&amp;MID(D27,1,2)&amp;"0000"</f>
        <v>ACFF000095FF0000</v>
      </c>
      <c r="E24" s="215" t="str">
        <f>MID(E26,3,2)&amp;MID(E26,1,2)&amp;DEC2HEX(E5,2)&amp;DEC2HEX(E6,2)&amp;MID(E27,3,2)&amp;MID(E27,1,2)&amp;"0000"</f>
        <v>44FF0000C3FF0000</v>
      </c>
      <c r="F24" s="215" t="str">
        <f>MID(F26,3,2)&amp;MID(F26,1,2)&amp;DEC2HEX(F5,2)&amp;DEC2HEX(F6,2)&amp;MID(F27,3,2)&amp;MID(F27,1,2)&amp;"0000"</f>
        <v>040000005A000000</v>
      </c>
      <c r="G24" s="215" t="str">
        <f>MID(G26,3,2)&amp;MID(G26,1,2)&amp;DEC2HEX(G5,2)&amp;DEC2HEX(G6,2)&amp;MID(G27,3,2)&amp;MID(G27,1,2)&amp;"0000"</f>
        <v>5C00000024000000</v>
      </c>
      <c r="H24" s="215" t="str">
        <f>MID(H26,3,2)&amp;MID(H26,1,2)&amp;DEC2HEX(H5,2)&amp;DEC2HEX(H6,2)&amp;MID(H27,3,2)&amp;MID(H27,1,2)&amp;"0000"</f>
        <v>72000000B5FF0000</v>
      </c>
      <c r="I24" s="215" t="str">
        <f>MID(I26,3,2)&amp;MID(I26,1,2)&amp;DEC2HEX(I5,2)&amp;DEC2HEX(I6,2)&amp;MID(I27,3,2)&amp;MID(I27,1,2)&amp;"0000"</f>
        <v>7CFF0101F4FF0000</v>
      </c>
      <c r="J24" s="215" t="str">
        <f>MID(J26,3,2)&amp;MID(J26,1,2)&amp;DEC2HEX(J5,2)&amp;DEC2HEX(J6,2)&amp;MID(J27,3,2)&amp;MID(J27,1,2)&amp;"0000"</f>
        <v>DAFF010183FF0000</v>
      </c>
      <c r="K24" s="215" t="str">
        <f>MID(K26,3,2)&amp;MID(K26,1,2)&amp;DEC2HEX(K5,2)&amp;DEC2HEX(K6,2)&amp;MID(K27,3,2)&amp;MID(K27,1,2)&amp;"0000"</f>
        <v>F4FF0101D8FF0000</v>
      </c>
      <c r="L24" s="215" t="str">
        <f>MID(L26,3,2)&amp;MID(L26,1,2)&amp;DEC2HEX(L5,2)&amp;DEC2HEX(L6,2)&amp;MID(L27,3,2)&amp;MID(L27,1,2)&amp;"0000"</f>
        <v>CDFF0101FDFF0000</v>
      </c>
      <c r="M24" s="215" t="str">
        <f>MID(M26,3,2)&amp;MID(M26,1,2)&amp;DEC2HEX(M5,2)&amp;DEC2HEX(M6,2)&amp;MID(M27,3,2)&amp;MID(M27,1,2)&amp;"0000"</f>
        <v>F7FF01012F000000</v>
      </c>
      <c r="N24" s="215" t="str">
        <f>MID(N26,3,2)&amp;MID(N26,1,2)&amp;DEC2HEX(N5,2)&amp;DEC2HEX(N6,2)&amp;MID(N27,3,2)&amp;MID(N27,1,2)&amp;"0000"</f>
        <v>9AFF010161000000</v>
      </c>
      <c r="O24" s="215" t="str">
        <f>MID(O26,3,2)&amp;MID(O26,1,2)&amp;DEC2HEX(O5,2)&amp;DEC2HEX(O6,2)&amp;MID(O27,3,2)&amp;MID(O27,1,2)&amp;"0000"</f>
        <v>3400010181000000</v>
      </c>
      <c r="P24" s="215" t="str">
        <f>MID(P26,3,2)&amp;MID(P26,1,2)&amp;DEC2HEX(P5,2)&amp;DEC2HEX(P6,2)&amp;MID(P27,3,2)&amp;MID(P27,1,2)&amp;"0000"</f>
        <v>31000101C8FF0000</v>
      </c>
      <c r="Q24" s="215" t="str">
        <f>MID(Q26,3,2)&amp;MID(Q26,1,2)&amp;DEC2HEX(Q5,2)&amp;DEC2HEX(Q6,2)&amp;MID(Q27,3,2)&amp;MID(Q27,1,2)&amp;"0000"</f>
        <v>98000101CEFF0000</v>
      </c>
      <c r="R24" s="215" t="str">
        <f>MID(R26,3,2)&amp;MID(R26,1,2)&amp;DEC2HEX(R5,2)&amp;DEC2HEX(R6,2)&amp;MID(R27,3,2)&amp;MID(R27,1,2)&amp;"0000"</f>
        <v>6DFF0202BCFF0000</v>
      </c>
      <c r="S24" s="215" t="str">
        <f>MID(S26,3,2)&amp;MID(S26,1,2)&amp;DEC2HEX(S5,2)&amp;DEC2HEX(S6,2)&amp;MID(S27,3,2)&amp;MID(S27,1,2)&amp;"0000"</f>
        <v>80FF000225000000</v>
      </c>
      <c r="T24" s="215" t="str">
        <f>MID(T26,3,2)&amp;MID(T26,1,2)&amp;DEC2HEX(T5,2)&amp;DEC2HEX(T6,2)&amp;MID(T27,3,2)&amp;MID(T27,1,2)&amp;"0000"</f>
        <v>59FF02020E000000</v>
      </c>
      <c r="U24" s="215" t="str">
        <f>MID(U26,3,2)&amp;MID(U26,1,2)&amp;DEC2HEX(U5,2)&amp;DEC2HEX(U6,2)&amp;MID(U27,3,2)&amp;MID(U27,1,2)&amp;"0000"</f>
        <v>E3FF02020E000000</v>
      </c>
      <c r="V24" s="215" t="str">
        <f>MID(V26,3,2)&amp;MID(V26,1,2)&amp;DEC2HEX(V5,2)&amp;DEC2HEX(V6,2)&amp;MID(V27,3,2)&amp;MID(V27,1,2)&amp;"0000"</f>
        <v>FDFF020277000000</v>
      </c>
      <c r="W24" s="215" t="str">
        <f>MID(W26,3,2)&amp;MID(W26,1,2)&amp;DEC2HEX(W5,2)&amp;DEC2HEX(W6,2)&amp;MID(W27,3,2)&amp;MID(W27,1,2)&amp;"0000"</f>
        <v>8100020247000000</v>
      </c>
      <c r="X24" s="215" t="str">
        <f>MID(X26,3,2)&amp;MID(X26,1,2)&amp;DEC2HEX(X5,2)&amp;DEC2HEX(X6,2)&amp;MID(X27,3,2)&amp;MID(X27,1,2)&amp;"0000"</f>
        <v>210001020A000000</v>
      </c>
      <c r="Y24" s="215" t="str">
        <f>MID(Y26,3,2)&amp;MID(Y26,1,2)&amp;DEC2HEX(Y5,2)&amp;DEC2HEX(Y6,2)&amp;MID(Y27,3,2)&amp;MID(Y27,1,2)&amp;"0000"</f>
        <v>820002026A000000</v>
      </c>
      <c r="Z24" s="215" t="str">
        <f>MID(Z26,3,2)&amp;MID(Z26,1,2)&amp;DEC2HEX(Z5,2)&amp;DEC2HEX(Z6,2)&amp;MID(Z27,3,2)&amp;MID(Z27,1,2)&amp;"0000"</f>
        <v>5900020288FF0000</v>
      </c>
      <c r="AA24" s="215" t="str">
        <f>MID(AA26,3,2)&amp;MID(AA26,1,2)&amp;DEC2HEX(AA5,2)&amp;DEC2HEX(AA6,2)&amp;MID(AA27,3,2)&amp;MID(AA27,1,2)&amp;"0000"</f>
        <v>52FF0202E9FF0000</v>
      </c>
      <c r="AB24" s="215" t="str">
        <f>MID(AB26,3,2)&amp;MID(AB26,1,2)&amp;DEC2HEX(AB5,2)&amp;DEC2HEX(AB6,2)&amp;MID(AB27,3,2)&amp;MID(AB27,1,2)&amp;"0000"</f>
        <v>88FF0202A4FF0000</v>
      </c>
      <c r="AC24" s="215" t="str">
        <f>MID(AC26,3,2)&amp;MID(AC26,1,2)&amp;DEC2HEX(AC5,2)&amp;DEC2HEX(AC6,2)&amp;MID(AC27,3,2)&amp;MID(AC27,1,2)&amp;"0000"</f>
        <v>AAFF0202E7FF0000</v>
      </c>
      <c r="AD24" s="215" t="str">
        <f>MID(AD26,3,2)&amp;MID(AD26,1,2)&amp;DEC2HEX(AD5,2)&amp;DEC2HEX(AD6,2)&amp;MID(AD27,3,2)&amp;MID(AD27,1,2)&amp;"0000"</f>
        <v>BAFF0202B9FF0000</v>
      </c>
      <c r="AE24" s="215" t="str">
        <f>MID(AE26,3,2)&amp;MID(AE26,1,2)&amp;DEC2HEX(AE5,2)&amp;DEC2HEX(AE6,2)&amp;MID(AE27,3,2)&amp;MID(AE27,1,2)&amp;"0000"</f>
        <v>D2FF0202DCFF0000</v>
      </c>
      <c r="AF24" s="215" t="str">
        <f>MID(AF26,3,2)&amp;MID(AF26,1,2)&amp;DEC2HEX(AF5,2)&amp;DEC2HEX(AF6,2)&amp;MID(AF27,3,2)&amp;MID(AF27,1,2)&amp;"0000"</f>
        <v>90FF0202CCFF0000</v>
      </c>
      <c r="AG24" s="215" t="str">
        <f>MID(AG26,3,2)&amp;MID(AG26,1,2)&amp;DEC2HEX(AG5,2)&amp;DEC2HEX(AG6,2)&amp;MID(AG27,3,2)&amp;MID(AG27,1,2)&amp;"0000"</f>
        <v>D3FF02024D000000</v>
      </c>
      <c r="AH24" s="215" t="str">
        <f>MID(AH26,3,2)&amp;MID(AH26,1,2)&amp;DEC2HEX(AH5,2)&amp;DEC2HEX(AH6,2)&amp;MID(AH27,3,2)&amp;MID(AH27,1,2)&amp;"0000"</f>
        <v>B8FF02027BFF0000</v>
      </c>
      <c r="AI24" s="215" t="str">
        <f>MID(AI26,3,2)&amp;MID(AI26,1,2)&amp;DEC2HEX(AI5,2)&amp;DEC2HEX(AI6,2)&amp;MID(AI27,3,2)&amp;MID(AI27,1,2)&amp;"0000"</f>
        <v>EEFF0202F5FF0000</v>
      </c>
      <c r="AJ24" s="215" t="str">
        <f>MID(AJ26,3,2)&amp;MID(AJ26,1,2)&amp;DEC2HEX(AJ5,2)&amp;DEC2HEX(AJ6,2)&amp;MID(AJ27,3,2)&amp;MID(AJ27,1,2)&amp;"0000"</f>
        <v>F0FF02029DFF0000</v>
      </c>
      <c r="AK24" s="215" t="str">
        <f>MID(AK26,3,2)&amp;MID(AK26,1,2)&amp;DEC2HEX(AK5,2)&amp;DEC2HEX(AK6,2)&amp;MID(AK27,3,2)&amp;MID(AK27,1,2)&amp;"0000"</f>
        <v>2E000202EDFF0000</v>
      </c>
      <c r="AL24" s="215" t="str">
        <f>MID(AL26,3,2)&amp;MID(AL26,1,2)&amp;DEC2HEX(AL5,2)&amp;DEC2HEX(AL6,2)&amp;MID(AL27,3,2)&amp;MID(AL27,1,2)&amp;"0000"</f>
        <v>0600020205000000</v>
      </c>
      <c r="AM24" s="215" t="str">
        <f>MID(AM26,3,2)&amp;MID(AM26,1,2)&amp;DEC2HEX(AM5,2)&amp;DEC2HEX(AM6,2)&amp;MID(AM27,3,2)&amp;MID(AM27,1,2)&amp;"0000"</f>
        <v>450002020F000000</v>
      </c>
      <c r="AN24" s="215" t="str">
        <f>MID(AN26,3,2)&amp;MID(AN26,1,2)&amp;DEC2HEX(AN5,2)&amp;DEC2HEX(AN6,2)&amp;MID(AN27,3,2)&amp;MID(AN27,1,2)&amp;"0000"</f>
        <v>100002023D000000</v>
      </c>
      <c r="AO24" s="215" t="str">
        <f>MID(AO26,3,2)&amp;MID(AO26,1,2)&amp;DEC2HEX(AO5,2)&amp;DEC2HEX(AO6,2)&amp;MID(AO27,3,2)&amp;MID(AO27,1,2)&amp;"0000"</f>
        <v>18000202ADFF0000</v>
      </c>
      <c r="AP24" s="215" t="str">
        <f>MID(AP26,3,2)&amp;MID(AP26,1,2)&amp;DEC2HEX(AP5,2)&amp;DEC2HEX(AP6,2)&amp;MID(AP27,3,2)&amp;MID(AP27,1,2)&amp;"0000"</f>
        <v>2400020261000000</v>
      </c>
      <c r="AQ24" s="215" t="str">
        <f>MID(AQ26,3,2)&amp;MID(AQ26,1,2)&amp;DEC2HEX(AQ5,2)&amp;DEC2HEX(AQ6,2)&amp;MID(AQ27,3,2)&amp;MID(AQ27,1,2)&amp;"0000"</f>
        <v>5E000202CFFF0000</v>
      </c>
      <c r="AR24" s="215" t="str">
        <f>MID(AR26,3,2)&amp;MID(AR26,1,2)&amp;DEC2HEX(AR5,2)&amp;DEC2HEX(AR6,2)&amp;MID(AR27,3,2)&amp;MID(AR27,1,2)&amp;"0000"</f>
        <v>7100020207000000</v>
      </c>
      <c r="AS24" s="215" t="str">
        <f>MID(AS26,3,2)&amp;MID(AS26,1,2)&amp;DEC2HEX(AS5,2)&amp;DEC2HEX(AS6,2)&amp;MID(AS27,3,2)&amp;MID(AS27,1,2)&amp;"0000"</f>
        <v>8E000202EEFF0000</v>
      </c>
    </row>
    <row r="25" spans="1:45" hidden="1">
      <c r="C25" s="215" t="str">
        <f>"00"&amp;DEC2HEX(C7,2)&amp;DEC2HEX(C8,2)&amp;DEC2HEX(C9,2)</f>
        <v>00000101</v>
      </c>
      <c r="D25" s="215" t="str">
        <f t="shared" ref="D25:AS25" si="2">"00"&amp;DEC2HEX(D7,2)&amp;DEC2HEX(D8,2)&amp;DEC2HEX(D9,2)</f>
        <v>00000201</v>
      </c>
      <c r="E25" s="215" t="str">
        <f t="shared" si="2"/>
        <v>00000301</v>
      </c>
      <c r="F25" s="215" t="str">
        <f t="shared" si="2"/>
        <v>00000401</v>
      </c>
      <c r="G25" s="215" t="str">
        <f t="shared" si="2"/>
        <v>00000501</v>
      </c>
      <c r="H25" s="215" t="str">
        <f t="shared" si="2"/>
        <v>00000601</v>
      </c>
      <c r="I25" s="215" t="str">
        <f t="shared" si="2"/>
        <v>00000701</v>
      </c>
      <c r="J25" s="215" t="str">
        <f t="shared" si="2"/>
        <v>00000801</v>
      </c>
      <c r="K25" s="215" t="str">
        <f t="shared" si="2"/>
        <v>00000901</v>
      </c>
      <c r="L25" s="215" t="str">
        <f t="shared" si="2"/>
        <v>00010A01</v>
      </c>
      <c r="M25" s="215" t="str">
        <f t="shared" si="2"/>
        <v>00000B01</v>
      </c>
      <c r="N25" s="215" t="str">
        <f t="shared" si="2"/>
        <v>00000C01</v>
      </c>
      <c r="O25" s="215" t="str">
        <f t="shared" si="2"/>
        <v>00010D01</v>
      </c>
      <c r="P25" s="215" t="str">
        <f t="shared" si="2"/>
        <v>00000E01</v>
      </c>
      <c r="Q25" s="215" t="str">
        <f t="shared" si="2"/>
        <v>00010F01</v>
      </c>
      <c r="R25" s="215" t="str">
        <f t="shared" si="2"/>
        <v>00000002</v>
      </c>
      <c r="S25" s="215" t="str">
        <f t="shared" si="2"/>
        <v>00001002</v>
      </c>
      <c r="T25" s="215" t="str">
        <f t="shared" si="2"/>
        <v>00000002</v>
      </c>
      <c r="U25" s="215" t="str">
        <f t="shared" si="2"/>
        <v>00005B02</v>
      </c>
      <c r="V25" s="215" t="str">
        <f t="shared" si="2"/>
        <v>00000002</v>
      </c>
      <c r="W25" s="215" t="str">
        <f t="shared" si="2"/>
        <v>00000002</v>
      </c>
      <c r="X25" s="215" t="str">
        <f t="shared" si="2"/>
        <v>00001102</v>
      </c>
      <c r="Y25" s="215" t="str">
        <f t="shared" si="2"/>
        <v>00005A02</v>
      </c>
      <c r="Z25" s="215" t="str">
        <f t="shared" si="2"/>
        <v>00000002</v>
      </c>
      <c r="AA25" s="215" t="str">
        <f t="shared" si="2"/>
        <v>00000002</v>
      </c>
      <c r="AB25" s="215" t="str">
        <f t="shared" si="2"/>
        <v>00000002</v>
      </c>
      <c r="AC25" s="215" t="str">
        <f t="shared" si="2"/>
        <v>00000002</v>
      </c>
      <c r="AD25" s="215" t="str">
        <f t="shared" si="2"/>
        <v>00000002</v>
      </c>
      <c r="AE25" s="215" t="str">
        <f t="shared" si="2"/>
        <v>00000002</v>
      </c>
      <c r="AF25" s="215" t="str">
        <f t="shared" si="2"/>
        <v>00000002</v>
      </c>
      <c r="AG25" s="215" t="str">
        <f t="shared" si="2"/>
        <v>00000002</v>
      </c>
      <c r="AH25" s="215" t="str">
        <f t="shared" si="2"/>
        <v>00000002</v>
      </c>
      <c r="AI25" s="215" t="str">
        <f t="shared" si="2"/>
        <v>00000002</v>
      </c>
      <c r="AJ25" s="215" t="str">
        <f t="shared" si="2"/>
        <v>00000002</v>
      </c>
      <c r="AK25" s="215" t="str">
        <f t="shared" si="2"/>
        <v>00000002</v>
      </c>
      <c r="AL25" s="215" t="str">
        <f t="shared" si="2"/>
        <v>00000002</v>
      </c>
      <c r="AM25" s="215" t="str">
        <f t="shared" si="2"/>
        <v>00000002</v>
      </c>
      <c r="AN25" s="215" t="str">
        <f t="shared" si="2"/>
        <v>00000002</v>
      </c>
      <c r="AO25" s="215" t="str">
        <f t="shared" si="2"/>
        <v>00000002</v>
      </c>
      <c r="AP25" s="215" t="str">
        <f t="shared" si="2"/>
        <v>00000002</v>
      </c>
      <c r="AQ25" s="215" t="str">
        <f t="shared" si="2"/>
        <v>00000002</v>
      </c>
      <c r="AR25" s="215" t="str">
        <f t="shared" si="2"/>
        <v>00000002</v>
      </c>
      <c r="AS25" s="215" t="str">
        <f t="shared" si="2"/>
        <v>00000002</v>
      </c>
    </row>
    <row r="26" spans="1:45" hidden="1">
      <c r="C26" s="216" t="str">
        <f t="shared" ref="C26:AS26" si="3">RIGHT(DEC2HEX(C3,4),4)</f>
        <v>FFFA</v>
      </c>
      <c r="D26" s="216" t="str">
        <f t="shared" si="3"/>
        <v>FFAC</v>
      </c>
      <c r="E26" s="216" t="str">
        <f t="shared" si="3"/>
        <v>FF44</v>
      </c>
      <c r="F26" s="216" t="str">
        <f t="shared" si="3"/>
        <v>0004</v>
      </c>
      <c r="G26" s="216" t="str">
        <f t="shared" si="3"/>
        <v>005C</v>
      </c>
      <c r="H26" s="216" t="str">
        <f t="shared" si="3"/>
        <v>0072</v>
      </c>
      <c r="I26" s="216" t="str">
        <f t="shared" si="3"/>
        <v>FF7C</v>
      </c>
      <c r="J26" s="216" t="str">
        <f t="shared" si="3"/>
        <v>FFDA</v>
      </c>
      <c r="K26" s="216" t="str">
        <f t="shared" si="3"/>
        <v>FFF4</v>
      </c>
      <c r="L26" s="216" t="str">
        <f>RIGHT(DEC2HEX(L3,4),4)</f>
        <v>FFCD</v>
      </c>
      <c r="M26" s="216" t="str">
        <f t="shared" si="3"/>
        <v>FFF7</v>
      </c>
      <c r="N26" s="216" t="str">
        <f t="shared" si="3"/>
        <v>FF9A</v>
      </c>
      <c r="O26" s="216" t="str">
        <f t="shared" si="3"/>
        <v>0034</v>
      </c>
      <c r="P26" s="216" t="str">
        <f t="shared" si="3"/>
        <v>0031</v>
      </c>
      <c r="Q26" s="216" t="str">
        <f t="shared" si="3"/>
        <v>0098</v>
      </c>
      <c r="R26" s="216" t="str">
        <f t="shared" si="3"/>
        <v>FF6D</v>
      </c>
      <c r="S26" s="216" t="str">
        <f t="shared" si="3"/>
        <v>FF80</v>
      </c>
      <c r="T26" s="216" t="str">
        <f t="shared" si="3"/>
        <v>FF59</v>
      </c>
      <c r="U26" s="216" t="str">
        <f t="shared" si="3"/>
        <v>FFE3</v>
      </c>
      <c r="V26" s="216" t="str">
        <f t="shared" si="3"/>
        <v>FFFD</v>
      </c>
      <c r="W26" s="216" t="str">
        <f t="shared" si="3"/>
        <v>0081</v>
      </c>
      <c r="X26" s="216" t="str">
        <f t="shared" si="3"/>
        <v>0021</v>
      </c>
      <c r="Y26" s="216" t="str">
        <f t="shared" si="3"/>
        <v>0082</v>
      </c>
      <c r="Z26" s="216" t="str">
        <f t="shared" si="3"/>
        <v>0059</v>
      </c>
      <c r="AA26" s="216" t="str">
        <f t="shared" si="3"/>
        <v>FF52</v>
      </c>
      <c r="AB26" s="216" t="str">
        <f t="shared" si="3"/>
        <v>FF88</v>
      </c>
      <c r="AC26" s="216" t="str">
        <f t="shared" si="3"/>
        <v>FFAA</v>
      </c>
      <c r="AD26" s="216" t="str">
        <f t="shared" si="3"/>
        <v>FFBA</v>
      </c>
      <c r="AE26" s="216" t="str">
        <f t="shared" si="3"/>
        <v>FFD2</v>
      </c>
      <c r="AF26" s="216" t="str">
        <f t="shared" si="3"/>
        <v>FF90</v>
      </c>
      <c r="AG26" s="216" t="str">
        <f t="shared" si="3"/>
        <v>FFD3</v>
      </c>
      <c r="AH26" s="216" t="str">
        <f t="shared" si="3"/>
        <v>FFB8</v>
      </c>
      <c r="AI26" s="216" t="str">
        <f t="shared" si="3"/>
        <v>FFEE</v>
      </c>
      <c r="AJ26" s="216" t="str">
        <f t="shared" si="3"/>
        <v>FFF0</v>
      </c>
      <c r="AK26" s="216" t="str">
        <f t="shared" si="3"/>
        <v>002E</v>
      </c>
      <c r="AL26" s="216" t="str">
        <f t="shared" si="3"/>
        <v>0006</v>
      </c>
      <c r="AM26" s="216" t="str">
        <f t="shared" si="3"/>
        <v>0045</v>
      </c>
      <c r="AN26" s="216" t="str">
        <f t="shared" si="3"/>
        <v>0010</v>
      </c>
      <c r="AO26" s="216" t="str">
        <f t="shared" si="3"/>
        <v>0018</v>
      </c>
      <c r="AP26" s="216" t="str">
        <f t="shared" si="3"/>
        <v>0024</v>
      </c>
      <c r="AQ26" s="216" t="str">
        <f t="shared" si="3"/>
        <v>005E</v>
      </c>
      <c r="AR26" s="216" t="str">
        <f t="shared" si="3"/>
        <v>0071</v>
      </c>
      <c r="AS26" s="216" t="str">
        <f t="shared" si="3"/>
        <v>008E</v>
      </c>
    </row>
    <row r="27" spans="1:45" hidden="1">
      <c r="C27" s="216" t="str">
        <f t="shared" ref="C27:AS27" si="4">RIGHT(DEC2HEX(C4,4),4)</f>
        <v>FFBA</v>
      </c>
      <c r="D27" s="216" t="str">
        <f t="shared" si="4"/>
        <v>FF95</v>
      </c>
      <c r="E27" s="216" t="str">
        <f t="shared" si="4"/>
        <v>FFC3</v>
      </c>
      <c r="F27" s="216" t="str">
        <f t="shared" si="4"/>
        <v>005A</v>
      </c>
      <c r="G27" s="216" t="str">
        <f t="shared" si="4"/>
        <v>0024</v>
      </c>
      <c r="H27" s="216" t="str">
        <f t="shared" si="4"/>
        <v>FFB5</v>
      </c>
      <c r="I27" s="216" t="str">
        <f t="shared" si="4"/>
        <v>FFF4</v>
      </c>
      <c r="J27" s="216" t="str">
        <f t="shared" si="4"/>
        <v>FF83</v>
      </c>
      <c r="K27" s="216" t="str">
        <f t="shared" si="4"/>
        <v>FFD8</v>
      </c>
      <c r="L27" s="216" t="str">
        <f>RIGHT(DEC2HEX(L4,4),4)</f>
        <v>FFFD</v>
      </c>
      <c r="M27" s="216" t="str">
        <f t="shared" si="4"/>
        <v>002F</v>
      </c>
      <c r="N27" s="216" t="str">
        <f t="shared" si="4"/>
        <v>0061</v>
      </c>
      <c r="O27" s="216" t="str">
        <f t="shared" si="4"/>
        <v>0081</v>
      </c>
      <c r="P27" s="216" t="str">
        <f t="shared" si="4"/>
        <v>FFC8</v>
      </c>
      <c r="Q27" s="216" t="str">
        <f t="shared" si="4"/>
        <v>FFCE</v>
      </c>
      <c r="R27" s="216" t="str">
        <f t="shared" si="4"/>
        <v>FFBC</v>
      </c>
      <c r="S27" s="216" t="str">
        <f t="shared" si="4"/>
        <v>0025</v>
      </c>
      <c r="T27" s="216" t="str">
        <f t="shared" si="4"/>
        <v>000E</v>
      </c>
      <c r="U27" s="216" t="str">
        <f t="shared" si="4"/>
        <v>000E</v>
      </c>
      <c r="V27" s="216" t="str">
        <f t="shared" si="4"/>
        <v>0077</v>
      </c>
      <c r="W27" s="216" t="str">
        <f t="shared" si="4"/>
        <v>0047</v>
      </c>
      <c r="X27" s="216" t="str">
        <f t="shared" si="4"/>
        <v>000A</v>
      </c>
      <c r="Y27" s="216" t="str">
        <f t="shared" si="4"/>
        <v>006A</v>
      </c>
      <c r="Z27" s="216" t="str">
        <f t="shared" si="4"/>
        <v>FF88</v>
      </c>
      <c r="AA27" s="216" t="str">
        <f t="shared" si="4"/>
        <v>FFE9</v>
      </c>
      <c r="AB27" s="216" t="str">
        <f t="shared" si="4"/>
        <v>FFA4</v>
      </c>
      <c r="AC27" s="216" t="str">
        <f t="shared" si="4"/>
        <v>FFE7</v>
      </c>
      <c r="AD27" s="216" t="str">
        <f t="shared" si="4"/>
        <v>FFB9</v>
      </c>
      <c r="AE27" s="216" t="str">
        <f t="shared" si="4"/>
        <v>FFDC</v>
      </c>
      <c r="AF27" s="216" t="str">
        <f t="shared" si="4"/>
        <v>FFCC</v>
      </c>
      <c r="AG27" s="216" t="str">
        <f t="shared" si="4"/>
        <v>004D</v>
      </c>
      <c r="AH27" s="216" t="str">
        <f t="shared" si="4"/>
        <v>FF7B</v>
      </c>
      <c r="AI27" s="216" t="str">
        <f t="shared" si="4"/>
        <v>FFF5</v>
      </c>
      <c r="AJ27" s="216" t="str">
        <f t="shared" si="4"/>
        <v>FF9D</v>
      </c>
      <c r="AK27" s="216" t="str">
        <f t="shared" si="4"/>
        <v>FFED</v>
      </c>
      <c r="AL27" s="216" t="str">
        <f t="shared" si="4"/>
        <v>0005</v>
      </c>
      <c r="AM27" s="216" t="str">
        <f t="shared" si="4"/>
        <v>000F</v>
      </c>
      <c r="AN27" s="216" t="str">
        <f t="shared" si="4"/>
        <v>003D</v>
      </c>
      <c r="AO27" s="216" t="str">
        <f t="shared" si="4"/>
        <v>FFAD</v>
      </c>
      <c r="AP27" s="216" t="str">
        <f t="shared" si="4"/>
        <v>0061</v>
      </c>
      <c r="AQ27" s="216" t="str">
        <f t="shared" si="4"/>
        <v>FFCF</v>
      </c>
      <c r="AR27" s="216" t="str">
        <f t="shared" si="4"/>
        <v>0007</v>
      </c>
      <c r="AS27" s="216" t="str">
        <f t="shared" si="4"/>
        <v>FFEE</v>
      </c>
    </row>
    <row r="28" spans="1:45" hidden="1"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</row>
    <row r="29" spans="1:45" hidden="1"/>
    <row r="30" spans="1:45" hidden="1"/>
    <row r="31" spans="1:45" hidden="1"/>
    <row r="32" spans="1:45" hidden="1"/>
    <row r="33" spans="3:45" hidden="1"/>
    <row r="34" spans="3:45" hidden="1"/>
    <row r="35" spans="3:45" hidden="1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</row>
    <row r="36" spans="3:45" hidden="1">
      <c r="C36" s="76" t="str">
        <f>INDEX('Locations Data'!$D$1:$E$43,COLUMN()-1,1)</f>
        <v>ACFF000095FF0000</v>
      </c>
      <c r="D36" s="76" t="str">
        <f>INDEX('Locations Data'!$D$1:$E$43,COLUMN()-1,1)</f>
        <v>44FF0000C3FF0000</v>
      </c>
      <c r="E36" s="76" t="str">
        <f>INDEX('Locations Data'!$D$1:$E$43,COLUMN()-1,1)</f>
        <v>040000005A000000</v>
      </c>
      <c r="F36" s="76" t="str">
        <f>INDEX('Locations Data'!$D$1:$E$43,COLUMN()-1,1)</f>
        <v>5C00000024000000</v>
      </c>
      <c r="G36" s="76" t="str">
        <f>INDEX('Locations Data'!$D$1:$E$43,COLUMN()-1,1)</f>
        <v>72000000B5FF0000</v>
      </c>
      <c r="H36" s="76" t="str">
        <f>INDEX('Locations Data'!$D$1:$E$43,COLUMN()-1,1)</f>
        <v>7CFF0101F4FF0000</v>
      </c>
      <c r="I36" s="76" t="str">
        <f>INDEX('Locations Data'!$D$1:$E$43,COLUMN()-1,1)</f>
        <v>DAFF010183FF0000</v>
      </c>
      <c r="J36" s="76" t="str">
        <f>INDEX('Locations Data'!$D$1:$E$43,COLUMN()-1,1)</f>
        <v>F4FF0101D8FF0000</v>
      </c>
      <c r="K36" s="76" t="str">
        <f>INDEX('Locations Data'!$D$1:$E$43,COLUMN()-1,1)</f>
        <v>CDFF0101FDFF0000</v>
      </c>
      <c r="L36" s="76" t="str">
        <f>INDEX('Locations Data'!$D$1:$E$43,COLUMN()-1,1)</f>
        <v>F7FF01012F000000</v>
      </c>
      <c r="M36" s="76" t="str">
        <f>INDEX('Locations Data'!$D$1:$E$43,COLUMN()-1,1)</f>
        <v>9AFF010161000000</v>
      </c>
      <c r="N36" s="76" t="str">
        <f>INDEX('Locations Data'!$D$1:$E$43,COLUMN()-1,1)</f>
        <v>3400010181000000</v>
      </c>
      <c r="O36" s="76" t="str">
        <f>INDEX('Locations Data'!$D$1:$E$43,COLUMN()-1,1)</f>
        <v>31000101C8FF0000</v>
      </c>
      <c r="P36" s="76" t="str">
        <f>INDEX('Locations Data'!$D$1:$E$43,COLUMN()-1,1)</f>
        <v>98000101CEFF0000</v>
      </c>
      <c r="Q36" s="76" t="str">
        <f>INDEX('Locations Data'!$D$1:$E$43,COLUMN()-1,1)</f>
        <v>6DFF0202BCFF0000</v>
      </c>
      <c r="R36" s="76" t="str">
        <f>INDEX('Locations Data'!$D$1:$E$43,COLUMN()-1,1)</f>
        <v>80FF000225000000</v>
      </c>
      <c r="S36" s="76" t="str">
        <f>INDEX('Locations Data'!$D$1:$E$43,COLUMN()-1,1)</f>
        <v>59FF02020E000000</v>
      </c>
      <c r="T36" s="76" t="str">
        <f>INDEX('Locations Data'!$D$1:$E$43,COLUMN()-1,1)</f>
        <v>E3FF02020E000000</v>
      </c>
      <c r="U36" s="76" t="str">
        <f>INDEX('Locations Data'!$D$1:$E$43,COLUMN()-1,1)</f>
        <v>FDFF020277000000</v>
      </c>
      <c r="V36" s="76" t="str">
        <f>INDEX('Locations Data'!$D$1:$E$43,COLUMN()-1,1)</f>
        <v>8100020247000000</v>
      </c>
      <c r="W36" s="76" t="str">
        <f>INDEX('Locations Data'!$D$1:$E$43,COLUMN()-1,1)</f>
        <v>210001020A000000</v>
      </c>
      <c r="X36" s="76" t="str">
        <f>INDEX('Locations Data'!$D$1:$E$43,COLUMN()-1,1)</f>
        <v>820002026A000000</v>
      </c>
      <c r="Y36" s="76" t="str">
        <f>INDEX('Locations Data'!$D$1:$E$43,COLUMN()-1,1)</f>
        <v>5900020288FF0000</v>
      </c>
      <c r="Z36" s="76" t="str">
        <f>INDEX('Locations Data'!$D$1:$E$43,COLUMN()-1,1)</f>
        <v>52FF0202E9FF0000</v>
      </c>
      <c r="AA36" s="76" t="str">
        <f>INDEX('Locations Data'!$D$1:$E$43,COLUMN()-1,1)</f>
        <v>88FF0202A4FF0000</v>
      </c>
      <c r="AB36" s="76" t="str">
        <f>INDEX('Locations Data'!$D$1:$E$43,COLUMN()-1,1)</f>
        <v>AAFF0202E7FF0000</v>
      </c>
      <c r="AC36" s="76" t="str">
        <f>INDEX('Locations Data'!$D$1:$E$43,COLUMN()-1,1)</f>
        <v>BAFF0202B9FF0000</v>
      </c>
      <c r="AD36" s="76" t="str">
        <f>INDEX('Locations Data'!$D$1:$E$43,COLUMN()-1,1)</f>
        <v>D2FF0202DCFF0000</v>
      </c>
      <c r="AE36" s="76" t="str">
        <f>INDEX('Locations Data'!$D$1:$E$43,COLUMN()-1,1)</f>
        <v>90FF0202CCFF0000</v>
      </c>
      <c r="AF36" s="76" t="str">
        <f>INDEX('Locations Data'!$D$1:$E$43,COLUMN()-1,1)</f>
        <v>D3FF02024D000000</v>
      </c>
      <c r="AG36" s="76" t="str">
        <f>INDEX('Locations Data'!$D$1:$E$43,COLUMN()-1,1)</f>
        <v>B8FF02027BFF0000</v>
      </c>
      <c r="AH36" s="76" t="str">
        <f>INDEX('Locations Data'!$D$1:$E$43,COLUMN()-1,1)</f>
        <v>EEFF0202F5FF0000</v>
      </c>
      <c r="AI36" s="76" t="str">
        <f>INDEX('Locations Data'!$D$1:$E$43,COLUMN()-1,1)</f>
        <v>F0FF02029DFF0000</v>
      </c>
      <c r="AJ36" s="76" t="str">
        <f>INDEX('Locations Data'!$D$1:$E$43,COLUMN()-1,1)</f>
        <v>2E000202EDFF0000</v>
      </c>
      <c r="AK36" s="76" t="str">
        <f>INDEX('Locations Data'!$D$1:$E$43,COLUMN()-1,1)</f>
        <v>0600020205000000</v>
      </c>
      <c r="AL36" s="76" t="str">
        <f>INDEX('Locations Data'!$D$1:$E$43,COLUMN()-1,1)</f>
        <v>450002020F000000</v>
      </c>
      <c r="AM36" s="76" t="str">
        <f>INDEX('Locations Data'!$D$1:$E$43,COLUMN()-1,1)</f>
        <v>100002023D000000</v>
      </c>
      <c r="AN36" s="76" t="str">
        <f>INDEX('Locations Data'!$D$1:$E$43,COLUMN()-1,1)</f>
        <v>18000202ADFF0000</v>
      </c>
      <c r="AO36" s="76" t="str">
        <f>INDEX('Locations Data'!$D$1:$E$43,COLUMN()-1,1)</f>
        <v>2400020261000000</v>
      </c>
      <c r="AP36" s="76" t="str">
        <f>INDEX('Locations Data'!$D$1:$E$43,COLUMN()-1,1)</f>
        <v>5E000202CFFF0000</v>
      </c>
      <c r="AQ36" s="76" t="str">
        <f>INDEX('Locations Data'!$D$1:$E$43,COLUMN()-1,1)</f>
        <v>7100020207000000</v>
      </c>
      <c r="AR36" s="76" t="str">
        <f>INDEX('Locations Data'!$D$1:$E$43,COLUMN()-1,1)</f>
        <v>8E000202EEFF0000</v>
      </c>
      <c r="AS36" s="76" t="e">
        <f>INDEX('Locations Data'!$D$1:$E$43,COLUMN()-1,1)</f>
        <v>#REF!</v>
      </c>
    </row>
    <row r="37" spans="3:45" hidden="1">
      <c r="C37" s="76" t="str">
        <f>INDEX('Locations Data'!$D$1:$E$43,COLUMN()-1,2)</f>
        <v>00000201</v>
      </c>
      <c r="D37" s="76" t="str">
        <f>INDEX('Locations Data'!$D$1:$E$43,COLUMN()-1,2)</f>
        <v>00000301</v>
      </c>
      <c r="E37" s="76" t="str">
        <f>INDEX('Locations Data'!$D$1:$E$43,COLUMN()-1,2)</f>
        <v>00000401</v>
      </c>
      <c r="F37" s="76" t="str">
        <f>INDEX('Locations Data'!$D$1:$E$43,COLUMN()-1,2)</f>
        <v>00000501</v>
      </c>
      <c r="G37" s="76" t="str">
        <f>INDEX('Locations Data'!$D$1:$E$43,COLUMN()-1,2)</f>
        <v>00000601</v>
      </c>
      <c r="H37" s="76" t="str">
        <f>INDEX('Locations Data'!$D$1:$E$43,COLUMN()-1,2)</f>
        <v>00000701</v>
      </c>
      <c r="I37" s="76" t="str">
        <f>INDEX('Locations Data'!$D$1:$E$43,COLUMN()-1,2)</f>
        <v>00000801</v>
      </c>
      <c r="J37" s="76" t="str">
        <f>INDEX('Locations Data'!$D$1:$E$43,COLUMN()-1,2)</f>
        <v>00000901</v>
      </c>
      <c r="K37" s="76" t="str">
        <f>INDEX('Locations Data'!$D$1:$E$43,COLUMN()-1,2)</f>
        <v>00000A01</v>
      </c>
      <c r="L37" s="76" t="str">
        <f>INDEX('Locations Data'!$D$1:$E$43,COLUMN()-1,2)</f>
        <v>00000B01</v>
      </c>
      <c r="M37" s="76" t="str">
        <f>INDEX('Locations Data'!$D$1:$E$43,COLUMN()-1,2)</f>
        <v>00000C01</v>
      </c>
      <c r="N37" s="76" t="str">
        <f>INDEX('Locations Data'!$D$1:$E$43,COLUMN()-1,2)</f>
        <v>00000D01</v>
      </c>
      <c r="O37" s="76" t="str">
        <f>INDEX('Locations Data'!$D$1:$E$43,COLUMN()-1,2)</f>
        <v>00000E01</v>
      </c>
      <c r="P37" s="76" t="str">
        <f>INDEX('Locations Data'!$D$1:$E$43,COLUMN()-1,2)</f>
        <v>00000F01</v>
      </c>
      <c r="Q37" s="76" t="str">
        <f>INDEX('Locations Data'!$D$1:$E$43,COLUMN()-1,2)</f>
        <v>00000002</v>
      </c>
      <c r="R37" s="76" t="str">
        <f>INDEX('Locations Data'!$D$1:$E$43,COLUMN()-1,2)</f>
        <v>00001002</v>
      </c>
      <c r="S37" s="76" t="str">
        <f>INDEX('Locations Data'!$D$1:$E$43,COLUMN()-1,2)</f>
        <v>00000002</v>
      </c>
      <c r="T37" s="76" t="str">
        <f>INDEX('Locations Data'!$D$1:$E$43,COLUMN()-1,2)</f>
        <v>00005B02</v>
      </c>
      <c r="U37" s="76" t="str">
        <f>INDEX('Locations Data'!$D$1:$E$43,COLUMN()-1,2)</f>
        <v>00000002</v>
      </c>
      <c r="V37" s="76" t="str">
        <f>INDEX('Locations Data'!$D$1:$E$43,COLUMN()-1,2)</f>
        <v>00000002</v>
      </c>
      <c r="W37" s="76" t="str">
        <f>INDEX('Locations Data'!$D$1:$E$43,COLUMN()-1,2)</f>
        <v>00001102</v>
      </c>
      <c r="X37" s="76" t="str">
        <f>INDEX('Locations Data'!$D$1:$E$43,COLUMN()-1,2)</f>
        <v>00005A02</v>
      </c>
      <c r="Y37" s="76" t="str">
        <f>INDEX('Locations Data'!$D$1:$E$43,COLUMN()-1,2)</f>
        <v>00000002</v>
      </c>
      <c r="Z37" s="76" t="str">
        <f>INDEX('Locations Data'!$D$1:$E$43,COLUMN()-1,2)</f>
        <v>00000002</v>
      </c>
      <c r="AA37" s="76" t="str">
        <f>INDEX('Locations Data'!$D$1:$E$43,COLUMN()-1,2)</f>
        <v>00000002</v>
      </c>
      <c r="AB37" s="76" t="str">
        <f>INDEX('Locations Data'!$D$1:$E$43,COLUMN()-1,2)</f>
        <v>00000002</v>
      </c>
      <c r="AC37" s="76" t="str">
        <f>INDEX('Locations Data'!$D$1:$E$43,COLUMN()-1,2)</f>
        <v>00000002</v>
      </c>
      <c r="AD37" s="76" t="str">
        <f>INDEX('Locations Data'!$D$1:$E$43,COLUMN()-1,2)</f>
        <v>00000002</v>
      </c>
      <c r="AE37" s="76" t="str">
        <f>INDEX('Locations Data'!$D$1:$E$43,COLUMN()-1,2)</f>
        <v>00000002</v>
      </c>
      <c r="AF37" s="76" t="str">
        <f>INDEX('Locations Data'!$D$1:$E$43,COLUMN()-1,2)</f>
        <v>00000002</v>
      </c>
      <c r="AG37" s="76" t="str">
        <f>INDEX('Locations Data'!$D$1:$E$43,COLUMN()-1,2)</f>
        <v>00000002</v>
      </c>
      <c r="AH37" s="76" t="str">
        <f>INDEX('Locations Data'!$D$1:$E$43,COLUMN()-1,2)</f>
        <v>00000002</v>
      </c>
      <c r="AI37" s="76" t="str">
        <f>INDEX('Locations Data'!$D$1:$E$43,COLUMN()-1,2)</f>
        <v>00000002</v>
      </c>
      <c r="AJ37" s="76" t="str">
        <f>INDEX('Locations Data'!$D$1:$E$43,COLUMN()-1,2)</f>
        <v>00000002</v>
      </c>
      <c r="AK37" s="76" t="str">
        <f>INDEX('Locations Data'!$D$1:$E$43,COLUMN()-1,2)</f>
        <v>00000002</v>
      </c>
      <c r="AL37" s="76" t="str">
        <f>INDEX('Locations Data'!$D$1:$E$43,COLUMN()-1,2)</f>
        <v>00000002</v>
      </c>
      <c r="AM37" s="76" t="str">
        <f>INDEX('Locations Data'!$D$1:$E$43,COLUMN()-1,2)</f>
        <v>00000002</v>
      </c>
      <c r="AN37" s="76" t="str">
        <f>INDEX('Locations Data'!$D$1:$E$43,COLUMN()-1,2)</f>
        <v>00000002</v>
      </c>
      <c r="AO37" s="76" t="str">
        <f>INDEX('Locations Data'!$D$1:$E$43,COLUMN()-1,2)</f>
        <v>00000002</v>
      </c>
      <c r="AP37" s="76" t="str">
        <f>INDEX('Locations Data'!$D$1:$E$43,COLUMN()-1,2)</f>
        <v>00000002</v>
      </c>
      <c r="AQ37" s="76" t="str">
        <f>INDEX('Locations Data'!$D$1:$E$43,COLUMN()-1,2)</f>
        <v>00000002</v>
      </c>
      <c r="AR37" s="76" t="str">
        <f>INDEX('Locations Data'!$D$1:$E$43,COLUMN()-1,2)</f>
        <v>00000002</v>
      </c>
      <c r="AS37" s="76" t="e">
        <f>INDEX('Locations Data'!$D$1:$E$43,COLUMN()-1,2)</f>
        <v>#REF!</v>
      </c>
    </row>
    <row r="38" spans="3:45" hidden="1"/>
    <row r="39" spans="3:45" hidden="1"/>
    <row r="40" spans="3:45" hidden="1">
      <c r="C40" s="77"/>
    </row>
    <row r="41" spans="3:45" hidden="1">
      <c r="C41" s="77"/>
    </row>
    <row r="42" spans="3:45" hidden="1">
      <c r="C42" s="77" t="str">
        <f>"FC4D0980544F0980"</f>
        <v>FC4D0980544F0980</v>
      </c>
      <c r="K42" s="77"/>
      <c r="S42" s="77"/>
      <c r="AI42" s="77"/>
    </row>
    <row r="43" spans="3:45" hidden="1">
      <c r="C43" s="77" t="str">
        <f>C24&amp;D24&amp;E24&amp;F24&amp;G24&amp;H24&amp;I24&amp;J24&amp;K24&amp;L24&amp;M24&amp;N24&amp;O24&amp;P24&amp;Q24&amp;R24&amp;S24&amp;T24&amp;U24&amp;V24&amp;W24&amp;X24&amp;Y24&amp;Z24&amp;AA24&amp;AB24&amp;AC24&amp;AD24&amp;AE24&amp;AF24&amp;AG24&amp;AH24&amp;AI24&amp;AJ24&amp;AK24&amp;AL24&amp;AM24&amp;AN24&amp;AO24&amp;AP24&amp;AQ24&amp;AR24&amp;AS24</f>
        <v>FAFF0000BAFF0000ACFF000095FF000044FF0000C3FF0000040000005A0000005C0000002400000072000000B5FF00007CFF0101F4FF0000DAFF010183FF0000F4FF0101D8FF0000CDFF0101FDFF0000F7FF01012F0000009AFF010161000000340001018100000031000101C8FF000098000101CEFF00006DFF0202BCFF000080FF00022500000059FF02020E000000E3FF02020E000000FDFF0202770000008100020247000000210001020A000000820002026A0000005900020288FF000052FF0202E9FF000088FF0202A4FF0000AAFF0202E7FF0000BAFF0202B9FF0000D2FF0202DCFF000090FF0202CCFF0000D3FF02024D000000B8FF02027BFF0000EEFF0202F5FF0000F0FF02029DFF00002E000202EDFF00000600020205000000450002020F000000100002023D00000018000202ADFF000024000202610000005E000202CFFF000071000202070000008E000202EEFF0000</v>
      </c>
    </row>
    <row r="44" spans="3:45" hidden="1">
      <c r="C44" s="77" t="str">
        <f>C25&amp;D25&amp;E25&amp;F25&amp;G25&amp;H25&amp;I25&amp;J25&amp;K25&amp;L25&amp;M25&amp;N25&amp;O25&amp;P25&amp;Q25&amp;R25&amp;S25&amp;T25&amp;U25&amp;V25&amp;W25&amp;X25&amp;Y25&amp;Z25&amp;AA25&amp;AB25&amp;AC25&amp;AD25&amp;AE25&amp;AF25&amp;AG25&amp;AH25&amp;AI25&amp;AJ25&amp;AK25&amp;AL25&amp;AM25&amp;AN25&amp;AO25&amp;AP25&amp;AQ25&amp;AR25&amp;AS25</f>
        <v>00000101000002010000030100000401000005010000060100000701000008010000090100010A0100000B0100000C0100010D0100000E0100010F0100000002000010020000000200005B0200000002000000020000110200005A020000000200000002000000020000000200000002000000020000000200000002000000020000000200000002000000020000000200000002000000020000000200000002000000020000000200000002</v>
      </c>
    </row>
    <row r="45" spans="3:45" hidden="1"/>
    <row r="46" spans="3:45" hidden="1"/>
  </sheetData>
  <pageMargins left="0.78749999999999998" right="0.78749999999999998" top="1.0249999999999999" bottom="1.0249999999999999" header="0.78749999999999998" footer="0.78749999999999998"/>
  <pageSetup orientation="portrait" r:id="rId1"/>
  <headerFooter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Z151"/>
  <sheetViews>
    <sheetView showGridLines="0" showRowColHeader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E3"/>
    </sheetView>
    <sheetView showGridLines="0" showRowColHeaders="0" workbookViewId="1">
      <selection activeCell="C3" sqref="C3:E3"/>
    </sheetView>
  </sheetViews>
  <sheetFormatPr defaultColWidth="6.7109375" defaultRowHeight="12.75"/>
  <cols>
    <col min="1" max="1" width="16.42578125" style="122" customWidth="1"/>
    <col min="2" max="2" width="2.7109375" style="130" customWidth="1"/>
    <col min="3" max="8" width="6.7109375" style="122"/>
    <col min="9" max="9" width="2.7109375" style="130" customWidth="1"/>
    <col min="10" max="15" width="6.7109375" style="122"/>
    <col min="16" max="16" width="2.7109375" style="122" customWidth="1"/>
    <col min="17" max="22" width="6.7109375" style="122"/>
    <col min="23" max="23" width="2.7109375" style="122" customWidth="1"/>
    <col min="24" max="29" width="6.7109375" style="122"/>
    <col min="30" max="30" width="2.7109375" style="122" customWidth="1"/>
    <col min="31" max="36" width="6.7109375" style="122"/>
    <col min="37" max="37" width="2.7109375" style="122" customWidth="1"/>
    <col min="38" max="43" width="6.7109375" style="122"/>
    <col min="44" max="44" width="2.7109375" style="122" customWidth="1"/>
    <col min="45" max="50" width="6.7109375" style="122"/>
    <col min="51" max="51" width="2.7109375" style="122" customWidth="1"/>
    <col min="52" max="57" width="6.7109375" style="122"/>
    <col min="58" max="58" width="2.7109375" style="122" customWidth="1"/>
    <col min="59" max="64" width="6.7109375" style="122"/>
    <col min="65" max="65" width="2.7109375" style="122" customWidth="1"/>
    <col min="66" max="71" width="6.7109375" style="122"/>
    <col min="72" max="72" width="2.7109375" style="122" customWidth="1"/>
    <col min="73" max="78" width="6.7109375" style="122"/>
    <col min="79" max="79" width="2.7109375" style="122" customWidth="1"/>
    <col min="80" max="85" width="6.7109375" style="122"/>
    <col min="86" max="86" width="2.7109375" style="122" customWidth="1"/>
    <col min="87" max="92" width="6.7109375" style="122"/>
    <col min="93" max="93" width="2.7109375" style="122" customWidth="1"/>
    <col min="94" max="99" width="6.7109375" style="122"/>
    <col min="100" max="100" width="2.7109375" style="122" customWidth="1"/>
    <col min="101" max="106" width="6.7109375" style="122"/>
    <col min="107" max="107" width="2.7109375" style="122" customWidth="1"/>
    <col min="108" max="113" width="6.7109375" style="122"/>
    <col min="114" max="114" width="2.7109375" style="122" customWidth="1"/>
    <col min="115" max="120" width="6.7109375" style="122"/>
    <col min="121" max="121" width="2.7109375" style="122" customWidth="1"/>
    <col min="122" max="127" width="6.7109375" style="122"/>
    <col min="128" max="128" width="2.7109375" style="122" customWidth="1"/>
    <col min="129" max="134" width="6.7109375" style="122"/>
    <col min="135" max="135" width="2.7109375" style="122" customWidth="1"/>
    <col min="136" max="141" width="6.7109375" style="122"/>
    <col min="142" max="142" width="2.7109375" style="122" customWidth="1"/>
    <col min="143" max="148" width="6.7109375" style="122"/>
    <col min="149" max="149" width="2.7109375" style="122" customWidth="1"/>
    <col min="150" max="155" width="6.7109375" style="122"/>
    <col min="156" max="156" width="2.7109375" style="122" customWidth="1"/>
    <col min="157" max="162" width="6.7109375" style="122"/>
    <col min="163" max="163" width="2.7109375" style="122" customWidth="1"/>
    <col min="164" max="169" width="6.7109375" style="122"/>
    <col min="170" max="170" width="2.7109375" style="122" customWidth="1"/>
    <col min="171" max="176" width="6.7109375" style="122"/>
    <col min="177" max="177" width="2.7109375" style="122" customWidth="1"/>
    <col min="178" max="183" width="6.7109375" style="122"/>
    <col min="184" max="184" width="2.7109375" style="122" customWidth="1"/>
    <col min="185" max="190" width="6.7109375" style="122"/>
    <col min="191" max="191" width="2.7109375" style="122" customWidth="1"/>
    <col min="192" max="197" width="6.7109375" style="122"/>
    <col min="198" max="198" width="2.7109375" style="122" customWidth="1"/>
    <col min="199" max="204" width="6.7109375" style="122"/>
    <col min="205" max="205" width="2.7109375" style="122" customWidth="1"/>
    <col min="206" max="211" width="6.7109375" style="122"/>
    <col min="212" max="212" width="2.7109375" style="122" customWidth="1"/>
    <col min="213" max="218" width="6.7109375" style="122"/>
    <col min="219" max="219" width="2.7109375" style="122" customWidth="1"/>
    <col min="220" max="225" width="6.7109375" style="122"/>
    <col min="226" max="226" width="2.7109375" style="122" customWidth="1"/>
    <col min="227" max="232" width="6.7109375" style="122"/>
    <col min="233" max="233" width="2.7109375" style="122" customWidth="1"/>
    <col min="234" max="239" width="6.7109375" style="122"/>
    <col min="240" max="240" width="2.7109375" style="122" customWidth="1"/>
    <col min="241" max="246" width="6.7109375" style="122"/>
    <col min="247" max="247" width="2.7109375" style="122" customWidth="1"/>
    <col min="248" max="253" width="6.7109375" style="122"/>
    <col min="254" max="254" width="2.7109375" style="122" customWidth="1"/>
    <col min="255" max="260" width="6.7109375" style="122"/>
    <col min="261" max="261" width="2.7109375" style="122" customWidth="1"/>
    <col min="262" max="267" width="6.7109375" style="122"/>
    <col min="268" max="268" width="2.7109375" style="122" customWidth="1"/>
    <col min="269" max="274" width="6.7109375" style="122"/>
    <col min="275" max="275" width="2.7109375" style="122" customWidth="1"/>
    <col min="276" max="281" width="6.7109375" style="122"/>
    <col min="282" max="282" width="2.7109375" style="122" customWidth="1"/>
    <col min="283" max="288" width="6.7109375" style="122"/>
    <col min="289" max="289" width="2.7109375" style="122" customWidth="1"/>
    <col min="290" max="295" width="6.7109375" style="122"/>
    <col min="296" max="296" width="2.7109375" style="122" customWidth="1"/>
    <col min="297" max="302" width="6.7109375" style="122"/>
    <col min="303" max="303" width="2.7109375" style="122" customWidth="1"/>
    <col min="304" max="309" width="6.7109375" style="122"/>
    <col min="310" max="310" width="2.7109375" style="122" customWidth="1"/>
    <col min="311" max="316" width="6.7109375" style="122"/>
    <col min="317" max="317" width="2.7109375" style="122" customWidth="1"/>
    <col min="318" max="323" width="6.7109375" style="122"/>
    <col min="324" max="324" width="2.7109375" style="122" customWidth="1"/>
    <col min="325" max="330" width="6.7109375" style="122"/>
    <col min="331" max="331" width="2.7109375" style="122" customWidth="1"/>
    <col min="332" max="337" width="6.7109375" style="122"/>
    <col min="338" max="338" width="2.7109375" style="122" customWidth="1"/>
    <col min="339" max="16384" width="6.7109375" style="122"/>
  </cols>
  <sheetData>
    <row r="1" spans="1:338" ht="14.25">
      <c r="C1" s="131" t="str">
        <f>"0x"&amp;DEC2HEX(INT(COLUMN()/7),2)</f>
        <v>0x00</v>
      </c>
      <c r="D1" s="131"/>
      <c r="E1" s="131"/>
      <c r="F1" s="131"/>
      <c r="G1" s="131"/>
      <c r="H1" s="131"/>
      <c r="I1" s="132"/>
      <c r="J1" s="131" t="str">
        <f>"0x"&amp;DEC2HEX(INT(COLUMN()/7),2)</f>
        <v>0x01</v>
      </c>
      <c r="K1" s="131"/>
      <c r="L1" s="131"/>
      <c r="M1" s="131"/>
      <c r="N1" s="131"/>
      <c r="O1" s="131"/>
      <c r="P1" s="132"/>
      <c r="Q1" s="131" t="str">
        <f>"0x"&amp;DEC2HEX(INT(COLUMN()/7),2)</f>
        <v>0x02</v>
      </c>
      <c r="R1" s="131"/>
      <c r="S1" s="131"/>
      <c r="T1" s="131"/>
      <c r="U1" s="131"/>
      <c r="V1" s="131"/>
      <c r="W1" s="132"/>
      <c r="X1" s="131" t="str">
        <f>"0x"&amp;DEC2HEX(INT(COLUMN()/7),2)</f>
        <v>0x03</v>
      </c>
      <c r="Y1" s="131"/>
      <c r="Z1" s="131"/>
      <c r="AA1" s="131"/>
      <c r="AB1" s="131"/>
      <c r="AC1" s="131"/>
      <c r="AD1" s="132"/>
      <c r="AE1" s="131" t="str">
        <f>"0x"&amp;DEC2HEX(INT(COLUMN()/7),2)</f>
        <v>0x04</v>
      </c>
      <c r="AF1" s="131"/>
      <c r="AG1" s="131"/>
      <c r="AH1" s="131"/>
      <c r="AI1" s="131"/>
      <c r="AJ1" s="131"/>
      <c r="AK1" s="132"/>
      <c r="AL1" s="131" t="str">
        <f>"0x"&amp;DEC2HEX(INT(COLUMN()/7),2)</f>
        <v>0x05</v>
      </c>
      <c r="AM1" s="131"/>
      <c r="AN1" s="131"/>
      <c r="AO1" s="131"/>
      <c r="AP1" s="131"/>
      <c r="AQ1" s="131"/>
      <c r="AR1" s="132"/>
      <c r="AS1" s="131" t="str">
        <f>"0x"&amp;DEC2HEX(INT(COLUMN()/7),2)</f>
        <v>0x06</v>
      </c>
      <c r="AT1" s="131"/>
      <c r="AU1" s="131"/>
      <c r="AV1" s="131"/>
      <c r="AW1" s="131"/>
      <c r="AX1" s="131"/>
      <c r="AY1" s="132"/>
      <c r="AZ1" s="131" t="str">
        <f>"0x"&amp;DEC2HEX(INT(COLUMN()/7),2)</f>
        <v>0x07</v>
      </c>
      <c r="BA1" s="131"/>
      <c r="BB1" s="131"/>
      <c r="BC1" s="131"/>
      <c r="BD1" s="131"/>
      <c r="BE1" s="131"/>
      <c r="BF1" s="132"/>
      <c r="BG1" s="131" t="str">
        <f>"0x"&amp;DEC2HEX(INT(COLUMN()/7),2)</f>
        <v>0x08</v>
      </c>
      <c r="BH1" s="131"/>
      <c r="BI1" s="131"/>
      <c r="BJ1" s="131"/>
      <c r="BK1" s="131"/>
      <c r="BL1" s="131"/>
      <c r="BM1" s="132"/>
      <c r="BN1" s="131" t="str">
        <f>"0x"&amp;DEC2HEX(INT(COLUMN()/7),2)</f>
        <v>0x09</v>
      </c>
      <c r="BO1" s="131"/>
      <c r="BP1" s="131"/>
      <c r="BQ1" s="131"/>
      <c r="BR1" s="131"/>
      <c r="BS1" s="131"/>
      <c r="BT1" s="132"/>
      <c r="BU1" s="131" t="str">
        <f>"0x"&amp;DEC2HEX(INT(COLUMN()/7),2)</f>
        <v>0x0A</v>
      </c>
      <c r="BV1" s="131"/>
      <c r="BW1" s="131"/>
      <c r="BX1" s="131"/>
      <c r="BY1" s="131"/>
      <c r="BZ1" s="131"/>
      <c r="CA1" s="132"/>
      <c r="CB1" s="131" t="str">
        <f>"0x"&amp;DEC2HEX(INT(COLUMN()/7),2)</f>
        <v>0x0B</v>
      </c>
      <c r="CC1" s="131"/>
      <c r="CD1" s="131"/>
      <c r="CE1" s="131"/>
      <c r="CF1" s="131"/>
      <c r="CG1" s="131"/>
      <c r="CH1" s="132"/>
      <c r="CI1" s="131" t="str">
        <f>"0x"&amp;DEC2HEX(INT(COLUMN()/7),2)</f>
        <v>0x0C</v>
      </c>
      <c r="CJ1" s="131"/>
      <c r="CK1" s="131"/>
      <c r="CL1" s="131"/>
      <c r="CM1" s="131"/>
      <c r="CN1" s="131"/>
      <c r="CO1" s="132"/>
      <c r="CP1" s="131" t="str">
        <f>"0x"&amp;DEC2HEX(INT(COLUMN()/7),2)</f>
        <v>0x0D</v>
      </c>
      <c r="CQ1" s="131"/>
      <c r="CR1" s="131"/>
      <c r="CS1" s="131"/>
      <c r="CT1" s="131"/>
      <c r="CU1" s="131"/>
      <c r="CV1" s="132"/>
      <c r="CW1" s="131" t="str">
        <f>"0x"&amp;DEC2HEX(INT(COLUMN()/7),2)</f>
        <v>0x0E</v>
      </c>
      <c r="CX1" s="131"/>
      <c r="CY1" s="131"/>
      <c r="CZ1" s="131"/>
      <c r="DA1" s="131"/>
      <c r="DB1" s="131"/>
      <c r="DC1" s="132"/>
      <c r="DD1" s="131" t="str">
        <f>"0x"&amp;DEC2HEX(INT(COLUMN()/7),2)</f>
        <v>0x0F</v>
      </c>
      <c r="DE1" s="131"/>
      <c r="DF1" s="131"/>
      <c r="DG1" s="131"/>
      <c r="DH1" s="131"/>
      <c r="DI1" s="131"/>
      <c r="DJ1" s="132"/>
      <c r="DK1" s="131" t="str">
        <f>"0x"&amp;DEC2HEX(INT(COLUMN()/7),2)</f>
        <v>0x10</v>
      </c>
      <c r="DL1" s="131"/>
      <c r="DM1" s="131"/>
      <c r="DN1" s="131"/>
      <c r="DO1" s="131"/>
      <c r="DP1" s="131"/>
      <c r="DQ1" s="132"/>
      <c r="DR1" s="131" t="str">
        <f>"0x"&amp;DEC2HEX(INT(COLUMN()/7),2)</f>
        <v>0x11</v>
      </c>
      <c r="DS1" s="131"/>
      <c r="DT1" s="131"/>
      <c r="DU1" s="131"/>
      <c r="DV1" s="131"/>
      <c r="DW1" s="131"/>
      <c r="DX1" s="132"/>
      <c r="DY1" s="131" t="str">
        <f>"0x"&amp;DEC2HEX(INT(COLUMN()/7),2)</f>
        <v>0x12</v>
      </c>
      <c r="DZ1" s="131"/>
      <c r="EA1" s="131"/>
      <c r="EB1" s="131"/>
      <c r="EC1" s="131"/>
      <c r="ED1" s="131"/>
      <c r="EE1" s="132"/>
      <c r="EF1" s="131" t="str">
        <f>"0x"&amp;DEC2HEX(INT(COLUMN()/7),2)</f>
        <v>0x13</v>
      </c>
      <c r="EG1" s="131"/>
      <c r="EH1" s="131"/>
      <c r="EI1" s="131"/>
      <c r="EJ1" s="131"/>
      <c r="EK1" s="131"/>
      <c r="EL1" s="132"/>
      <c r="EM1" s="131" t="str">
        <f>"0x"&amp;DEC2HEX(INT(COLUMN()/7),2)</f>
        <v>0x14</v>
      </c>
      <c r="EN1" s="131"/>
      <c r="EO1" s="131"/>
      <c r="EP1" s="131"/>
      <c r="EQ1" s="131"/>
      <c r="ER1" s="131"/>
      <c r="ES1" s="132"/>
      <c r="ET1" s="131" t="str">
        <f>"0x"&amp;DEC2HEX(INT(COLUMN()/7),2)</f>
        <v>0x15</v>
      </c>
      <c r="EU1" s="131"/>
      <c r="EV1" s="131"/>
      <c r="EW1" s="131"/>
      <c r="EX1" s="131"/>
      <c r="EY1" s="131"/>
      <c r="EZ1" s="132"/>
      <c r="FA1" s="131" t="str">
        <f>"0x"&amp;DEC2HEX(INT(COLUMN()/7),2)</f>
        <v>0x16</v>
      </c>
      <c r="FB1" s="131"/>
      <c r="FC1" s="131"/>
      <c r="FD1" s="131"/>
      <c r="FE1" s="131"/>
      <c r="FF1" s="131"/>
      <c r="FG1" s="132"/>
      <c r="FH1" s="131" t="str">
        <f>"0x"&amp;DEC2HEX(INT(COLUMN()/7),2)</f>
        <v>0x17</v>
      </c>
      <c r="FI1" s="131"/>
      <c r="FJ1" s="131"/>
      <c r="FK1" s="131"/>
      <c r="FL1" s="131"/>
      <c r="FM1" s="131"/>
      <c r="FN1" s="132"/>
      <c r="FO1" s="131" t="str">
        <f>"0x"&amp;DEC2HEX(INT(COLUMN()/7),2)</f>
        <v>0x18</v>
      </c>
      <c r="FP1" s="131"/>
      <c r="FQ1" s="131"/>
      <c r="FR1" s="131"/>
      <c r="FS1" s="131"/>
      <c r="FT1" s="131"/>
      <c r="FU1" s="132"/>
      <c r="FV1" s="131" t="str">
        <f>"0x"&amp;DEC2HEX(INT(COLUMN()/7),2)</f>
        <v>0x19</v>
      </c>
      <c r="FW1" s="131"/>
      <c r="FX1" s="131"/>
      <c r="FY1" s="131"/>
      <c r="FZ1" s="131"/>
      <c r="GA1" s="131"/>
      <c r="GB1" s="132"/>
      <c r="GC1" s="131" t="str">
        <f>"0x"&amp;DEC2HEX(INT(COLUMN()/7),2)</f>
        <v>0x1A</v>
      </c>
      <c r="GD1" s="131"/>
      <c r="GE1" s="131"/>
      <c r="GF1" s="131"/>
      <c r="GG1" s="131"/>
      <c r="GH1" s="131"/>
      <c r="GI1" s="132"/>
      <c r="GJ1" s="131" t="str">
        <f>"0x"&amp;DEC2HEX(INT(COLUMN()/7),2)</f>
        <v>0x1B</v>
      </c>
      <c r="GK1" s="131"/>
      <c r="GL1" s="131"/>
      <c r="GM1" s="131"/>
      <c r="GN1" s="131"/>
      <c r="GO1" s="131"/>
      <c r="GP1" s="132"/>
      <c r="GQ1" s="131" t="str">
        <f>"0x"&amp;DEC2HEX(INT(COLUMN()/7),2)</f>
        <v>0x1C</v>
      </c>
      <c r="GR1" s="131"/>
      <c r="GS1" s="131"/>
      <c r="GT1" s="131"/>
      <c r="GU1" s="131"/>
      <c r="GV1" s="131"/>
      <c r="GW1" s="132"/>
      <c r="GX1" s="131" t="str">
        <f>"0x"&amp;DEC2HEX(INT(COLUMN()/7),2)</f>
        <v>0x1D</v>
      </c>
      <c r="GY1" s="131"/>
      <c r="GZ1" s="131"/>
      <c r="HA1" s="131"/>
      <c r="HB1" s="131"/>
      <c r="HC1" s="131"/>
      <c r="HD1" s="132"/>
      <c r="HE1" s="131" t="str">
        <f>"0x"&amp;DEC2HEX(INT(COLUMN()/7),2)</f>
        <v>0x1E</v>
      </c>
      <c r="HF1" s="131"/>
      <c r="HG1" s="131"/>
      <c r="HH1" s="131"/>
      <c r="HI1" s="131"/>
      <c r="HJ1" s="131"/>
      <c r="HK1" s="132"/>
      <c r="HL1" s="131" t="str">
        <f>"0x"&amp;DEC2HEX(INT(COLUMN()/7),2)</f>
        <v>0x1F</v>
      </c>
      <c r="HM1" s="131"/>
      <c r="HN1" s="131"/>
      <c r="HO1" s="131"/>
      <c r="HP1" s="131"/>
      <c r="HQ1" s="131"/>
      <c r="HR1" s="132"/>
      <c r="HS1" s="131" t="str">
        <f>"0x"&amp;DEC2HEX(INT(COLUMN()/7),2)</f>
        <v>0x20</v>
      </c>
      <c r="HT1" s="131"/>
      <c r="HU1" s="131"/>
      <c r="HV1" s="131"/>
      <c r="HW1" s="131"/>
      <c r="HX1" s="131"/>
      <c r="HY1" s="132"/>
      <c r="HZ1" s="131" t="str">
        <f>"0x"&amp;DEC2HEX(INT(COLUMN()/7),2)</f>
        <v>0x21</v>
      </c>
      <c r="IA1" s="131"/>
      <c r="IB1" s="131"/>
      <c r="IC1" s="131"/>
      <c r="ID1" s="131"/>
      <c r="IE1" s="131"/>
      <c r="IF1" s="132"/>
      <c r="IG1" s="131" t="str">
        <f>"0x"&amp;DEC2HEX(INT(COLUMN()/7),2)</f>
        <v>0x22</v>
      </c>
      <c r="IH1" s="131"/>
      <c r="II1" s="131"/>
      <c r="IJ1" s="131"/>
      <c r="IK1" s="131"/>
      <c r="IL1" s="131"/>
      <c r="IM1" s="132"/>
      <c r="IN1" s="131" t="str">
        <f>"0x"&amp;DEC2HEX(INT(COLUMN()/7),2)</f>
        <v>0x23</v>
      </c>
      <c r="IO1" s="131"/>
      <c r="IP1" s="131"/>
      <c r="IQ1" s="131"/>
      <c r="IR1" s="131"/>
      <c r="IS1" s="131"/>
      <c r="IT1" s="132"/>
      <c r="IU1" s="131" t="str">
        <f>"0x"&amp;DEC2HEX(INT(COLUMN()/7),2)</f>
        <v>0x24</v>
      </c>
      <c r="IV1" s="131"/>
      <c r="IW1" s="131"/>
      <c r="IX1" s="131"/>
      <c r="IY1" s="131"/>
      <c r="IZ1" s="131"/>
      <c r="JA1" s="132"/>
      <c r="JB1" s="131" t="str">
        <f>"0x"&amp;DEC2HEX(INT(COLUMN()/7),2)</f>
        <v>0x25</v>
      </c>
      <c r="JC1" s="131"/>
      <c r="JD1" s="131"/>
      <c r="JE1" s="131"/>
      <c r="JF1" s="131"/>
      <c r="JG1" s="131"/>
      <c r="JH1" s="132"/>
      <c r="JI1" s="131" t="str">
        <f>"0x"&amp;DEC2HEX(INT(COLUMN()/7),2)</f>
        <v>0x26</v>
      </c>
      <c r="JJ1" s="131"/>
      <c r="JK1" s="131"/>
      <c r="JL1" s="131"/>
      <c r="JM1" s="131"/>
      <c r="JN1" s="131"/>
      <c r="JO1" s="132"/>
      <c r="JP1" s="131" t="str">
        <f>"0x"&amp;DEC2HEX(INT(COLUMN()/7),2)</f>
        <v>0x27</v>
      </c>
      <c r="JQ1" s="131"/>
      <c r="JR1" s="131"/>
      <c r="JS1" s="131"/>
      <c r="JT1" s="131"/>
      <c r="JU1" s="131"/>
      <c r="JV1" s="132"/>
      <c r="JW1" s="131" t="str">
        <f>"0x"&amp;DEC2HEX(INT(COLUMN()/7),2)</f>
        <v>0x28</v>
      </c>
      <c r="JX1" s="131"/>
      <c r="JY1" s="131"/>
      <c r="JZ1" s="131"/>
      <c r="KA1" s="131"/>
      <c r="KB1" s="131"/>
      <c r="KC1" s="132"/>
      <c r="KD1" s="131" t="str">
        <f>"0x"&amp;DEC2HEX(INT(COLUMN()/7),2)</f>
        <v>0x29</v>
      </c>
      <c r="KE1" s="131"/>
      <c r="KF1" s="131"/>
      <c r="KG1" s="131"/>
      <c r="KH1" s="131"/>
      <c r="KI1" s="131"/>
      <c r="KJ1" s="132"/>
      <c r="KK1" s="131" t="str">
        <f>"0x"&amp;DEC2HEX(INT(COLUMN()/7),2)</f>
        <v>0x2A</v>
      </c>
      <c r="KL1" s="131"/>
      <c r="KM1" s="131"/>
      <c r="KN1" s="131"/>
      <c r="KO1" s="131"/>
      <c r="KP1" s="131"/>
      <c r="KQ1" s="132"/>
      <c r="KR1" s="131" t="str">
        <f>"0x"&amp;DEC2HEX(INT(COLUMN()/7),2)</f>
        <v>0x2B</v>
      </c>
      <c r="KS1" s="131"/>
      <c r="KT1" s="131"/>
      <c r="KU1" s="131"/>
      <c r="KV1" s="131"/>
      <c r="KW1" s="131"/>
      <c r="KX1" s="132"/>
      <c r="KY1" s="131" t="str">
        <f>"0x"&amp;DEC2HEX(INT(COLUMN()/7),2)</f>
        <v>0x2C</v>
      </c>
      <c r="KZ1" s="131"/>
      <c r="LA1" s="131"/>
      <c r="LB1" s="131"/>
      <c r="LC1" s="131"/>
      <c r="LD1" s="131"/>
      <c r="LE1" s="132"/>
      <c r="LF1" s="131" t="str">
        <f>"0x"&amp;DEC2HEX(INT(COLUMN()/7),2)</f>
        <v>0x2D</v>
      </c>
      <c r="LG1" s="131"/>
      <c r="LH1" s="131"/>
      <c r="LI1" s="131"/>
      <c r="LJ1" s="131"/>
      <c r="LK1" s="131"/>
      <c r="LL1" s="132"/>
      <c r="LM1" s="131" t="str">
        <f>"0x"&amp;DEC2HEX(INT(COLUMN()/7),2)</f>
        <v>0x2E</v>
      </c>
      <c r="LN1" s="131"/>
      <c r="LO1" s="131"/>
      <c r="LP1" s="131"/>
      <c r="LQ1" s="131"/>
      <c r="LR1" s="131"/>
      <c r="LS1" s="132"/>
      <c r="LT1" s="131" t="str">
        <f>"0x"&amp;DEC2HEX(INT(COLUMN()/7),2)</f>
        <v>0x2F</v>
      </c>
      <c r="LU1" s="131"/>
      <c r="LV1" s="131"/>
      <c r="LW1" s="131"/>
      <c r="LX1" s="131"/>
      <c r="LY1" s="131"/>
      <c r="LZ1" s="132"/>
    </row>
    <row r="2" spans="1:338" s="133" customFormat="1" ht="15.75" thickBot="1">
      <c r="B2" s="134"/>
      <c r="C2" s="135" t="str">
        <f>INDEX(locationlookup,C60+1,1)&amp;" ➔ "&amp;INDEX(locationlookup,F60+1,1)</f>
        <v>Igros Castle ➔ Fort Zeakden</v>
      </c>
      <c r="D2" s="135"/>
      <c r="E2" s="135"/>
      <c r="F2" s="135"/>
      <c r="G2" s="135"/>
      <c r="H2" s="135"/>
      <c r="I2" s="136"/>
      <c r="J2" s="135" t="str">
        <f>INDEX(locationlookup,J60+1,1)&amp;" ➔ "&amp;INDEX(locationlookup,M60+1,1)</f>
        <v>Igros Castle ➔ Mandalia Plains</v>
      </c>
      <c r="K2" s="135"/>
      <c r="L2" s="135"/>
      <c r="M2" s="135"/>
      <c r="N2" s="135"/>
      <c r="O2" s="135"/>
      <c r="P2" s="136"/>
      <c r="Q2" s="135" t="str">
        <f>INDEX(locationlookup,Q60+1,1)&amp;" ➔ "&amp;INDEX(locationlookup,T60+1,1)</f>
        <v>Mandalia Plains ➔ Thieves Fort</v>
      </c>
      <c r="R2" s="135"/>
      <c r="S2" s="135"/>
      <c r="T2" s="135"/>
      <c r="U2" s="135"/>
      <c r="V2" s="135"/>
      <c r="W2" s="136"/>
      <c r="X2" s="135" t="str">
        <f>INDEX(locationlookup,X60+1,1)&amp;" ➔ "&amp;INDEX(locationlookup,AA60+1,1)</f>
        <v>Mandalia Plains ➔ Gariland Magic City</v>
      </c>
      <c r="Y2" s="135"/>
      <c r="Z2" s="135"/>
      <c r="AA2" s="135"/>
      <c r="AB2" s="135"/>
      <c r="AC2" s="135"/>
      <c r="AD2" s="136"/>
      <c r="AE2" s="135" t="str">
        <f>INDEX(locationlookup,AE60+1,1)&amp;" ➔ "&amp;INDEX(locationlookup,AH60+1,1)</f>
        <v>Gariland Magic City ➔ Lenalia Plateau</v>
      </c>
      <c r="AF2" s="135"/>
      <c r="AG2" s="135"/>
      <c r="AH2" s="135"/>
      <c r="AI2" s="135"/>
      <c r="AJ2" s="135"/>
      <c r="AK2" s="136"/>
      <c r="AL2" s="135" t="str">
        <f>INDEX(locationlookup,AL60+1,1)&amp;" ➔ "&amp;INDEX(locationlookup,AO60+1,1)</f>
        <v>Lenalia Plateau ➔ Fovoham Plains</v>
      </c>
      <c r="AM2" s="135"/>
      <c r="AN2" s="135"/>
      <c r="AO2" s="135"/>
      <c r="AP2" s="135"/>
      <c r="AQ2" s="135"/>
      <c r="AR2" s="136"/>
      <c r="AS2" s="135" t="str">
        <f>INDEX(locationlookup,AS60+1,1)&amp;" ➔ "&amp;INDEX(locationlookup,AV60+1,1)</f>
        <v>Fovoham Plains ➔ Fort Zeakden</v>
      </c>
      <c r="AT2" s="135"/>
      <c r="AU2" s="135"/>
      <c r="AV2" s="135"/>
      <c r="AW2" s="135"/>
      <c r="AX2" s="135"/>
      <c r="AY2" s="136"/>
      <c r="AZ2" s="135" t="str">
        <f>INDEX(locationlookup,AZ60+1,1)&amp;" ➔ "&amp;INDEX(locationlookup,BC60+1,1)</f>
        <v>Fovoham Plains ➔ Riovanes Castle</v>
      </c>
      <c r="BA2" s="135"/>
      <c r="BB2" s="135"/>
      <c r="BC2" s="135"/>
      <c r="BD2" s="135"/>
      <c r="BE2" s="135"/>
      <c r="BF2" s="136"/>
      <c r="BG2" s="135" t="str">
        <f>INDEX(locationlookup,BG60+1,1)&amp;" ➔ "&amp;INDEX(locationlookup,BJ60+1,1)</f>
        <v>Riovanes Castle ➔ Bervenia Volcano</v>
      </c>
      <c r="BH2" s="135"/>
      <c r="BI2" s="135"/>
      <c r="BJ2" s="135"/>
      <c r="BK2" s="135"/>
      <c r="BL2" s="135"/>
      <c r="BM2" s="136"/>
      <c r="BN2" s="135" t="str">
        <f>INDEX(locationlookup,BN60+1,1)&amp;" ➔ "&amp;INDEX(locationlookup,BQ60+1,1)</f>
        <v>Bervenia Volcano ➔ Zeklaus Desert</v>
      </c>
      <c r="BO2" s="135"/>
      <c r="BP2" s="135"/>
      <c r="BQ2" s="135"/>
      <c r="BR2" s="135"/>
      <c r="BS2" s="135"/>
      <c r="BT2" s="136"/>
      <c r="BU2" s="135" t="str">
        <f>INDEX(locationlookup,BU60+1,1)&amp;" ➔ "&amp;INDEX(locationlookup,BX60+1,1)</f>
        <v>Zeklaus Desert ➔ Dorter Trade City</v>
      </c>
      <c r="BV2" s="135"/>
      <c r="BW2" s="135"/>
      <c r="BX2" s="135"/>
      <c r="BY2" s="135"/>
      <c r="BZ2" s="135"/>
      <c r="CA2" s="136"/>
      <c r="CB2" s="135" t="str">
        <f>INDEX(locationlookup,CB60+1,1)&amp;" ➔ "&amp;INDEX(locationlookup,CE60+1,1)</f>
        <v>Dorter Trade City ➔ Sweegy Woods</v>
      </c>
      <c r="CC2" s="135"/>
      <c r="CD2" s="135"/>
      <c r="CE2" s="135"/>
      <c r="CF2" s="135"/>
      <c r="CG2" s="135"/>
      <c r="CH2" s="136"/>
      <c r="CI2" s="135" t="str">
        <f>INDEX(locationlookup,CI60+1,1)&amp;" ➔ "&amp;INDEX(locationlookup,CL60+1,1)</f>
        <v>Sweegy Woods ➔ Gariland Magic City</v>
      </c>
      <c r="CJ2" s="135"/>
      <c r="CK2" s="135"/>
      <c r="CL2" s="135"/>
      <c r="CM2" s="135"/>
      <c r="CN2" s="135"/>
      <c r="CO2" s="136"/>
      <c r="CP2" s="135" t="str">
        <f>INDEX(locationlookup,CP60+1,1)&amp;" ➔ "&amp;INDEX(locationlookup,CS60+1,1)</f>
        <v>Riovanes Castle ➔ Yuguo Woods</v>
      </c>
      <c r="CQ2" s="135"/>
      <c r="CR2" s="135"/>
      <c r="CS2" s="135"/>
      <c r="CT2" s="135"/>
      <c r="CU2" s="135"/>
      <c r="CV2" s="136"/>
      <c r="CW2" s="135" t="str">
        <f>INDEX(locationlookup,CW60+1,1)&amp;" ➔ "&amp;INDEX(locationlookup,CZ60+1,1)</f>
        <v>Yuguo Woods ➔ Yardow Fort City</v>
      </c>
      <c r="CX2" s="135"/>
      <c r="CY2" s="135"/>
      <c r="CZ2" s="135"/>
      <c r="DA2" s="135"/>
      <c r="DB2" s="135"/>
      <c r="DC2" s="136"/>
      <c r="DD2" s="135" t="str">
        <f>INDEX(locationlookup,DD60+1,1)&amp;" ➔ "&amp;INDEX(locationlookup,DG60+1,1)</f>
        <v>Yardow Fort City ➔ Grog Hill</v>
      </c>
      <c r="DE2" s="135"/>
      <c r="DF2" s="135"/>
      <c r="DG2" s="135"/>
      <c r="DH2" s="135"/>
      <c r="DI2" s="135"/>
      <c r="DJ2" s="136"/>
      <c r="DK2" s="135" t="str">
        <f>INDEX(locationlookup,DK60+1,1)&amp;" ➔ "&amp;INDEX(locationlookup,DN60+1,1)</f>
        <v>Grog Hill ➔ Lesalia Imp. Capital</v>
      </c>
      <c r="DL2" s="135"/>
      <c r="DM2" s="135"/>
      <c r="DN2" s="135"/>
      <c r="DO2" s="135"/>
      <c r="DP2" s="135"/>
      <c r="DQ2" s="136"/>
      <c r="DR2" s="135" t="str">
        <f>INDEX(locationlookup,DR60+1,1)&amp;" ➔ "&amp;INDEX(locationlookup,DU60+1,1)</f>
        <v>Lesalia Imp. Capital ➔ Goland Coal City</v>
      </c>
      <c r="DS2" s="135"/>
      <c r="DT2" s="135"/>
      <c r="DU2" s="135"/>
      <c r="DV2" s="135"/>
      <c r="DW2" s="135"/>
      <c r="DX2" s="136"/>
      <c r="DY2" s="135" t="str">
        <f>INDEX(locationlookup,DY60+1,1)&amp;" ➔ "&amp;INDEX(locationlookup,EB60+1,1)</f>
        <v>Goland Coal City ➔ Zeklaus Desert</v>
      </c>
      <c r="DZ2" s="135"/>
      <c r="EA2" s="135"/>
      <c r="EB2" s="135"/>
      <c r="EC2" s="135"/>
      <c r="ED2" s="135"/>
      <c r="EE2" s="136"/>
      <c r="EF2" s="135" t="str">
        <f>INDEX(locationlookup,EF60+1,1)&amp;" ➔ "&amp;INDEX(locationlookup,EI60+1,1)</f>
        <v>Dorter Trade City ➔ Orbonne Monastery</v>
      </c>
      <c r="EG2" s="135"/>
      <c r="EH2" s="135"/>
      <c r="EI2" s="135"/>
      <c r="EJ2" s="135"/>
      <c r="EK2" s="135"/>
      <c r="EL2" s="136"/>
      <c r="EM2" s="135" t="str">
        <f>INDEX(locationlookup,EM60+1,1)&amp;" ➔ "&amp;INDEX(locationlookup,EP60+1,1)</f>
        <v>Dorter Trade City ➔ Araguay Woods</v>
      </c>
      <c r="EN2" s="135"/>
      <c r="EO2" s="135"/>
      <c r="EP2" s="135"/>
      <c r="EQ2" s="135"/>
      <c r="ER2" s="135"/>
      <c r="ES2" s="136"/>
      <c r="ET2" s="135" t="str">
        <f>INDEX(locationlookup,ET60+1,1)&amp;" ➔ "&amp;INDEX(locationlookup,EW60+1,1)</f>
        <v>Araguay Woods ➔ Zirekile Falls</v>
      </c>
      <c r="EU2" s="135"/>
      <c r="EV2" s="135"/>
      <c r="EW2" s="135"/>
      <c r="EX2" s="135"/>
      <c r="EY2" s="135"/>
      <c r="EZ2" s="136"/>
      <c r="FA2" s="135" t="str">
        <f>INDEX(locationlookup,FA60+1,1)&amp;" ➔ "&amp;INDEX(locationlookup,FD60+1,1)</f>
        <v>Zirekile Falls ➔ Bethla Garrison</v>
      </c>
      <c r="FB2" s="135"/>
      <c r="FC2" s="135"/>
      <c r="FD2" s="135"/>
      <c r="FE2" s="135"/>
      <c r="FF2" s="135"/>
      <c r="FG2" s="136"/>
      <c r="FH2" s="135" t="str">
        <f>INDEX(locationlookup,FH60+1,1)&amp;" ➔ "&amp;INDEX(locationlookup,FK60+1,1)</f>
        <v>Bethla Garrison ➔ Bed Desert</v>
      </c>
      <c r="FI2" s="135"/>
      <c r="FJ2" s="135"/>
      <c r="FK2" s="135"/>
      <c r="FL2" s="135"/>
      <c r="FM2" s="135"/>
      <c r="FN2" s="136"/>
      <c r="FO2" s="135" t="str">
        <f>INDEX(locationlookup,FO60+1,1)&amp;" ➔ "&amp;INDEX(locationlookup,FR60+1,1)</f>
        <v>Bed Desert ➔ Bervenia Free City</v>
      </c>
      <c r="FP2" s="135"/>
      <c r="FQ2" s="135"/>
      <c r="FR2" s="135"/>
      <c r="FS2" s="135"/>
      <c r="FT2" s="135"/>
      <c r="FU2" s="136"/>
      <c r="FV2" s="135" t="str">
        <f>INDEX(locationlookup,FV60+1,1)&amp;" ➔ "&amp;INDEX(locationlookup,FY60+1,1)</f>
        <v>Bervenia Free City ➔ Doguola Pass</v>
      </c>
      <c r="FW2" s="135"/>
      <c r="FX2" s="135"/>
      <c r="FY2" s="135"/>
      <c r="FZ2" s="135"/>
      <c r="GA2" s="135"/>
      <c r="GB2" s="136"/>
      <c r="GC2" s="135" t="str">
        <f>INDEX(locationlookup,GC60+1,1)&amp;" ➔ "&amp;INDEX(locationlookup,GF60+1,1)</f>
        <v>Doguola Pass ➔ Grog Hill</v>
      </c>
      <c r="GD2" s="135"/>
      <c r="GE2" s="135"/>
      <c r="GF2" s="135"/>
      <c r="GG2" s="135"/>
      <c r="GH2" s="135"/>
      <c r="GI2" s="136"/>
      <c r="GJ2" s="135" t="str">
        <f>INDEX(locationlookup,GJ60+1,1)&amp;" ➔ "&amp;INDEX(locationlookup,GM60+1,1)</f>
        <v>Bervenia Free City ➔ Finath River</v>
      </c>
      <c r="GK2" s="135"/>
      <c r="GL2" s="135"/>
      <c r="GM2" s="135"/>
      <c r="GN2" s="135"/>
      <c r="GO2" s="135"/>
      <c r="GP2" s="136"/>
      <c r="GQ2" s="135" t="str">
        <f>INDEX(locationlookup,GQ60+1,1)&amp;" ➔ "&amp;INDEX(locationlookup,GT60+1,1)</f>
        <v>Finath River ➔ Zeltennia Castle</v>
      </c>
      <c r="GR2" s="135"/>
      <c r="GS2" s="135"/>
      <c r="GT2" s="135"/>
      <c r="GU2" s="135"/>
      <c r="GV2" s="135"/>
      <c r="GW2" s="136"/>
      <c r="GX2" s="135" t="str">
        <f>INDEX(locationlookup,GX60+1,1)&amp;" ➔ "&amp;INDEX(locationlookup,HA60+1,1)</f>
        <v>Zeltennia Castle ➔ Nelveska Temple</v>
      </c>
      <c r="GY2" s="135"/>
      <c r="GZ2" s="135"/>
      <c r="HA2" s="135"/>
      <c r="HB2" s="135"/>
      <c r="HC2" s="135"/>
      <c r="HD2" s="136"/>
      <c r="HE2" s="135" t="str">
        <f>INDEX(locationlookup,HE60+1,1)&amp;" ➔ "&amp;INDEX(locationlookup,HH60+1,1)</f>
        <v>Zeltennia Castle ➔ Zarghidas Trade City</v>
      </c>
      <c r="HF2" s="135"/>
      <c r="HG2" s="135"/>
      <c r="HH2" s="135"/>
      <c r="HI2" s="135"/>
      <c r="HJ2" s="135"/>
      <c r="HK2" s="136"/>
      <c r="HL2" s="135" t="str">
        <f>INDEX(locationlookup,HL60+1,1)&amp;" ➔ "&amp;INDEX(locationlookup,HO60+1,1)</f>
        <v>Zarghidas Trade City ➔ Germinas Peak</v>
      </c>
      <c r="HM2" s="135"/>
      <c r="HN2" s="135"/>
      <c r="HO2" s="135"/>
      <c r="HP2" s="135"/>
      <c r="HQ2" s="135"/>
      <c r="HR2" s="136"/>
      <c r="HS2" s="135" t="str">
        <f>INDEX(locationlookup,HS60+1,1)&amp;" ➔ "&amp;INDEX(locationlookup,HV60+1,1)</f>
        <v>Germinas Peak ➔ Poeskas Lake</v>
      </c>
      <c r="HT2" s="135"/>
      <c r="HU2" s="135"/>
      <c r="HV2" s="135"/>
      <c r="HW2" s="135"/>
      <c r="HX2" s="135"/>
      <c r="HY2" s="136"/>
      <c r="HZ2" s="135" t="str">
        <f>INDEX(locationlookup,HZ60+1,1)&amp;" ➔ "&amp;INDEX(locationlookup,IC60+1,1)</f>
        <v>Poeskas Lake ➔ Limberry Castle</v>
      </c>
      <c r="IA2" s="135"/>
      <c r="IB2" s="135"/>
      <c r="IC2" s="135"/>
      <c r="ID2" s="135"/>
      <c r="IE2" s="135"/>
      <c r="IF2" s="136"/>
      <c r="IG2" s="135" t="str">
        <f>INDEX(locationlookup,IG60+1,1)&amp;" ➔ "&amp;INDEX(locationlookup,IJ60+1,1)</f>
        <v>Limberry Castle ➔ Dolbodar Swamp</v>
      </c>
      <c r="IH2" s="135"/>
      <c r="II2" s="135"/>
      <c r="IJ2" s="135"/>
      <c r="IK2" s="135"/>
      <c r="IL2" s="135"/>
      <c r="IM2" s="136"/>
      <c r="IN2" s="135" t="str">
        <f>INDEX(locationlookup,IN60+1,1)&amp;" ➔ "&amp;INDEX(locationlookup,IQ60+1,1)</f>
        <v>Dolbodar Swamp ➔ Bethla Garrison</v>
      </c>
      <c r="IO2" s="135"/>
      <c r="IP2" s="135"/>
      <c r="IQ2" s="135"/>
      <c r="IR2" s="135"/>
      <c r="IS2" s="135"/>
      <c r="IT2" s="136"/>
      <c r="IU2" s="135" t="str">
        <f>INDEX(locationlookup,IU60+1,1)&amp;" ➔ "&amp;INDEX(locationlookup,IX60+1,1)</f>
        <v>Zirekile Falls ➔ Zaland Fort City</v>
      </c>
      <c r="IV2" s="135"/>
      <c r="IW2" s="135"/>
      <c r="IX2" s="135"/>
      <c r="IY2" s="135"/>
      <c r="IZ2" s="135"/>
      <c r="JA2" s="136"/>
      <c r="JB2" s="135" t="str">
        <f>INDEX(locationlookup,JB60+1,1)&amp;" ➔ "&amp;INDEX(locationlookup,JE60+1,1)</f>
        <v>Zaland Fort City ➔ Bariaus Hill</v>
      </c>
      <c r="JC2" s="135"/>
      <c r="JD2" s="135"/>
      <c r="JE2" s="135"/>
      <c r="JF2" s="135"/>
      <c r="JG2" s="135"/>
      <c r="JH2" s="136"/>
      <c r="JI2" s="135" t="str">
        <f>INDEX(locationlookup,JI60+1,1)&amp;" ➔ "&amp;INDEX(locationlookup,JL60+1,1)</f>
        <v>Bariaus Hill ➔ Lionel Castle</v>
      </c>
      <c r="JJ2" s="135"/>
      <c r="JK2" s="135"/>
      <c r="JL2" s="135"/>
      <c r="JM2" s="135"/>
      <c r="JN2" s="135"/>
      <c r="JO2" s="136"/>
      <c r="JP2" s="135" t="str">
        <f>INDEX(locationlookup,JP60+1,1)&amp;" ➔ "&amp;INDEX(locationlookup,JS60+1,1)</f>
        <v>Lionel Castle ➔ Bariaus Valley</v>
      </c>
      <c r="JQ2" s="135"/>
      <c r="JR2" s="135"/>
      <c r="JS2" s="135"/>
      <c r="JT2" s="135"/>
      <c r="JU2" s="135"/>
      <c r="JV2" s="136"/>
      <c r="JW2" s="135" t="str">
        <f>INDEX(locationlookup,JW60+1,1)&amp;" ➔ "&amp;INDEX(locationlookup,JZ60+1,1)</f>
        <v>Bariaus Valley ➔ Warjilis Trade City</v>
      </c>
      <c r="JX2" s="135"/>
      <c r="JY2" s="135"/>
      <c r="JZ2" s="135"/>
      <c r="KA2" s="135"/>
      <c r="KB2" s="135"/>
      <c r="KC2" s="136"/>
      <c r="KD2" s="135" t="str">
        <f>INDEX(locationlookup,KD60+1,1)&amp;" ➔ "&amp;INDEX(locationlookup,KG60+1,1)</f>
        <v>Warjilis Trade City ➔ Deep Dungeon</v>
      </c>
      <c r="KE2" s="135"/>
      <c r="KF2" s="135"/>
      <c r="KG2" s="135"/>
      <c r="KH2" s="135"/>
      <c r="KI2" s="135"/>
      <c r="KJ2" s="136"/>
      <c r="KK2" s="135" t="str">
        <f>INDEX(locationlookup,KK60+1,1)&amp;" ➔ "&amp;INDEX(locationlookup,KN60+1,1)</f>
        <v>Golgorand Execution Site ➔ Bariaus Valley</v>
      </c>
      <c r="KL2" s="135"/>
      <c r="KM2" s="135"/>
      <c r="KN2" s="135"/>
      <c r="KO2" s="135"/>
      <c r="KP2" s="135"/>
      <c r="KQ2" s="136"/>
      <c r="KR2" s="135" t="str">
        <f>INDEX(locationlookup,KR60+1,1)&amp;" ➔ "&amp;INDEX(locationlookup,KU60+1,1)</f>
        <v>Zigolis Swamp ➔ Lionel Castle</v>
      </c>
      <c r="KS2" s="135"/>
      <c r="KT2" s="135"/>
      <c r="KU2" s="135"/>
      <c r="KV2" s="135"/>
      <c r="KW2" s="135"/>
      <c r="KX2" s="136"/>
      <c r="KY2" s="135" t="str">
        <f>INDEX(locationlookup,KY60+1,1)&amp;" ➔ "&amp;INDEX(locationlookup,LB60+1,1)</f>
        <v>Zigolis Swamp ➔ Goug Machine City</v>
      </c>
      <c r="KZ2" s="135"/>
      <c r="LA2" s="135"/>
      <c r="LB2" s="135"/>
      <c r="LC2" s="135"/>
      <c r="LD2" s="135"/>
      <c r="LE2" s="136"/>
      <c r="LF2" s="135" t="str">
        <f>INDEX(locationlookup,LF60+1,1)&amp;" ➔ "&amp;INDEX(locationlookup,LI60+1,1)</f>
        <v>Goug Machine City ➔ Murond Holy Place</v>
      </c>
      <c r="LG2" s="135"/>
      <c r="LH2" s="135"/>
      <c r="LI2" s="135"/>
      <c r="LJ2" s="135"/>
      <c r="LK2" s="135"/>
      <c r="LL2" s="136"/>
      <c r="LM2" s="135" t="str">
        <f>INDEX(locationlookup,LM60+1,1)&amp;" ➔ "&amp;INDEX(locationlookup,LP60+1,1)</f>
        <v>Murond Holy Place ➔ Gariland Magic City</v>
      </c>
      <c r="LN2" s="135"/>
      <c r="LO2" s="135"/>
      <c r="LP2" s="135"/>
      <c r="LQ2" s="135"/>
      <c r="LR2" s="135"/>
      <c r="LS2" s="136"/>
      <c r="LT2" s="135" t="str">
        <f>INDEX(locationlookup,LT60+1,1)&amp;" ➔ "&amp;INDEX(locationlookup,LW60+1,1)</f>
        <v>Goug Machine City ➔ Warjilis Trade City</v>
      </c>
      <c r="LU2" s="135"/>
      <c r="LV2" s="135"/>
      <c r="LW2" s="135"/>
      <c r="LX2" s="135"/>
      <c r="LY2" s="135"/>
      <c r="LZ2" s="136"/>
    </row>
    <row r="3" spans="1:338" s="133" customFormat="1" ht="15">
      <c r="A3" s="137" t="s">
        <v>483</v>
      </c>
      <c r="B3" s="138"/>
      <c r="C3" s="139" t="s">
        <v>347</v>
      </c>
      <c r="D3" s="140"/>
      <c r="E3" s="140"/>
      <c r="F3" s="140" t="s">
        <v>360</v>
      </c>
      <c r="G3" s="140"/>
      <c r="H3" s="141"/>
      <c r="I3" s="142"/>
      <c r="J3" s="139" t="s">
        <v>347</v>
      </c>
      <c r="K3" s="140"/>
      <c r="L3" s="140"/>
      <c r="M3" s="140" t="s">
        <v>369</v>
      </c>
      <c r="N3" s="140"/>
      <c r="O3" s="141"/>
      <c r="P3" s="142"/>
      <c r="Q3" s="139" t="s">
        <v>369</v>
      </c>
      <c r="R3" s="140"/>
      <c r="S3" s="140"/>
      <c r="T3" s="140" t="s">
        <v>362</v>
      </c>
      <c r="U3" s="140"/>
      <c r="V3" s="141"/>
      <c r="W3" s="142"/>
      <c r="X3" s="139" t="s">
        <v>369</v>
      </c>
      <c r="Y3" s="140"/>
      <c r="Z3" s="140"/>
      <c r="AA3" s="140" t="s">
        <v>351</v>
      </c>
      <c r="AB3" s="140"/>
      <c r="AC3" s="141"/>
      <c r="AD3" s="142"/>
      <c r="AE3" s="139" t="s">
        <v>351</v>
      </c>
      <c r="AF3" s="140"/>
      <c r="AG3" s="140"/>
      <c r="AH3" s="140" t="s">
        <v>374</v>
      </c>
      <c r="AI3" s="140"/>
      <c r="AJ3" s="141"/>
      <c r="AK3" s="142"/>
      <c r="AL3" s="139" t="s">
        <v>374</v>
      </c>
      <c r="AM3" s="140"/>
      <c r="AN3" s="140"/>
      <c r="AO3" s="140" t="s">
        <v>370</v>
      </c>
      <c r="AP3" s="140"/>
      <c r="AQ3" s="141"/>
      <c r="AR3" s="142"/>
      <c r="AS3" s="139" t="s">
        <v>370</v>
      </c>
      <c r="AT3" s="140"/>
      <c r="AU3" s="140"/>
      <c r="AV3" s="140" t="s">
        <v>360</v>
      </c>
      <c r="AW3" s="140"/>
      <c r="AX3" s="141"/>
      <c r="AY3" s="142"/>
      <c r="AZ3" s="139" t="s">
        <v>370</v>
      </c>
      <c r="BA3" s="140"/>
      <c r="BB3" s="140"/>
      <c r="BC3" s="140" t="s">
        <v>346</v>
      </c>
      <c r="BD3" s="140"/>
      <c r="BE3" s="141"/>
      <c r="BF3" s="142"/>
      <c r="BG3" s="139" t="s">
        <v>346</v>
      </c>
      <c r="BH3" s="140"/>
      <c r="BI3" s="140"/>
      <c r="BJ3" s="140" t="s">
        <v>372</v>
      </c>
      <c r="BK3" s="140"/>
      <c r="BL3" s="141"/>
      <c r="BM3" s="142"/>
      <c r="BN3" s="139" t="s">
        <v>372</v>
      </c>
      <c r="BO3" s="140"/>
      <c r="BP3" s="140"/>
      <c r="BQ3" s="140" t="s">
        <v>373</v>
      </c>
      <c r="BR3" s="140"/>
      <c r="BS3" s="141"/>
      <c r="BT3" s="142"/>
      <c r="BU3" s="139" t="s">
        <v>373</v>
      </c>
      <c r="BV3" s="140"/>
      <c r="BW3" s="140"/>
      <c r="BX3" s="140" t="s">
        <v>354</v>
      </c>
      <c r="BY3" s="140"/>
      <c r="BZ3" s="141"/>
      <c r="CA3" s="142"/>
      <c r="CB3" s="139" t="s">
        <v>354</v>
      </c>
      <c r="CC3" s="140"/>
      <c r="CD3" s="140"/>
      <c r="CE3" s="140" t="s">
        <v>371</v>
      </c>
      <c r="CF3" s="140"/>
      <c r="CG3" s="141"/>
      <c r="CH3" s="142"/>
      <c r="CI3" s="139" t="s">
        <v>371</v>
      </c>
      <c r="CJ3" s="140"/>
      <c r="CK3" s="140"/>
      <c r="CL3" s="140" t="s">
        <v>351</v>
      </c>
      <c r="CM3" s="140"/>
      <c r="CN3" s="141"/>
      <c r="CO3" s="142"/>
      <c r="CP3" s="139" t="s">
        <v>346</v>
      </c>
      <c r="CQ3" s="140"/>
      <c r="CR3" s="140"/>
      <c r="CS3" s="140" t="s">
        <v>376</v>
      </c>
      <c r="CT3" s="140"/>
      <c r="CU3" s="141"/>
      <c r="CV3" s="142"/>
      <c r="CW3" s="139" t="s">
        <v>376</v>
      </c>
      <c r="CX3" s="140"/>
      <c r="CY3" s="140"/>
      <c r="CZ3" s="140" t="s">
        <v>352</v>
      </c>
      <c r="DA3" s="140"/>
      <c r="DB3" s="141"/>
      <c r="DC3" s="142"/>
      <c r="DD3" s="139" t="s">
        <v>352</v>
      </c>
      <c r="DE3" s="140"/>
      <c r="DF3" s="140"/>
      <c r="DG3" s="140" t="s">
        <v>378</v>
      </c>
      <c r="DH3" s="140"/>
      <c r="DI3" s="141"/>
      <c r="DJ3" s="142"/>
      <c r="DK3" s="139" t="s">
        <v>378</v>
      </c>
      <c r="DL3" s="140"/>
      <c r="DM3" s="140"/>
      <c r="DN3" s="140" t="s">
        <v>344</v>
      </c>
      <c r="DO3" s="140"/>
      <c r="DP3" s="141"/>
      <c r="DQ3" s="142"/>
      <c r="DR3" s="139" t="s">
        <v>344</v>
      </c>
      <c r="DS3" s="140"/>
      <c r="DT3" s="140"/>
      <c r="DU3" s="140" t="s">
        <v>353</v>
      </c>
      <c r="DV3" s="140"/>
      <c r="DW3" s="141"/>
      <c r="DX3" s="142"/>
      <c r="DY3" s="139" t="s">
        <v>353</v>
      </c>
      <c r="DZ3" s="140"/>
      <c r="EA3" s="140"/>
      <c r="EB3" s="140" t="s">
        <v>373</v>
      </c>
      <c r="EC3" s="140"/>
      <c r="ED3" s="141"/>
      <c r="EE3" s="142"/>
      <c r="EF3" s="139" t="s">
        <v>354</v>
      </c>
      <c r="EG3" s="140"/>
      <c r="EH3" s="140"/>
      <c r="EI3" s="140" t="s">
        <v>363</v>
      </c>
      <c r="EJ3" s="140"/>
      <c r="EK3" s="141"/>
      <c r="EL3" s="142"/>
      <c r="EM3" s="139" t="s">
        <v>354</v>
      </c>
      <c r="EN3" s="140"/>
      <c r="EO3" s="140"/>
      <c r="EP3" s="140" t="s">
        <v>377</v>
      </c>
      <c r="EQ3" s="140"/>
      <c r="ER3" s="141"/>
      <c r="ES3" s="142"/>
      <c r="ET3" s="139" t="s">
        <v>377</v>
      </c>
      <c r="EU3" s="140"/>
      <c r="EV3" s="140"/>
      <c r="EW3" s="140" t="s">
        <v>380</v>
      </c>
      <c r="EX3" s="140"/>
      <c r="EY3" s="141"/>
      <c r="EZ3" s="142"/>
      <c r="FA3" s="139" t="s">
        <v>380</v>
      </c>
      <c r="FB3" s="140"/>
      <c r="FC3" s="140"/>
      <c r="FD3" s="140" t="s">
        <v>366</v>
      </c>
      <c r="FE3" s="140"/>
      <c r="FF3" s="141"/>
      <c r="FG3" s="142"/>
      <c r="FH3" s="139" t="s">
        <v>366</v>
      </c>
      <c r="FI3" s="140"/>
      <c r="FJ3" s="140"/>
      <c r="FK3" s="140" t="s">
        <v>379</v>
      </c>
      <c r="FL3" s="140"/>
      <c r="FM3" s="141"/>
      <c r="FN3" s="142"/>
      <c r="FO3" s="139" t="s">
        <v>379</v>
      </c>
      <c r="FP3" s="140"/>
      <c r="FQ3" s="140"/>
      <c r="FR3" s="140" t="s">
        <v>358</v>
      </c>
      <c r="FS3" s="140"/>
      <c r="FT3" s="141"/>
      <c r="FU3" s="142"/>
      <c r="FV3" s="139" t="s">
        <v>358</v>
      </c>
      <c r="FW3" s="140"/>
      <c r="FX3" s="140"/>
      <c r="FY3" s="140" t="s">
        <v>383</v>
      </c>
      <c r="FZ3" s="140"/>
      <c r="GA3" s="141"/>
      <c r="GB3" s="142"/>
      <c r="GC3" s="139" t="s">
        <v>383</v>
      </c>
      <c r="GD3" s="140"/>
      <c r="GE3" s="140"/>
      <c r="GF3" s="140" t="s">
        <v>378</v>
      </c>
      <c r="GG3" s="140"/>
      <c r="GH3" s="141"/>
      <c r="GI3" s="142"/>
      <c r="GJ3" s="139" t="s">
        <v>358</v>
      </c>
      <c r="GK3" s="140"/>
      <c r="GL3" s="140"/>
      <c r="GM3" s="140" t="s">
        <v>385</v>
      </c>
      <c r="GN3" s="140"/>
      <c r="GO3" s="141"/>
      <c r="GP3" s="142"/>
      <c r="GQ3" s="139" t="s">
        <v>385</v>
      </c>
      <c r="GR3" s="140"/>
      <c r="GS3" s="140"/>
      <c r="GT3" s="140" t="s">
        <v>350</v>
      </c>
      <c r="GU3" s="140"/>
      <c r="GV3" s="141"/>
      <c r="GW3" s="142"/>
      <c r="GX3" s="139" t="s">
        <v>350</v>
      </c>
      <c r="GY3" s="140"/>
      <c r="GZ3" s="140"/>
      <c r="HA3" s="140" t="s">
        <v>368</v>
      </c>
      <c r="HB3" s="140"/>
      <c r="HC3" s="141"/>
      <c r="HD3" s="142"/>
      <c r="HE3" s="139" t="s">
        <v>350</v>
      </c>
      <c r="HF3" s="140"/>
      <c r="HG3" s="140"/>
      <c r="HH3" s="140" t="s">
        <v>359</v>
      </c>
      <c r="HI3" s="140"/>
      <c r="HJ3" s="141"/>
      <c r="HK3" s="142"/>
      <c r="HL3" s="139" t="s">
        <v>359</v>
      </c>
      <c r="HM3" s="140"/>
      <c r="HN3" s="140"/>
      <c r="HO3" s="140" t="s">
        <v>387</v>
      </c>
      <c r="HP3" s="140"/>
      <c r="HQ3" s="141"/>
      <c r="HR3" s="142"/>
      <c r="HS3" s="139" t="s">
        <v>387</v>
      </c>
      <c r="HT3" s="140"/>
      <c r="HU3" s="140"/>
      <c r="HV3" s="140" t="s">
        <v>386</v>
      </c>
      <c r="HW3" s="140"/>
      <c r="HX3" s="141"/>
      <c r="HY3" s="142"/>
      <c r="HZ3" s="139" t="s">
        <v>386</v>
      </c>
      <c r="IA3" s="140"/>
      <c r="IB3" s="140"/>
      <c r="IC3" s="140" t="s">
        <v>349</v>
      </c>
      <c r="ID3" s="140"/>
      <c r="IE3" s="141"/>
      <c r="IF3" s="142"/>
      <c r="IG3" s="139" t="s">
        <v>349</v>
      </c>
      <c r="IH3" s="140"/>
      <c r="II3" s="140"/>
      <c r="IJ3" s="140" t="s">
        <v>381</v>
      </c>
      <c r="IK3" s="140"/>
      <c r="IL3" s="141"/>
      <c r="IM3" s="142"/>
      <c r="IN3" s="139" t="s">
        <v>381</v>
      </c>
      <c r="IO3" s="140"/>
      <c r="IP3" s="140"/>
      <c r="IQ3" s="140" t="s">
        <v>366</v>
      </c>
      <c r="IR3" s="140"/>
      <c r="IS3" s="141"/>
      <c r="IT3" s="142"/>
      <c r="IU3" s="139" t="s">
        <v>380</v>
      </c>
      <c r="IV3" s="140"/>
      <c r="IW3" s="140"/>
      <c r="IX3" s="140" t="s">
        <v>355</v>
      </c>
      <c r="IY3" s="140"/>
      <c r="IZ3" s="141"/>
      <c r="JA3" s="142"/>
      <c r="JB3" s="139" t="s">
        <v>355</v>
      </c>
      <c r="JC3" s="140"/>
      <c r="JD3" s="140"/>
      <c r="JE3" s="140" t="s">
        <v>382</v>
      </c>
      <c r="JF3" s="140"/>
      <c r="JG3" s="141"/>
      <c r="JH3" s="142"/>
      <c r="JI3" s="139" t="s">
        <v>382</v>
      </c>
      <c r="JJ3" s="140"/>
      <c r="JK3" s="140"/>
      <c r="JL3" s="140" t="s">
        <v>348</v>
      </c>
      <c r="JM3" s="140"/>
      <c r="JN3" s="141"/>
      <c r="JO3" s="142"/>
      <c r="JP3" s="139" t="s">
        <v>348</v>
      </c>
      <c r="JQ3" s="140"/>
      <c r="JR3" s="140"/>
      <c r="JS3" s="140" t="s">
        <v>384</v>
      </c>
      <c r="JT3" s="140"/>
      <c r="JU3" s="141"/>
      <c r="JV3" s="142"/>
      <c r="JW3" s="139" t="s">
        <v>384</v>
      </c>
      <c r="JX3" s="140"/>
      <c r="JY3" s="140"/>
      <c r="JZ3" s="140" t="s">
        <v>357</v>
      </c>
      <c r="KA3" s="140"/>
      <c r="KB3" s="141"/>
      <c r="KC3" s="142"/>
      <c r="KD3" s="139" t="s">
        <v>357</v>
      </c>
      <c r="KE3" s="140"/>
      <c r="KF3" s="140"/>
      <c r="KG3" s="140" t="s">
        <v>367</v>
      </c>
      <c r="KH3" s="140"/>
      <c r="KI3" s="141"/>
      <c r="KJ3" s="142"/>
      <c r="KK3" s="139" t="s">
        <v>364</v>
      </c>
      <c r="KL3" s="140"/>
      <c r="KM3" s="140"/>
      <c r="KN3" s="140" t="s">
        <v>384</v>
      </c>
      <c r="KO3" s="140"/>
      <c r="KP3" s="141"/>
      <c r="KQ3" s="142"/>
      <c r="KR3" s="139" t="s">
        <v>375</v>
      </c>
      <c r="KS3" s="140"/>
      <c r="KT3" s="140"/>
      <c r="KU3" s="140" t="s">
        <v>348</v>
      </c>
      <c r="KV3" s="140"/>
      <c r="KW3" s="141"/>
      <c r="KX3" s="142"/>
      <c r="KY3" s="139" t="s">
        <v>375</v>
      </c>
      <c r="KZ3" s="140"/>
      <c r="LA3" s="140"/>
      <c r="LB3" s="140" t="s">
        <v>356</v>
      </c>
      <c r="LC3" s="140"/>
      <c r="LD3" s="141"/>
      <c r="LE3" s="142"/>
      <c r="LF3" s="139" t="s">
        <v>356</v>
      </c>
      <c r="LG3" s="140"/>
      <c r="LH3" s="140"/>
      <c r="LI3" s="140" t="s">
        <v>361</v>
      </c>
      <c r="LJ3" s="140"/>
      <c r="LK3" s="141"/>
      <c r="LL3" s="142"/>
      <c r="LM3" s="139" t="s">
        <v>361</v>
      </c>
      <c r="LN3" s="140"/>
      <c r="LO3" s="140"/>
      <c r="LP3" s="140" t="s">
        <v>351</v>
      </c>
      <c r="LQ3" s="140"/>
      <c r="LR3" s="141"/>
      <c r="LS3" s="142"/>
      <c r="LT3" s="139" t="s">
        <v>356</v>
      </c>
      <c r="LU3" s="140"/>
      <c r="LV3" s="140"/>
      <c r="LW3" s="140" t="s">
        <v>357</v>
      </c>
      <c r="LX3" s="140"/>
      <c r="LY3" s="141"/>
      <c r="LZ3" s="142"/>
    </row>
    <row r="4" spans="1:338" ht="15.75" thickBot="1">
      <c r="A4" s="143" t="s">
        <v>488</v>
      </c>
      <c r="B4" s="144"/>
      <c r="C4" s="145" t="str">
        <f>"( "&amp;INDEX('Locations Edit'!$C$3:$AS$4,1,C60+1)&amp;" , "&amp;INDEX('Locations Edit'!$C$3:$AS$4,2,C60+1)&amp;" )"</f>
        <v>( -188 , -61 )</v>
      </c>
      <c r="D4" s="146"/>
      <c r="E4" s="146"/>
      <c r="F4" s="146" t="str">
        <f>"( "&amp;INDEX('Locations Edit'!$C$3:$AS$4,1,F60+1)&amp;" , "&amp;INDEX('Locations Edit'!$C$3:$AS$4,2,F60+1)&amp;" )"</f>
        <v>( -147 , -68 )</v>
      </c>
      <c r="G4" s="146"/>
      <c r="H4" s="147"/>
      <c r="I4" s="148"/>
      <c r="J4" s="145" t="str">
        <f>"( "&amp;INDEX('Locations Edit'!$C$3:$AS$4,1,J60+1)&amp;" , "&amp;INDEX('Locations Edit'!$C$3:$AS$4,2,J60+1)&amp;" )"</f>
        <v>( -188 , -61 )</v>
      </c>
      <c r="K4" s="146"/>
      <c r="L4" s="146"/>
      <c r="M4" s="146" t="str">
        <f>"( "&amp;INDEX('Locations Edit'!$C$3:$AS$4,1,M60+1)&amp;" , "&amp;INDEX('Locations Edit'!$C$3:$AS$4,2,M60+1)&amp;" )"</f>
        <v>( -174 , -23 )</v>
      </c>
      <c r="N4" s="146"/>
      <c r="O4" s="147"/>
      <c r="P4" s="148"/>
      <c r="Q4" s="145" t="str">
        <f>"( "&amp;INDEX('Locations Edit'!$C$3:$AS$4,1,Q60+1)&amp;" , "&amp;INDEX('Locations Edit'!$C$3:$AS$4,2,Q60+1)&amp;" )"</f>
        <v>( -174 , -23 )</v>
      </c>
      <c r="R4" s="146"/>
      <c r="S4" s="146"/>
      <c r="T4" s="146" t="str">
        <f>"( "&amp;INDEX('Locations Edit'!$C$3:$AS$4,1,T60+1)&amp;" , "&amp;INDEX('Locations Edit'!$C$3:$AS$4,2,T60+1)&amp;" )"</f>
        <v>( -167 , 14 )</v>
      </c>
      <c r="U4" s="146"/>
      <c r="V4" s="147"/>
      <c r="W4" s="148"/>
      <c r="X4" s="145" t="str">
        <f>"( "&amp;INDEX('Locations Edit'!$C$3:$AS$4,1,X60+1)&amp;" , "&amp;INDEX('Locations Edit'!$C$3:$AS$4,2,X60+1)&amp;" )"</f>
        <v>( -174 , -23 )</v>
      </c>
      <c r="Y4" s="146"/>
      <c r="Z4" s="146"/>
      <c r="AA4" s="146" t="str">
        <f>"( "&amp;INDEX('Locations Edit'!$C$3:$AS$4,1,AA60+1)&amp;" , "&amp;INDEX('Locations Edit'!$C$3:$AS$4,2,AA60+1)&amp;" )"</f>
        <v>( -132 , -12 )</v>
      </c>
      <c r="AB4" s="146"/>
      <c r="AC4" s="147"/>
      <c r="AD4" s="148"/>
      <c r="AE4" s="145" t="str">
        <f>"( "&amp;INDEX('Locations Edit'!$C$3:$AS$4,1,AE60+1)&amp;" , "&amp;INDEX('Locations Edit'!$C$3:$AS$4,2,AE60+1)&amp;" )"</f>
        <v>( -132 , -12 )</v>
      </c>
      <c r="AF4" s="146"/>
      <c r="AG4" s="146"/>
      <c r="AH4" s="146" t="str">
        <f>"( "&amp;INDEX('Locations Edit'!$C$3:$AS$4,1,AH60+1)&amp;" , "&amp;INDEX('Locations Edit'!$C$3:$AS$4,2,AH60+1)&amp;" )"</f>
        <v>( -112 , -52 )</v>
      </c>
      <c r="AI4" s="146"/>
      <c r="AJ4" s="147"/>
      <c r="AK4" s="148"/>
      <c r="AL4" s="145" t="str">
        <f>"( "&amp;INDEX('Locations Edit'!$C$3:$AS$4,1,AL60+1)&amp;" , "&amp;INDEX('Locations Edit'!$C$3:$AS$4,2,AL60+1)&amp;" )"</f>
        <v>( -112 , -52 )</v>
      </c>
      <c r="AM4" s="146"/>
      <c r="AN4" s="146"/>
      <c r="AO4" s="146" t="str">
        <f>"( "&amp;INDEX('Locations Edit'!$C$3:$AS$4,1,AO60+1)&amp;" , "&amp;INDEX('Locations Edit'!$C$3:$AS$4,2,AO60+1)&amp;" )"</f>
        <v>( -120 , -92 )</v>
      </c>
      <c r="AP4" s="146"/>
      <c r="AQ4" s="147"/>
      <c r="AR4" s="148"/>
      <c r="AS4" s="145" t="str">
        <f>"( "&amp;INDEX('Locations Edit'!$C$3:$AS$4,1,AS60+1)&amp;" , "&amp;INDEX('Locations Edit'!$C$3:$AS$4,2,AS60+1)&amp;" )"</f>
        <v>( -120 , -92 )</v>
      </c>
      <c r="AT4" s="146"/>
      <c r="AU4" s="146"/>
      <c r="AV4" s="146" t="str">
        <f>"( "&amp;INDEX('Locations Edit'!$C$3:$AS$4,1,AV60+1)&amp;" , "&amp;INDEX('Locations Edit'!$C$3:$AS$4,2,AV60+1)&amp;" )"</f>
        <v>( -147 , -68 )</v>
      </c>
      <c r="AW4" s="146"/>
      <c r="AX4" s="147"/>
      <c r="AY4" s="148"/>
      <c r="AZ4" s="145" t="str">
        <f>"( "&amp;INDEX('Locations Edit'!$C$3:$AS$4,1,AZ60+1)&amp;" , "&amp;INDEX('Locations Edit'!$C$3:$AS$4,2,AZ60+1)&amp;" )"</f>
        <v>( -120 , -92 )</v>
      </c>
      <c r="BA4" s="146"/>
      <c r="BB4" s="146"/>
      <c r="BC4" s="146" t="str">
        <f>"( "&amp;INDEX('Locations Edit'!$C$3:$AS$4,1,BC60+1)&amp;" , "&amp;INDEX('Locations Edit'!$C$3:$AS$4,2,BC60+1)&amp;" )"</f>
        <v>( -84 , -107 )</v>
      </c>
      <c r="BD4" s="146"/>
      <c r="BE4" s="147"/>
      <c r="BF4" s="148"/>
      <c r="BG4" s="145" t="str">
        <f>"( "&amp;INDEX('Locations Edit'!$C$3:$AS$4,1,BG60+1)&amp;" , "&amp;INDEX('Locations Edit'!$C$3:$AS$4,2,BG60+1)&amp;" )"</f>
        <v>( -84 , -107 )</v>
      </c>
      <c r="BH4" s="146"/>
      <c r="BI4" s="146"/>
      <c r="BJ4" s="146" t="str">
        <f>"( "&amp;INDEX('Locations Edit'!$C$3:$AS$4,1,BJ60+1)&amp;" , "&amp;INDEX('Locations Edit'!$C$3:$AS$4,2,BJ60+1)&amp;" )"</f>
        <v>( -70 , -71 )</v>
      </c>
      <c r="BK4" s="146"/>
      <c r="BL4" s="147"/>
      <c r="BM4" s="148"/>
      <c r="BN4" s="145" t="str">
        <f>"( "&amp;INDEX('Locations Edit'!$C$3:$AS$4,1,BN60+1)&amp;" , "&amp;INDEX('Locations Edit'!$C$3:$AS$4,2,BN60+1)&amp;" )"</f>
        <v>( -70 , -71 )</v>
      </c>
      <c r="BO4" s="146"/>
      <c r="BP4" s="146"/>
      <c r="BQ4" s="146" t="str">
        <f>"( "&amp;INDEX('Locations Edit'!$C$3:$AS$4,1,BQ60+1)&amp;" , "&amp;INDEX('Locations Edit'!$C$3:$AS$4,2,BQ60+1)&amp;" )"</f>
        <v>( -46 , -36 )</v>
      </c>
      <c r="BR4" s="146"/>
      <c r="BS4" s="147"/>
      <c r="BT4" s="148"/>
      <c r="BU4" s="145" t="str">
        <f>"( "&amp;INDEX('Locations Edit'!$C$3:$AS$4,1,BU60+1)&amp;" , "&amp;INDEX('Locations Edit'!$C$3:$AS$4,2,BU60+1)&amp;" )"</f>
        <v>( -46 , -36 )</v>
      </c>
      <c r="BV4" s="146"/>
      <c r="BW4" s="146"/>
      <c r="BX4" s="146" t="str">
        <f>"( "&amp;INDEX('Locations Edit'!$C$3:$AS$4,1,BX60+1)&amp;" , "&amp;INDEX('Locations Edit'!$C$3:$AS$4,2,BX60+1)&amp;" )"</f>
        <v>( -51 , -3 )</v>
      </c>
      <c r="BY4" s="146"/>
      <c r="BZ4" s="147"/>
      <c r="CA4" s="148"/>
      <c r="CB4" s="145" t="str">
        <f>"( "&amp;INDEX('Locations Edit'!$C$3:$AS$4,1,CB60+1)&amp;" , "&amp;INDEX('Locations Edit'!$C$3:$AS$4,2,CB60+1)&amp;" )"</f>
        <v>( -51 , -3 )</v>
      </c>
      <c r="CC4" s="146"/>
      <c r="CD4" s="146"/>
      <c r="CE4" s="146" t="str">
        <f>"( "&amp;INDEX('Locations Edit'!$C$3:$AS$4,1,CE60+1)&amp;" , "&amp;INDEX('Locations Edit'!$C$3:$AS$4,2,CE60+1)&amp;" )"</f>
        <v>( -86 , -25 )</v>
      </c>
      <c r="CF4" s="146"/>
      <c r="CG4" s="147"/>
      <c r="CH4" s="148"/>
      <c r="CI4" s="145" t="str">
        <f>"( "&amp;INDEX('Locations Edit'!$C$3:$AS$4,1,CI60+1)&amp;" , "&amp;INDEX('Locations Edit'!$C$3:$AS$4,2,CI60+1)&amp;" )"</f>
        <v>( -86 , -25 )</v>
      </c>
      <c r="CJ4" s="146"/>
      <c r="CK4" s="146"/>
      <c r="CL4" s="146" t="str">
        <f>"( "&amp;INDEX('Locations Edit'!$C$3:$AS$4,1,CL60+1)&amp;" , "&amp;INDEX('Locations Edit'!$C$3:$AS$4,2,CL60+1)&amp;" )"</f>
        <v>( -132 , -12 )</v>
      </c>
      <c r="CM4" s="146"/>
      <c r="CN4" s="147"/>
      <c r="CO4" s="148"/>
      <c r="CP4" s="145" t="str">
        <f>"( "&amp;INDEX('Locations Edit'!$C$3:$AS$4,1,CP60+1)&amp;" , "&amp;INDEX('Locations Edit'!$C$3:$AS$4,2,CP60+1)&amp;" )"</f>
        <v>( -84 , -107 )</v>
      </c>
      <c r="CQ4" s="146"/>
      <c r="CR4" s="146"/>
      <c r="CS4" s="146" t="str">
        <f>"( "&amp;INDEX('Locations Edit'!$C$3:$AS$4,1,CS60+1)&amp;" , "&amp;INDEX('Locations Edit'!$C$3:$AS$4,2,CS60+1)&amp;" )"</f>
        <v>( -72 , -133 )</v>
      </c>
      <c r="CT4" s="146"/>
      <c r="CU4" s="147"/>
      <c r="CV4" s="148"/>
      <c r="CW4" s="145" t="str">
        <f>"( "&amp;INDEX('Locations Edit'!$C$3:$AS$4,1,CW60+1)&amp;" , "&amp;INDEX('Locations Edit'!$C$3:$AS$4,2,CW60+1)&amp;" )"</f>
        <v>( -72 , -133 )</v>
      </c>
      <c r="CX4" s="146"/>
      <c r="CY4" s="146"/>
      <c r="CZ4" s="146" t="str">
        <f>"( "&amp;INDEX('Locations Edit'!$C$3:$AS$4,1,CZ60+1)&amp;" , "&amp;INDEX('Locations Edit'!$C$3:$AS$4,2,CZ60+1)&amp;" )"</f>
        <v>( -38 , -125 )</v>
      </c>
      <c r="DA4" s="146"/>
      <c r="DB4" s="147"/>
      <c r="DC4" s="148"/>
      <c r="DD4" s="145" t="str">
        <f>"( "&amp;INDEX('Locations Edit'!$C$3:$AS$4,1,DD60+1)&amp;" , "&amp;INDEX('Locations Edit'!$C$3:$AS$4,2,DD60+1)&amp;" )"</f>
        <v>( -38 , -125 )</v>
      </c>
      <c r="DE4" s="146"/>
      <c r="DF4" s="146"/>
      <c r="DG4" s="146" t="str">
        <f>"( "&amp;INDEX('Locations Edit'!$C$3:$AS$4,1,DG60+1)&amp;" , "&amp;INDEX('Locations Edit'!$C$3:$AS$4,2,DG60+1)&amp;" )"</f>
        <v>( -16 , -99 )</v>
      </c>
      <c r="DH4" s="146"/>
      <c r="DI4" s="147"/>
      <c r="DJ4" s="148"/>
      <c r="DK4" s="145" t="str">
        <f>"( "&amp;INDEX('Locations Edit'!$C$3:$AS$4,1,DK60+1)&amp;" , "&amp;INDEX('Locations Edit'!$C$3:$AS$4,2,DK60+1)&amp;" )"</f>
        <v>( -16 , -99 )</v>
      </c>
      <c r="DL4" s="146"/>
      <c r="DM4" s="146"/>
      <c r="DN4" s="146" t="str">
        <f>"( "&amp;INDEX('Locations Edit'!$C$3:$AS$4,1,DN60+1)&amp;" , "&amp;INDEX('Locations Edit'!$C$3:$AS$4,2,DN60+1)&amp;" )"</f>
        <v>( -6 , -70 )</v>
      </c>
      <c r="DO4" s="146"/>
      <c r="DP4" s="147"/>
      <c r="DQ4" s="148"/>
      <c r="DR4" s="145" t="str">
        <f>"( "&amp;INDEX('Locations Edit'!$C$3:$AS$4,1,DR60+1)&amp;" , "&amp;INDEX('Locations Edit'!$C$3:$AS$4,2,DR60+1)&amp;" )"</f>
        <v>( -6 , -70 )</v>
      </c>
      <c r="DS4" s="146"/>
      <c r="DT4" s="146"/>
      <c r="DU4" s="146" t="str">
        <f>"( "&amp;INDEX('Locations Edit'!$C$3:$AS$4,1,DU60+1)&amp;" , "&amp;INDEX('Locations Edit'!$C$3:$AS$4,2,DU60+1)&amp;" )"</f>
        <v>( -12 , -40 )</v>
      </c>
      <c r="DV4" s="146"/>
      <c r="DW4" s="147"/>
      <c r="DX4" s="148"/>
      <c r="DY4" s="145" t="str">
        <f>"( "&amp;INDEX('Locations Edit'!$C$3:$AS$4,1,DY60+1)&amp;" , "&amp;INDEX('Locations Edit'!$C$3:$AS$4,2,DY60+1)&amp;" )"</f>
        <v>( -12 , -40 )</v>
      </c>
      <c r="DZ4" s="146"/>
      <c r="EA4" s="146"/>
      <c r="EB4" s="146" t="str">
        <f>"( "&amp;INDEX('Locations Edit'!$C$3:$AS$4,1,EB60+1)&amp;" , "&amp;INDEX('Locations Edit'!$C$3:$AS$4,2,EB60+1)&amp;" )"</f>
        <v>( -46 , -36 )</v>
      </c>
      <c r="EC4" s="146"/>
      <c r="ED4" s="147"/>
      <c r="EE4" s="148"/>
      <c r="EF4" s="145" t="str">
        <f>"( "&amp;INDEX('Locations Edit'!$C$3:$AS$4,1,EF60+1)&amp;" , "&amp;INDEX('Locations Edit'!$C$3:$AS$4,2,EF60+1)&amp;" )"</f>
        <v>( -51 , -3 )</v>
      </c>
      <c r="EG4" s="146"/>
      <c r="EH4" s="146"/>
      <c r="EI4" s="146" t="str">
        <f>"( "&amp;INDEX('Locations Edit'!$C$3:$AS$4,1,EI60+1)&amp;" , "&amp;INDEX('Locations Edit'!$C$3:$AS$4,2,EI60+1)&amp;" )"</f>
        <v>( -29 , 14 )</v>
      </c>
      <c r="EJ4" s="146"/>
      <c r="EK4" s="147"/>
      <c r="EL4" s="148"/>
      <c r="EM4" s="145" t="str">
        <f>"( "&amp;INDEX('Locations Edit'!$C$3:$AS$4,1,EM60+1)&amp;" , "&amp;INDEX('Locations Edit'!$C$3:$AS$4,2,EM60+1)&amp;" )"</f>
        <v>( -51 , -3 )</v>
      </c>
      <c r="EN4" s="146"/>
      <c r="EO4" s="146"/>
      <c r="EP4" s="146" t="str">
        <f>"( "&amp;INDEX('Locations Edit'!$C$3:$AS$4,1,EP60+1)&amp;" , "&amp;INDEX('Locations Edit'!$C$3:$AS$4,2,EP60+1)&amp;" )"</f>
        <v>( -18 , -11 )</v>
      </c>
      <c r="EQ4" s="146"/>
      <c r="ER4" s="147"/>
      <c r="ES4" s="148"/>
      <c r="ET4" s="145" t="str">
        <f>"( "&amp;INDEX('Locations Edit'!$C$3:$AS$4,1,ET60+1)&amp;" , "&amp;INDEX('Locations Edit'!$C$3:$AS$4,2,ET60+1)&amp;" )"</f>
        <v>( -18 , -11 )</v>
      </c>
      <c r="EU4" s="146"/>
      <c r="EV4" s="146"/>
      <c r="EW4" s="146" t="str">
        <f>"( "&amp;INDEX('Locations Edit'!$C$3:$AS$4,1,EW60+1)&amp;" , "&amp;INDEX('Locations Edit'!$C$3:$AS$4,2,EW60+1)&amp;" )"</f>
        <v>( 6 , 5 )</v>
      </c>
      <c r="EX4" s="146"/>
      <c r="EY4" s="147"/>
      <c r="EZ4" s="148"/>
      <c r="FA4" s="145" t="str">
        <f>"( "&amp;INDEX('Locations Edit'!$C$3:$AS$4,1,FA60+1)&amp;" , "&amp;INDEX('Locations Edit'!$C$3:$AS$4,2,FA60+1)&amp;" )"</f>
        <v>( 6 , 5 )</v>
      </c>
      <c r="FB4" s="146"/>
      <c r="FC4" s="146"/>
      <c r="FD4" s="146" t="str">
        <f>"( "&amp;INDEX('Locations Edit'!$C$3:$AS$4,1,FD60+1)&amp;" , "&amp;INDEX('Locations Edit'!$C$3:$AS$4,2,FD60+1)&amp;" )"</f>
        <v>( 33 , 10 )</v>
      </c>
      <c r="FE4" s="146"/>
      <c r="FF4" s="147"/>
      <c r="FG4" s="148"/>
      <c r="FH4" s="145" t="str">
        <f>"( "&amp;INDEX('Locations Edit'!$C$3:$AS$4,1,FH60+1)&amp;" , "&amp;INDEX('Locations Edit'!$C$3:$AS$4,2,FH60+1)&amp;" )"</f>
        <v>( 33 , 10 )</v>
      </c>
      <c r="FI4" s="146"/>
      <c r="FJ4" s="146"/>
      <c r="FK4" s="146" t="str">
        <f>"( "&amp;INDEX('Locations Edit'!$C$3:$AS$4,1,FK60+1)&amp;" , "&amp;INDEX('Locations Edit'!$C$3:$AS$4,2,FK60+1)&amp;" )"</f>
        <v>( 46 , -19 )</v>
      </c>
      <c r="FL4" s="146"/>
      <c r="FM4" s="147"/>
      <c r="FN4" s="148"/>
      <c r="FO4" s="145" t="str">
        <f>"( "&amp;INDEX('Locations Edit'!$C$3:$AS$4,1,FO60+1)&amp;" , "&amp;INDEX('Locations Edit'!$C$3:$AS$4,2,FO60+1)&amp;" )"</f>
        <v>( 46 , -19 )</v>
      </c>
      <c r="FP4" s="146"/>
      <c r="FQ4" s="146"/>
      <c r="FR4" s="146" t="str">
        <f>"( "&amp;INDEX('Locations Edit'!$C$3:$AS$4,1,FR60+1)&amp;" , "&amp;INDEX('Locations Edit'!$C$3:$AS$4,2,FR60+1)&amp;" )"</f>
        <v>( 49 , -56 )</v>
      </c>
      <c r="FS4" s="146"/>
      <c r="FT4" s="147"/>
      <c r="FU4" s="148"/>
      <c r="FV4" s="145" t="str">
        <f>"( "&amp;INDEX('Locations Edit'!$C$3:$AS$4,1,FV60+1)&amp;" , "&amp;INDEX('Locations Edit'!$C$3:$AS$4,2,FV60+1)&amp;" )"</f>
        <v>( 49 , -56 )</v>
      </c>
      <c r="FW4" s="146"/>
      <c r="FX4" s="146"/>
      <c r="FY4" s="146" t="str">
        <f>"( "&amp;INDEX('Locations Edit'!$C$3:$AS$4,1,FY60+1)&amp;" , "&amp;INDEX('Locations Edit'!$C$3:$AS$4,2,FY60+1)&amp;" )"</f>
        <v>( 24 , -83 )</v>
      </c>
      <c r="FZ4" s="146"/>
      <c r="GA4" s="147"/>
      <c r="GB4" s="148"/>
      <c r="GC4" s="145" t="str">
        <f>"( "&amp;INDEX('Locations Edit'!$C$3:$AS$4,1,GC60+1)&amp;" , "&amp;INDEX('Locations Edit'!$C$3:$AS$4,2,GC60+1)&amp;" )"</f>
        <v>( 24 , -83 )</v>
      </c>
      <c r="GD4" s="146"/>
      <c r="GE4" s="146"/>
      <c r="GF4" s="146" t="str">
        <f>"( "&amp;INDEX('Locations Edit'!$C$3:$AS$4,1,GF60+1)&amp;" , "&amp;INDEX('Locations Edit'!$C$3:$AS$4,2,GF60+1)&amp;" )"</f>
        <v>( -16 , -99 )</v>
      </c>
      <c r="GG4" s="146"/>
      <c r="GH4" s="147"/>
      <c r="GI4" s="148"/>
      <c r="GJ4" s="145" t="str">
        <f>"( "&amp;INDEX('Locations Edit'!$C$3:$AS$4,1,GJ60+1)&amp;" , "&amp;INDEX('Locations Edit'!$C$3:$AS$4,2,GJ60+1)&amp;" )"</f>
        <v>( 49 , -56 )</v>
      </c>
      <c r="GK4" s="146"/>
      <c r="GL4" s="146"/>
      <c r="GM4" s="146" t="str">
        <f>"( "&amp;INDEX('Locations Edit'!$C$3:$AS$4,1,GM60+1)&amp;" , "&amp;INDEX('Locations Edit'!$C$3:$AS$4,2,GM60+1)&amp;" )"</f>
        <v>( 94 , -49 )</v>
      </c>
      <c r="GN4" s="146"/>
      <c r="GO4" s="147"/>
      <c r="GP4" s="148"/>
      <c r="GQ4" s="145" t="str">
        <f>"( "&amp;INDEX('Locations Edit'!$C$3:$AS$4,1,GQ60+1)&amp;" , "&amp;INDEX('Locations Edit'!$C$3:$AS$4,2,GQ60+1)&amp;" )"</f>
        <v>( 94 , -49 )</v>
      </c>
      <c r="GR4" s="146"/>
      <c r="GS4" s="146"/>
      <c r="GT4" s="146" t="str">
        <f>"( "&amp;INDEX('Locations Edit'!$C$3:$AS$4,1,GT60+1)&amp;" , "&amp;INDEX('Locations Edit'!$C$3:$AS$4,2,GT60+1)&amp;" )"</f>
        <v>( 114 , -75 )</v>
      </c>
      <c r="GU4" s="146"/>
      <c r="GV4" s="147"/>
      <c r="GW4" s="148"/>
      <c r="GX4" s="145" t="str">
        <f>"( "&amp;INDEX('Locations Edit'!$C$3:$AS$4,1,GX60+1)&amp;" , "&amp;INDEX('Locations Edit'!$C$3:$AS$4,2,GX60+1)&amp;" )"</f>
        <v>( 114 , -75 )</v>
      </c>
      <c r="GY4" s="146"/>
      <c r="GZ4" s="146"/>
      <c r="HA4" s="146" t="str">
        <f>"( "&amp;INDEX('Locations Edit'!$C$3:$AS$4,1,HA60+1)&amp;" , "&amp;INDEX('Locations Edit'!$C$3:$AS$4,2,HA60+1)&amp;" )"</f>
        <v>( 89 , -120 )</v>
      </c>
      <c r="HB4" s="146"/>
      <c r="HC4" s="147"/>
      <c r="HD4" s="148"/>
      <c r="HE4" s="145" t="str">
        <f>"( "&amp;INDEX('Locations Edit'!$C$3:$AS$4,1,HE60+1)&amp;" , "&amp;INDEX('Locations Edit'!$C$3:$AS$4,2,HE60+1)&amp;" )"</f>
        <v>( 114 , -75 )</v>
      </c>
      <c r="HF4" s="146"/>
      <c r="HG4" s="146"/>
      <c r="HH4" s="146" t="str">
        <f>"( "&amp;INDEX('Locations Edit'!$C$3:$AS$4,1,HH60+1)&amp;" , "&amp;INDEX('Locations Edit'!$C$3:$AS$4,2,HH60+1)&amp;" )"</f>
        <v>( 152 , -50 )</v>
      </c>
      <c r="HI4" s="146"/>
      <c r="HJ4" s="147"/>
      <c r="HK4" s="148"/>
      <c r="HL4" s="145" t="str">
        <f>"( "&amp;INDEX('Locations Edit'!$C$3:$AS$4,1,HL60+1)&amp;" , "&amp;INDEX('Locations Edit'!$C$3:$AS$4,2,HL60+1)&amp;" )"</f>
        <v>( 152 , -50 )</v>
      </c>
      <c r="HM4" s="146"/>
      <c r="HN4" s="146"/>
      <c r="HO4" s="146" t="str">
        <f>"( "&amp;INDEX('Locations Edit'!$C$3:$AS$4,1,HO60+1)&amp;" , "&amp;INDEX('Locations Edit'!$C$3:$AS$4,2,HO60+1)&amp;" )"</f>
        <v>( 142 , -18 )</v>
      </c>
      <c r="HP4" s="146"/>
      <c r="HQ4" s="147"/>
      <c r="HR4" s="148"/>
      <c r="HS4" s="145" t="str">
        <f>"( "&amp;INDEX('Locations Edit'!$C$3:$AS$4,1,HS60+1)&amp;" , "&amp;INDEX('Locations Edit'!$C$3:$AS$4,2,HS60+1)&amp;" )"</f>
        <v>( 142 , -18 )</v>
      </c>
      <c r="HT4" s="146"/>
      <c r="HU4" s="146"/>
      <c r="HV4" s="146" t="str">
        <f>"( "&amp;INDEX('Locations Edit'!$C$3:$AS$4,1,HV60+1)&amp;" , "&amp;INDEX('Locations Edit'!$C$3:$AS$4,2,HV60+1)&amp;" )"</f>
        <v>( 113 , 7 )</v>
      </c>
      <c r="HW4" s="146"/>
      <c r="HX4" s="147"/>
      <c r="HY4" s="148"/>
      <c r="HZ4" s="145" t="str">
        <f>"( "&amp;INDEX('Locations Edit'!$C$3:$AS$4,1,HZ60+1)&amp;" , "&amp;INDEX('Locations Edit'!$C$3:$AS$4,2,HZ60+1)&amp;" )"</f>
        <v>( 113 , 7 )</v>
      </c>
      <c r="IA4" s="146"/>
      <c r="IB4" s="146"/>
      <c r="IC4" s="146" t="str">
        <f>"( "&amp;INDEX('Locations Edit'!$C$3:$AS$4,1,IC60+1)&amp;" , "&amp;INDEX('Locations Edit'!$C$3:$AS$4,2,IC60+1)&amp;" )"</f>
        <v>( 92 , 36 )</v>
      </c>
      <c r="ID4" s="146"/>
      <c r="IE4" s="147"/>
      <c r="IF4" s="148"/>
      <c r="IG4" s="145" t="str">
        <f>"( "&amp;INDEX('Locations Edit'!$C$3:$AS$4,1,IG60+1)&amp;" , "&amp;INDEX('Locations Edit'!$C$3:$AS$4,2,IG60+1)&amp;" )"</f>
        <v>( 92 , 36 )</v>
      </c>
      <c r="IH4" s="146"/>
      <c r="II4" s="146"/>
      <c r="IJ4" s="146" t="str">
        <f>"( "&amp;INDEX('Locations Edit'!$C$3:$AS$4,1,IJ60+1)&amp;" , "&amp;INDEX('Locations Edit'!$C$3:$AS$4,2,IJ60+1)&amp;" )"</f>
        <v>( 69 , 15 )</v>
      </c>
      <c r="IK4" s="146"/>
      <c r="IL4" s="147"/>
      <c r="IM4" s="148"/>
      <c r="IN4" s="145" t="str">
        <f>"( "&amp;INDEX('Locations Edit'!$C$3:$AS$4,1,IN60+1)&amp;" , "&amp;INDEX('Locations Edit'!$C$3:$AS$4,2,IN60+1)&amp;" )"</f>
        <v>( 69 , 15 )</v>
      </c>
      <c r="IO4" s="146"/>
      <c r="IP4" s="146"/>
      <c r="IQ4" s="146" t="str">
        <f>"( "&amp;INDEX('Locations Edit'!$C$3:$AS$4,1,IQ60+1)&amp;" , "&amp;INDEX('Locations Edit'!$C$3:$AS$4,2,IQ60+1)&amp;" )"</f>
        <v>( 33 , 10 )</v>
      </c>
      <c r="IR4" s="146"/>
      <c r="IS4" s="147"/>
      <c r="IT4" s="148"/>
      <c r="IU4" s="145" t="str">
        <f>"( "&amp;INDEX('Locations Edit'!$C$3:$AS$4,1,IU60+1)&amp;" , "&amp;INDEX('Locations Edit'!$C$3:$AS$4,2,IU60+1)&amp;" )"</f>
        <v>( 6 , 5 )</v>
      </c>
      <c r="IV4" s="146"/>
      <c r="IW4" s="146"/>
      <c r="IX4" s="146" t="str">
        <f>"( "&amp;INDEX('Locations Edit'!$C$3:$AS$4,1,IX60+1)&amp;" , "&amp;INDEX('Locations Edit'!$C$3:$AS$4,2,IX60+1)&amp;" )"</f>
        <v>( -9 , 47 )</v>
      </c>
      <c r="IY4" s="146"/>
      <c r="IZ4" s="147"/>
      <c r="JA4" s="148"/>
      <c r="JB4" s="145" t="str">
        <f>"( "&amp;INDEX('Locations Edit'!$C$3:$AS$4,1,JB60+1)&amp;" , "&amp;INDEX('Locations Edit'!$C$3:$AS$4,2,JB60+1)&amp;" )"</f>
        <v>( -9 , 47 )</v>
      </c>
      <c r="JC4" s="146"/>
      <c r="JD4" s="146"/>
      <c r="JE4" s="146" t="str">
        <f>"( "&amp;INDEX('Locations Edit'!$C$3:$AS$4,1,JE60+1)&amp;" , "&amp;INDEX('Locations Edit'!$C$3:$AS$4,2,JE60+1)&amp;" )"</f>
        <v>( 16 , 61 )</v>
      </c>
      <c r="JF4" s="146"/>
      <c r="JG4" s="147"/>
      <c r="JH4" s="148"/>
      <c r="JI4" s="145" t="str">
        <f>"( "&amp;INDEX('Locations Edit'!$C$3:$AS$4,1,JI60+1)&amp;" , "&amp;INDEX('Locations Edit'!$C$3:$AS$4,2,JI60+1)&amp;" )"</f>
        <v>( 16 , 61 )</v>
      </c>
      <c r="JJ4" s="146"/>
      <c r="JK4" s="146"/>
      <c r="JL4" s="146" t="str">
        <f>"( "&amp;INDEX('Locations Edit'!$C$3:$AS$4,1,JL60+1)&amp;" , "&amp;INDEX('Locations Edit'!$C$3:$AS$4,2,JL60+1)&amp;" )"</f>
        <v>( 4 , 90 )</v>
      </c>
      <c r="JM4" s="146"/>
      <c r="JN4" s="147"/>
      <c r="JO4" s="148"/>
      <c r="JP4" s="145" t="str">
        <f>"( "&amp;INDEX('Locations Edit'!$C$3:$AS$4,1,JP60+1)&amp;" , "&amp;INDEX('Locations Edit'!$C$3:$AS$4,2,JP60+1)&amp;" )"</f>
        <v>( 4 , 90 )</v>
      </c>
      <c r="JQ4" s="146"/>
      <c r="JR4" s="146"/>
      <c r="JS4" s="146" t="str">
        <f>"( "&amp;INDEX('Locations Edit'!$C$3:$AS$4,1,JS60+1)&amp;" , "&amp;INDEX('Locations Edit'!$C$3:$AS$4,2,JS60+1)&amp;" )"</f>
        <v>( 36 , 97 )</v>
      </c>
      <c r="JT4" s="146"/>
      <c r="JU4" s="147"/>
      <c r="JV4" s="148"/>
      <c r="JW4" s="145" t="str">
        <f>"( "&amp;INDEX('Locations Edit'!$C$3:$AS$4,1,JW60+1)&amp;" , "&amp;INDEX('Locations Edit'!$C$3:$AS$4,2,JW60+1)&amp;" )"</f>
        <v>( 36 , 97 )</v>
      </c>
      <c r="JX4" s="146"/>
      <c r="JY4" s="146"/>
      <c r="JZ4" s="146" t="str">
        <f>"( "&amp;INDEX('Locations Edit'!$C$3:$AS$4,1,JZ60+1)&amp;" , "&amp;INDEX('Locations Edit'!$C$3:$AS$4,2,JZ60+1)&amp;" )"</f>
        <v>( 52 , 129 )</v>
      </c>
      <c r="KA4" s="146"/>
      <c r="KB4" s="147"/>
      <c r="KC4" s="148"/>
      <c r="KD4" s="145" t="str">
        <f>"( "&amp;INDEX('Locations Edit'!$C$3:$AS$4,1,KD60+1)&amp;" , "&amp;INDEX('Locations Edit'!$C$3:$AS$4,2,KD60+1)&amp;" )"</f>
        <v>( 52 , 129 )</v>
      </c>
      <c r="KE4" s="146"/>
      <c r="KF4" s="146"/>
      <c r="KG4" s="146" t="str">
        <f>"( "&amp;INDEX('Locations Edit'!$C$3:$AS$4,1,KG60+1)&amp;" , "&amp;INDEX('Locations Edit'!$C$3:$AS$4,2,KG60+1)&amp;" )"</f>
        <v>( 130 , 106 )</v>
      </c>
      <c r="KH4" s="146"/>
      <c r="KI4" s="147"/>
      <c r="KJ4" s="148"/>
      <c r="KK4" s="145" t="str">
        <f>"( "&amp;INDEX('Locations Edit'!$C$3:$AS$4,1,KK60+1)&amp;" , "&amp;INDEX('Locations Edit'!$C$3:$AS$4,2,KK60+1)&amp;" )"</f>
        <v>( -3 , 119 )</v>
      </c>
      <c r="KL4" s="146"/>
      <c r="KM4" s="146"/>
      <c r="KN4" s="146" t="str">
        <f>"( "&amp;INDEX('Locations Edit'!$C$3:$AS$4,1,KN60+1)&amp;" , "&amp;INDEX('Locations Edit'!$C$3:$AS$4,2,KN60+1)&amp;" )"</f>
        <v>( 36 , 97 )</v>
      </c>
      <c r="KO4" s="146"/>
      <c r="KP4" s="147"/>
      <c r="KQ4" s="148"/>
      <c r="KR4" s="145" t="str">
        <f>"( "&amp;INDEX('Locations Edit'!$C$3:$AS$4,1,KR60+1)&amp;" , "&amp;INDEX('Locations Edit'!$C$3:$AS$4,2,KR60+1)&amp;" )"</f>
        <v>( -45 , 77 )</v>
      </c>
      <c r="KS4" s="146"/>
      <c r="KT4" s="146"/>
      <c r="KU4" s="146" t="str">
        <f>"( "&amp;INDEX('Locations Edit'!$C$3:$AS$4,1,KU60+1)&amp;" , "&amp;INDEX('Locations Edit'!$C$3:$AS$4,2,KU60+1)&amp;" )"</f>
        <v>( 4 , 90 )</v>
      </c>
      <c r="KV4" s="146"/>
      <c r="KW4" s="147"/>
      <c r="KX4" s="148"/>
      <c r="KY4" s="145" t="str">
        <f>"( "&amp;INDEX('Locations Edit'!$C$3:$AS$4,1,KY60+1)&amp;" , "&amp;INDEX('Locations Edit'!$C$3:$AS$4,2,KY60+1)&amp;" )"</f>
        <v>( -45 , 77 )</v>
      </c>
      <c r="KZ4" s="146"/>
      <c r="LA4" s="146"/>
      <c r="LB4" s="146" t="str">
        <f>"( "&amp;INDEX('Locations Edit'!$C$3:$AS$4,1,LB60+1)&amp;" , "&amp;INDEX('Locations Edit'!$C$3:$AS$4,2,LB60+1)&amp;" )"</f>
        <v>( -102 , 97 )</v>
      </c>
      <c r="LC4" s="146"/>
      <c r="LD4" s="147"/>
      <c r="LE4" s="148"/>
      <c r="LF4" s="145" t="str">
        <f>"( "&amp;INDEX('Locations Edit'!$C$3:$AS$4,1,LF60+1)&amp;" , "&amp;INDEX('Locations Edit'!$C$3:$AS$4,2,LF60+1)&amp;" )"</f>
        <v>( -102 , 97 )</v>
      </c>
      <c r="LG4" s="146"/>
      <c r="LH4" s="146"/>
      <c r="LI4" s="146" t="str">
        <f>"( "&amp;INDEX('Locations Edit'!$C$3:$AS$4,1,LI60+1)&amp;" , "&amp;INDEX('Locations Edit'!$C$3:$AS$4,2,LI60+1)&amp;" )"</f>
        <v>( -128 , 37 )</v>
      </c>
      <c r="LJ4" s="146"/>
      <c r="LK4" s="147"/>
      <c r="LL4" s="148"/>
      <c r="LM4" s="145" t="str">
        <f>"( "&amp;INDEX('Locations Edit'!$C$3:$AS$4,1,LM60+1)&amp;" , "&amp;INDEX('Locations Edit'!$C$3:$AS$4,2,LM60+1)&amp;" )"</f>
        <v>( -128 , 37 )</v>
      </c>
      <c r="LN4" s="146"/>
      <c r="LO4" s="146"/>
      <c r="LP4" s="146" t="str">
        <f>"( "&amp;INDEX('Locations Edit'!$C$3:$AS$4,1,LP60+1)&amp;" , "&amp;INDEX('Locations Edit'!$C$3:$AS$4,2,LP60+1)&amp;" )"</f>
        <v>( -132 , -12 )</v>
      </c>
      <c r="LQ4" s="146"/>
      <c r="LR4" s="147"/>
      <c r="LS4" s="148"/>
      <c r="LT4" s="145" t="str">
        <f>"( "&amp;INDEX('Locations Edit'!$C$3:$AS$4,1,LT60+1)&amp;" , "&amp;INDEX('Locations Edit'!$C$3:$AS$4,2,LT60+1)&amp;" )"</f>
        <v>( -102 , 97 )</v>
      </c>
      <c r="LU4" s="146"/>
      <c r="LV4" s="146"/>
      <c r="LW4" s="146" t="str">
        <f>"( "&amp;INDEX('Locations Edit'!$C$3:$AS$4,1,LW60+1)&amp;" , "&amp;INDEX('Locations Edit'!$C$3:$AS$4,2,LW60+1)&amp;" )"</f>
        <v>( 52 , 129 )</v>
      </c>
      <c r="LX4" s="146"/>
      <c r="LY4" s="147"/>
      <c r="LZ4" s="148"/>
    </row>
    <row r="5" spans="1:338" ht="15.75" thickBot="1">
      <c r="A5" s="143" t="s">
        <v>470</v>
      </c>
      <c r="B5" s="144"/>
      <c r="C5" s="149">
        <v>44</v>
      </c>
      <c r="D5" s="150"/>
      <c r="E5" s="150"/>
      <c r="F5" s="150"/>
      <c r="G5" s="150"/>
      <c r="H5" s="151"/>
      <c r="I5" s="148"/>
      <c r="J5" s="149">
        <v>46</v>
      </c>
      <c r="K5" s="150"/>
      <c r="L5" s="150"/>
      <c r="M5" s="150"/>
      <c r="N5" s="150"/>
      <c r="O5" s="151"/>
      <c r="P5" s="148"/>
      <c r="Q5" s="152">
        <v>38</v>
      </c>
      <c r="R5" s="153"/>
      <c r="S5" s="153"/>
      <c r="T5" s="153"/>
      <c r="U5" s="153"/>
      <c r="V5" s="154"/>
      <c r="W5" s="148"/>
      <c r="X5" s="152">
        <v>42</v>
      </c>
      <c r="Y5" s="153"/>
      <c r="Z5" s="153"/>
      <c r="AA5" s="153"/>
      <c r="AB5" s="153"/>
      <c r="AC5" s="154"/>
      <c r="AD5" s="148"/>
      <c r="AE5" s="152">
        <v>46</v>
      </c>
      <c r="AF5" s="153"/>
      <c r="AG5" s="153"/>
      <c r="AH5" s="153"/>
      <c r="AI5" s="153"/>
      <c r="AJ5" s="154"/>
      <c r="AK5" s="148"/>
      <c r="AL5" s="152">
        <v>42</v>
      </c>
      <c r="AM5" s="153"/>
      <c r="AN5" s="153"/>
      <c r="AO5" s="153"/>
      <c r="AP5" s="153"/>
      <c r="AQ5" s="154"/>
      <c r="AR5" s="148"/>
      <c r="AS5" s="152">
        <v>35</v>
      </c>
      <c r="AT5" s="153"/>
      <c r="AU5" s="153"/>
      <c r="AV5" s="153"/>
      <c r="AW5" s="153"/>
      <c r="AX5" s="154"/>
      <c r="AY5" s="148"/>
      <c r="AZ5" s="152">
        <v>39</v>
      </c>
      <c r="BA5" s="153"/>
      <c r="BB5" s="153"/>
      <c r="BC5" s="153"/>
      <c r="BD5" s="153"/>
      <c r="BE5" s="154"/>
      <c r="BF5" s="148"/>
      <c r="BG5" s="152">
        <v>41</v>
      </c>
      <c r="BH5" s="153"/>
      <c r="BI5" s="153"/>
      <c r="BJ5" s="153"/>
      <c r="BK5" s="153"/>
      <c r="BL5" s="154"/>
      <c r="BM5" s="148"/>
      <c r="BN5" s="152">
        <v>41</v>
      </c>
      <c r="BO5" s="153"/>
      <c r="BP5" s="153"/>
      <c r="BQ5" s="153"/>
      <c r="BR5" s="153"/>
      <c r="BS5" s="154"/>
      <c r="BT5" s="148"/>
      <c r="BU5" s="152">
        <v>32</v>
      </c>
      <c r="BV5" s="153"/>
      <c r="BW5" s="153"/>
      <c r="BX5" s="153"/>
      <c r="BY5" s="153"/>
      <c r="BZ5" s="154"/>
      <c r="CA5" s="148"/>
      <c r="CB5" s="152">
        <v>43</v>
      </c>
      <c r="CC5" s="153"/>
      <c r="CD5" s="153"/>
      <c r="CE5" s="153"/>
      <c r="CF5" s="153"/>
      <c r="CG5" s="154"/>
      <c r="CH5" s="148"/>
      <c r="CI5" s="152">
        <v>46</v>
      </c>
      <c r="CJ5" s="153"/>
      <c r="CK5" s="153"/>
      <c r="CL5" s="153"/>
      <c r="CM5" s="153"/>
      <c r="CN5" s="154"/>
      <c r="CO5" s="148"/>
      <c r="CP5" s="152">
        <v>29</v>
      </c>
      <c r="CQ5" s="153"/>
      <c r="CR5" s="153"/>
      <c r="CS5" s="153"/>
      <c r="CT5" s="153"/>
      <c r="CU5" s="154"/>
      <c r="CV5" s="148"/>
      <c r="CW5" s="152">
        <v>35</v>
      </c>
      <c r="CX5" s="153"/>
      <c r="CY5" s="153"/>
      <c r="CZ5" s="153"/>
      <c r="DA5" s="153"/>
      <c r="DB5" s="154"/>
      <c r="DC5" s="148"/>
      <c r="DD5" s="152">
        <v>50</v>
      </c>
      <c r="DE5" s="153"/>
      <c r="DF5" s="153"/>
      <c r="DG5" s="153"/>
      <c r="DH5" s="153"/>
      <c r="DI5" s="154"/>
      <c r="DJ5" s="148"/>
      <c r="DK5" s="152">
        <v>29</v>
      </c>
      <c r="DL5" s="153"/>
      <c r="DM5" s="153"/>
      <c r="DN5" s="153"/>
      <c r="DO5" s="153"/>
      <c r="DP5" s="154"/>
      <c r="DQ5" s="148"/>
      <c r="DR5" s="152">
        <v>29</v>
      </c>
      <c r="DS5" s="153"/>
      <c r="DT5" s="153"/>
      <c r="DU5" s="153"/>
      <c r="DV5" s="153"/>
      <c r="DW5" s="154"/>
      <c r="DX5" s="148"/>
      <c r="DY5" s="152">
        <v>33</v>
      </c>
      <c r="DZ5" s="153"/>
      <c r="EA5" s="153"/>
      <c r="EB5" s="153"/>
      <c r="EC5" s="153"/>
      <c r="ED5" s="154"/>
      <c r="EE5" s="148"/>
      <c r="EF5" s="152">
        <v>31</v>
      </c>
      <c r="EG5" s="153"/>
      <c r="EH5" s="153"/>
      <c r="EI5" s="153"/>
      <c r="EJ5" s="153"/>
      <c r="EK5" s="154"/>
      <c r="EL5" s="148"/>
      <c r="EM5" s="152">
        <v>32</v>
      </c>
      <c r="EN5" s="153"/>
      <c r="EO5" s="153"/>
      <c r="EP5" s="153"/>
      <c r="EQ5" s="153"/>
      <c r="ER5" s="154"/>
      <c r="ES5" s="148"/>
      <c r="ET5" s="152">
        <v>32</v>
      </c>
      <c r="EU5" s="153"/>
      <c r="EV5" s="153"/>
      <c r="EW5" s="153"/>
      <c r="EX5" s="153"/>
      <c r="EY5" s="154"/>
      <c r="EZ5" s="148"/>
      <c r="FA5" s="152">
        <v>25</v>
      </c>
      <c r="FB5" s="153"/>
      <c r="FC5" s="153"/>
      <c r="FD5" s="153"/>
      <c r="FE5" s="153"/>
      <c r="FF5" s="154"/>
      <c r="FG5" s="148"/>
      <c r="FH5" s="152">
        <v>43</v>
      </c>
      <c r="FI5" s="153"/>
      <c r="FJ5" s="153"/>
      <c r="FK5" s="153"/>
      <c r="FL5" s="153"/>
      <c r="FM5" s="154"/>
      <c r="FN5" s="148"/>
      <c r="FO5" s="152">
        <v>39</v>
      </c>
      <c r="FP5" s="153"/>
      <c r="FQ5" s="153"/>
      <c r="FR5" s="153"/>
      <c r="FS5" s="153"/>
      <c r="FT5" s="154"/>
      <c r="FU5" s="148"/>
      <c r="FV5" s="152">
        <v>37</v>
      </c>
      <c r="FW5" s="153"/>
      <c r="FX5" s="153"/>
      <c r="FY5" s="153"/>
      <c r="FZ5" s="153"/>
      <c r="GA5" s="154"/>
      <c r="GB5" s="148"/>
      <c r="GC5" s="152">
        <v>46</v>
      </c>
      <c r="GD5" s="153"/>
      <c r="GE5" s="153"/>
      <c r="GF5" s="153"/>
      <c r="GG5" s="153"/>
      <c r="GH5" s="154"/>
      <c r="GI5" s="148"/>
      <c r="GJ5" s="152">
        <v>46</v>
      </c>
      <c r="GK5" s="153"/>
      <c r="GL5" s="153"/>
      <c r="GM5" s="153"/>
      <c r="GN5" s="153"/>
      <c r="GO5" s="154"/>
      <c r="GP5" s="148"/>
      <c r="GQ5" s="152">
        <v>35</v>
      </c>
      <c r="GR5" s="153"/>
      <c r="GS5" s="153"/>
      <c r="GT5" s="153"/>
      <c r="GU5" s="153"/>
      <c r="GV5" s="154"/>
      <c r="GW5" s="148"/>
      <c r="GX5" s="152">
        <v>52</v>
      </c>
      <c r="GY5" s="153"/>
      <c r="GZ5" s="153"/>
      <c r="HA5" s="153"/>
      <c r="HB5" s="153"/>
      <c r="HC5" s="154"/>
      <c r="HD5" s="148"/>
      <c r="HE5" s="152">
        <v>45</v>
      </c>
      <c r="HF5" s="153"/>
      <c r="HG5" s="153"/>
      <c r="HH5" s="153"/>
      <c r="HI5" s="153"/>
      <c r="HJ5" s="154"/>
      <c r="HK5" s="148"/>
      <c r="HL5" s="152">
        <v>32</v>
      </c>
      <c r="HM5" s="153"/>
      <c r="HN5" s="153"/>
      <c r="HO5" s="153"/>
      <c r="HP5" s="153"/>
      <c r="HQ5" s="154"/>
      <c r="HR5" s="148"/>
      <c r="HS5" s="152">
        <v>42</v>
      </c>
      <c r="HT5" s="153"/>
      <c r="HU5" s="153"/>
      <c r="HV5" s="153"/>
      <c r="HW5" s="153"/>
      <c r="HX5" s="154"/>
      <c r="HY5" s="148"/>
      <c r="HZ5" s="152">
        <v>36</v>
      </c>
      <c r="IA5" s="153"/>
      <c r="IB5" s="153"/>
      <c r="IC5" s="153"/>
      <c r="ID5" s="153"/>
      <c r="IE5" s="154"/>
      <c r="IF5" s="148"/>
      <c r="IG5" s="152">
        <v>30</v>
      </c>
      <c r="IH5" s="153"/>
      <c r="II5" s="153"/>
      <c r="IJ5" s="153"/>
      <c r="IK5" s="153"/>
      <c r="IL5" s="154"/>
      <c r="IM5" s="148"/>
      <c r="IN5" s="152">
        <v>39</v>
      </c>
      <c r="IO5" s="153"/>
      <c r="IP5" s="153"/>
      <c r="IQ5" s="153"/>
      <c r="IR5" s="153"/>
      <c r="IS5" s="154"/>
      <c r="IT5" s="148"/>
      <c r="IU5" s="152">
        <v>43</v>
      </c>
      <c r="IV5" s="153"/>
      <c r="IW5" s="153"/>
      <c r="IX5" s="153"/>
      <c r="IY5" s="153"/>
      <c r="IZ5" s="154"/>
      <c r="JA5" s="148"/>
      <c r="JB5" s="152">
        <v>31</v>
      </c>
      <c r="JC5" s="153"/>
      <c r="JD5" s="153"/>
      <c r="JE5" s="153"/>
      <c r="JF5" s="153"/>
      <c r="JG5" s="154"/>
      <c r="JH5" s="148"/>
      <c r="JI5" s="152">
        <v>33</v>
      </c>
      <c r="JJ5" s="153"/>
      <c r="JK5" s="153"/>
      <c r="JL5" s="153"/>
      <c r="JM5" s="153"/>
      <c r="JN5" s="154"/>
      <c r="JO5" s="148"/>
      <c r="JP5" s="152">
        <v>31</v>
      </c>
      <c r="JQ5" s="153"/>
      <c r="JR5" s="153"/>
      <c r="JS5" s="153"/>
      <c r="JT5" s="153"/>
      <c r="JU5" s="154"/>
      <c r="JV5" s="148"/>
      <c r="JW5" s="152">
        <v>36</v>
      </c>
      <c r="JX5" s="153"/>
      <c r="JY5" s="153"/>
      <c r="JZ5" s="153"/>
      <c r="KA5" s="153"/>
      <c r="KB5" s="154"/>
      <c r="KC5" s="148"/>
      <c r="KD5" s="152">
        <v>79</v>
      </c>
      <c r="KE5" s="153"/>
      <c r="KF5" s="153"/>
      <c r="KG5" s="153"/>
      <c r="KH5" s="153"/>
      <c r="KI5" s="154"/>
      <c r="KJ5" s="148"/>
      <c r="KK5" s="152">
        <v>49</v>
      </c>
      <c r="KL5" s="153"/>
      <c r="KM5" s="153"/>
      <c r="KN5" s="153"/>
      <c r="KO5" s="153"/>
      <c r="KP5" s="154"/>
      <c r="KQ5" s="148"/>
      <c r="KR5" s="152">
        <v>50</v>
      </c>
      <c r="KS5" s="153"/>
      <c r="KT5" s="153"/>
      <c r="KU5" s="153"/>
      <c r="KV5" s="153"/>
      <c r="KW5" s="154"/>
      <c r="KX5" s="148"/>
      <c r="KY5" s="152">
        <v>57</v>
      </c>
      <c r="KZ5" s="153"/>
      <c r="LA5" s="153"/>
      <c r="LB5" s="153"/>
      <c r="LC5" s="153"/>
      <c r="LD5" s="154"/>
      <c r="LE5" s="148"/>
      <c r="LF5" s="152">
        <v>67</v>
      </c>
      <c r="LG5" s="153"/>
      <c r="LH5" s="153"/>
      <c r="LI5" s="153"/>
      <c r="LJ5" s="153"/>
      <c r="LK5" s="154"/>
      <c r="LL5" s="148"/>
      <c r="LM5" s="152">
        <v>49</v>
      </c>
      <c r="LN5" s="153"/>
      <c r="LO5" s="153"/>
      <c r="LP5" s="153"/>
      <c r="LQ5" s="153"/>
      <c r="LR5" s="154"/>
      <c r="LS5" s="148"/>
      <c r="LT5" s="152">
        <v>177</v>
      </c>
      <c r="LU5" s="153"/>
      <c r="LV5" s="153"/>
      <c r="LW5" s="153"/>
      <c r="LX5" s="153"/>
      <c r="LY5" s="154"/>
      <c r="LZ5" s="148"/>
    </row>
    <row r="6" spans="1:338" ht="15" customHeight="1">
      <c r="B6" s="155"/>
      <c r="C6" s="156" t="s">
        <v>482</v>
      </c>
      <c r="D6" s="157"/>
      <c r="E6" s="158" t="s">
        <v>480</v>
      </c>
      <c r="F6" s="158"/>
      <c r="G6" s="159" t="s">
        <v>481</v>
      </c>
      <c r="H6" s="160"/>
      <c r="I6" s="161"/>
      <c r="J6" s="156" t="s">
        <v>482</v>
      </c>
      <c r="K6" s="157"/>
      <c r="L6" s="158" t="s">
        <v>480</v>
      </c>
      <c r="M6" s="158"/>
      <c r="N6" s="159" t="s">
        <v>481</v>
      </c>
      <c r="O6" s="160"/>
      <c r="P6" s="161"/>
      <c r="Q6" s="156" t="s">
        <v>482</v>
      </c>
      <c r="R6" s="157"/>
      <c r="S6" s="158" t="s">
        <v>480</v>
      </c>
      <c r="T6" s="158"/>
      <c r="U6" s="159" t="s">
        <v>481</v>
      </c>
      <c r="V6" s="160"/>
      <c r="W6" s="161"/>
      <c r="X6" s="156" t="s">
        <v>482</v>
      </c>
      <c r="Y6" s="157"/>
      <c r="Z6" s="158" t="s">
        <v>480</v>
      </c>
      <c r="AA6" s="158"/>
      <c r="AB6" s="159" t="s">
        <v>481</v>
      </c>
      <c r="AC6" s="160"/>
      <c r="AD6" s="161"/>
      <c r="AE6" s="156" t="s">
        <v>482</v>
      </c>
      <c r="AF6" s="157"/>
      <c r="AG6" s="158" t="s">
        <v>480</v>
      </c>
      <c r="AH6" s="158"/>
      <c r="AI6" s="159" t="s">
        <v>481</v>
      </c>
      <c r="AJ6" s="160"/>
      <c r="AK6" s="161"/>
      <c r="AL6" s="156" t="s">
        <v>482</v>
      </c>
      <c r="AM6" s="157"/>
      <c r="AN6" s="158" t="s">
        <v>480</v>
      </c>
      <c r="AO6" s="158"/>
      <c r="AP6" s="159" t="s">
        <v>481</v>
      </c>
      <c r="AQ6" s="160"/>
      <c r="AR6" s="161"/>
      <c r="AS6" s="156" t="s">
        <v>482</v>
      </c>
      <c r="AT6" s="157"/>
      <c r="AU6" s="158" t="s">
        <v>480</v>
      </c>
      <c r="AV6" s="158"/>
      <c r="AW6" s="159" t="s">
        <v>481</v>
      </c>
      <c r="AX6" s="160"/>
      <c r="AY6" s="161"/>
      <c r="AZ6" s="156" t="s">
        <v>482</v>
      </c>
      <c r="BA6" s="157"/>
      <c r="BB6" s="158" t="s">
        <v>480</v>
      </c>
      <c r="BC6" s="158"/>
      <c r="BD6" s="159" t="s">
        <v>481</v>
      </c>
      <c r="BE6" s="160"/>
      <c r="BF6" s="161"/>
      <c r="BG6" s="156" t="s">
        <v>482</v>
      </c>
      <c r="BH6" s="157"/>
      <c r="BI6" s="158" t="s">
        <v>480</v>
      </c>
      <c r="BJ6" s="158"/>
      <c r="BK6" s="159" t="s">
        <v>481</v>
      </c>
      <c r="BL6" s="160"/>
      <c r="BM6" s="161"/>
      <c r="BN6" s="156" t="s">
        <v>482</v>
      </c>
      <c r="BO6" s="157"/>
      <c r="BP6" s="158" t="s">
        <v>480</v>
      </c>
      <c r="BQ6" s="158"/>
      <c r="BR6" s="159" t="s">
        <v>481</v>
      </c>
      <c r="BS6" s="160"/>
      <c r="BT6" s="161"/>
      <c r="BU6" s="156" t="s">
        <v>482</v>
      </c>
      <c r="BV6" s="157"/>
      <c r="BW6" s="158" t="s">
        <v>480</v>
      </c>
      <c r="BX6" s="158"/>
      <c r="BY6" s="159" t="s">
        <v>481</v>
      </c>
      <c r="BZ6" s="160"/>
      <c r="CA6" s="161"/>
      <c r="CB6" s="156" t="s">
        <v>482</v>
      </c>
      <c r="CC6" s="157"/>
      <c r="CD6" s="158" t="s">
        <v>480</v>
      </c>
      <c r="CE6" s="158"/>
      <c r="CF6" s="159" t="s">
        <v>481</v>
      </c>
      <c r="CG6" s="160"/>
      <c r="CH6" s="161"/>
      <c r="CI6" s="156" t="s">
        <v>482</v>
      </c>
      <c r="CJ6" s="157"/>
      <c r="CK6" s="158" t="s">
        <v>480</v>
      </c>
      <c r="CL6" s="158"/>
      <c r="CM6" s="159" t="s">
        <v>481</v>
      </c>
      <c r="CN6" s="160"/>
      <c r="CO6" s="161"/>
      <c r="CP6" s="156" t="s">
        <v>482</v>
      </c>
      <c r="CQ6" s="157"/>
      <c r="CR6" s="158" t="s">
        <v>480</v>
      </c>
      <c r="CS6" s="158"/>
      <c r="CT6" s="159" t="s">
        <v>481</v>
      </c>
      <c r="CU6" s="160"/>
      <c r="CV6" s="161"/>
      <c r="CW6" s="156" t="s">
        <v>482</v>
      </c>
      <c r="CX6" s="157"/>
      <c r="CY6" s="158" t="s">
        <v>480</v>
      </c>
      <c r="CZ6" s="158"/>
      <c r="DA6" s="159" t="s">
        <v>481</v>
      </c>
      <c r="DB6" s="160"/>
      <c r="DC6" s="161"/>
      <c r="DD6" s="156" t="s">
        <v>482</v>
      </c>
      <c r="DE6" s="157"/>
      <c r="DF6" s="158" t="s">
        <v>480</v>
      </c>
      <c r="DG6" s="158"/>
      <c r="DH6" s="159" t="s">
        <v>481</v>
      </c>
      <c r="DI6" s="160"/>
      <c r="DJ6" s="161"/>
      <c r="DK6" s="156" t="s">
        <v>482</v>
      </c>
      <c r="DL6" s="157"/>
      <c r="DM6" s="158" t="s">
        <v>480</v>
      </c>
      <c r="DN6" s="158"/>
      <c r="DO6" s="159" t="s">
        <v>481</v>
      </c>
      <c r="DP6" s="160"/>
      <c r="DQ6" s="161"/>
      <c r="DR6" s="156" t="s">
        <v>482</v>
      </c>
      <c r="DS6" s="157"/>
      <c r="DT6" s="158" t="s">
        <v>480</v>
      </c>
      <c r="DU6" s="158"/>
      <c r="DV6" s="159" t="s">
        <v>481</v>
      </c>
      <c r="DW6" s="160"/>
      <c r="DX6" s="161"/>
      <c r="DY6" s="156" t="s">
        <v>482</v>
      </c>
      <c r="DZ6" s="157"/>
      <c r="EA6" s="158" t="s">
        <v>480</v>
      </c>
      <c r="EB6" s="158"/>
      <c r="EC6" s="159" t="s">
        <v>481</v>
      </c>
      <c r="ED6" s="160"/>
      <c r="EE6" s="161"/>
      <c r="EF6" s="156" t="s">
        <v>482</v>
      </c>
      <c r="EG6" s="157"/>
      <c r="EH6" s="158" t="s">
        <v>480</v>
      </c>
      <c r="EI6" s="158"/>
      <c r="EJ6" s="159" t="s">
        <v>481</v>
      </c>
      <c r="EK6" s="160"/>
      <c r="EL6" s="161"/>
      <c r="EM6" s="156" t="s">
        <v>482</v>
      </c>
      <c r="EN6" s="157"/>
      <c r="EO6" s="158" t="s">
        <v>480</v>
      </c>
      <c r="EP6" s="158"/>
      <c r="EQ6" s="159" t="s">
        <v>481</v>
      </c>
      <c r="ER6" s="160"/>
      <c r="ES6" s="161"/>
      <c r="ET6" s="156" t="s">
        <v>482</v>
      </c>
      <c r="EU6" s="157"/>
      <c r="EV6" s="158" t="s">
        <v>480</v>
      </c>
      <c r="EW6" s="158"/>
      <c r="EX6" s="159" t="s">
        <v>481</v>
      </c>
      <c r="EY6" s="160"/>
      <c r="EZ6" s="161"/>
      <c r="FA6" s="156" t="s">
        <v>482</v>
      </c>
      <c r="FB6" s="157"/>
      <c r="FC6" s="158" t="s">
        <v>480</v>
      </c>
      <c r="FD6" s="158"/>
      <c r="FE6" s="159" t="s">
        <v>481</v>
      </c>
      <c r="FF6" s="160"/>
      <c r="FG6" s="161"/>
      <c r="FH6" s="156" t="s">
        <v>482</v>
      </c>
      <c r="FI6" s="157"/>
      <c r="FJ6" s="158" t="s">
        <v>480</v>
      </c>
      <c r="FK6" s="158"/>
      <c r="FL6" s="159" t="s">
        <v>481</v>
      </c>
      <c r="FM6" s="160"/>
      <c r="FN6" s="161"/>
      <c r="FO6" s="156" t="s">
        <v>482</v>
      </c>
      <c r="FP6" s="157"/>
      <c r="FQ6" s="158" t="s">
        <v>480</v>
      </c>
      <c r="FR6" s="158"/>
      <c r="FS6" s="159" t="s">
        <v>481</v>
      </c>
      <c r="FT6" s="160"/>
      <c r="FU6" s="161"/>
      <c r="FV6" s="156" t="s">
        <v>482</v>
      </c>
      <c r="FW6" s="157"/>
      <c r="FX6" s="158" t="s">
        <v>480</v>
      </c>
      <c r="FY6" s="158"/>
      <c r="FZ6" s="159" t="s">
        <v>481</v>
      </c>
      <c r="GA6" s="160"/>
      <c r="GB6" s="161"/>
      <c r="GC6" s="156" t="s">
        <v>482</v>
      </c>
      <c r="GD6" s="157"/>
      <c r="GE6" s="158" t="s">
        <v>480</v>
      </c>
      <c r="GF6" s="158"/>
      <c r="GG6" s="159" t="s">
        <v>481</v>
      </c>
      <c r="GH6" s="160"/>
      <c r="GI6" s="161"/>
      <c r="GJ6" s="156" t="s">
        <v>482</v>
      </c>
      <c r="GK6" s="157"/>
      <c r="GL6" s="158" t="s">
        <v>480</v>
      </c>
      <c r="GM6" s="158"/>
      <c r="GN6" s="159" t="s">
        <v>481</v>
      </c>
      <c r="GO6" s="160"/>
      <c r="GP6" s="161"/>
      <c r="GQ6" s="156" t="s">
        <v>482</v>
      </c>
      <c r="GR6" s="157"/>
      <c r="GS6" s="158" t="s">
        <v>480</v>
      </c>
      <c r="GT6" s="158"/>
      <c r="GU6" s="159" t="s">
        <v>481</v>
      </c>
      <c r="GV6" s="160"/>
      <c r="GW6" s="161"/>
      <c r="GX6" s="156" t="s">
        <v>482</v>
      </c>
      <c r="GY6" s="157"/>
      <c r="GZ6" s="158" t="s">
        <v>480</v>
      </c>
      <c r="HA6" s="158"/>
      <c r="HB6" s="159" t="s">
        <v>481</v>
      </c>
      <c r="HC6" s="160"/>
      <c r="HD6" s="161"/>
      <c r="HE6" s="156" t="s">
        <v>482</v>
      </c>
      <c r="HF6" s="157"/>
      <c r="HG6" s="158" t="s">
        <v>480</v>
      </c>
      <c r="HH6" s="158"/>
      <c r="HI6" s="159" t="s">
        <v>481</v>
      </c>
      <c r="HJ6" s="160"/>
      <c r="HK6" s="161"/>
      <c r="HL6" s="156" t="s">
        <v>482</v>
      </c>
      <c r="HM6" s="157"/>
      <c r="HN6" s="158" t="s">
        <v>480</v>
      </c>
      <c r="HO6" s="158"/>
      <c r="HP6" s="159" t="s">
        <v>481</v>
      </c>
      <c r="HQ6" s="160"/>
      <c r="HR6" s="161"/>
      <c r="HS6" s="156" t="s">
        <v>482</v>
      </c>
      <c r="HT6" s="157"/>
      <c r="HU6" s="158" t="s">
        <v>480</v>
      </c>
      <c r="HV6" s="158"/>
      <c r="HW6" s="159" t="s">
        <v>481</v>
      </c>
      <c r="HX6" s="160"/>
      <c r="HY6" s="161"/>
      <c r="HZ6" s="156" t="s">
        <v>482</v>
      </c>
      <c r="IA6" s="157"/>
      <c r="IB6" s="158" t="s">
        <v>480</v>
      </c>
      <c r="IC6" s="158"/>
      <c r="ID6" s="159" t="s">
        <v>481</v>
      </c>
      <c r="IE6" s="160"/>
      <c r="IF6" s="161"/>
      <c r="IG6" s="156" t="s">
        <v>482</v>
      </c>
      <c r="IH6" s="157"/>
      <c r="II6" s="158" t="s">
        <v>480</v>
      </c>
      <c r="IJ6" s="158"/>
      <c r="IK6" s="159" t="s">
        <v>481</v>
      </c>
      <c r="IL6" s="160"/>
      <c r="IM6" s="161"/>
      <c r="IN6" s="156" t="s">
        <v>482</v>
      </c>
      <c r="IO6" s="157"/>
      <c r="IP6" s="158" t="s">
        <v>480</v>
      </c>
      <c r="IQ6" s="158"/>
      <c r="IR6" s="159" t="s">
        <v>481</v>
      </c>
      <c r="IS6" s="160"/>
      <c r="IT6" s="161"/>
      <c r="IU6" s="156" t="s">
        <v>482</v>
      </c>
      <c r="IV6" s="157"/>
      <c r="IW6" s="158" t="s">
        <v>480</v>
      </c>
      <c r="IX6" s="158"/>
      <c r="IY6" s="159" t="s">
        <v>481</v>
      </c>
      <c r="IZ6" s="160"/>
      <c r="JA6" s="161"/>
      <c r="JB6" s="156" t="s">
        <v>482</v>
      </c>
      <c r="JC6" s="157"/>
      <c r="JD6" s="158" t="s">
        <v>480</v>
      </c>
      <c r="JE6" s="158"/>
      <c r="JF6" s="159" t="s">
        <v>481</v>
      </c>
      <c r="JG6" s="160"/>
      <c r="JH6" s="161"/>
      <c r="JI6" s="156" t="s">
        <v>482</v>
      </c>
      <c r="JJ6" s="157"/>
      <c r="JK6" s="158" t="s">
        <v>480</v>
      </c>
      <c r="JL6" s="158"/>
      <c r="JM6" s="159" t="s">
        <v>481</v>
      </c>
      <c r="JN6" s="160"/>
      <c r="JO6" s="161"/>
      <c r="JP6" s="156" t="s">
        <v>482</v>
      </c>
      <c r="JQ6" s="157"/>
      <c r="JR6" s="158" t="s">
        <v>480</v>
      </c>
      <c r="JS6" s="158"/>
      <c r="JT6" s="159" t="s">
        <v>481</v>
      </c>
      <c r="JU6" s="160"/>
      <c r="JV6" s="161"/>
      <c r="JW6" s="156" t="s">
        <v>482</v>
      </c>
      <c r="JX6" s="157"/>
      <c r="JY6" s="158" t="s">
        <v>480</v>
      </c>
      <c r="JZ6" s="158"/>
      <c r="KA6" s="159" t="s">
        <v>481</v>
      </c>
      <c r="KB6" s="160"/>
      <c r="KC6" s="161"/>
      <c r="KD6" s="156" t="s">
        <v>482</v>
      </c>
      <c r="KE6" s="157"/>
      <c r="KF6" s="158" t="s">
        <v>480</v>
      </c>
      <c r="KG6" s="158"/>
      <c r="KH6" s="159" t="s">
        <v>481</v>
      </c>
      <c r="KI6" s="160"/>
      <c r="KJ6" s="161"/>
      <c r="KK6" s="156" t="s">
        <v>482</v>
      </c>
      <c r="KL6" s="157"/>
      <c r="KM6" s="158" t="s">
        <v>480</v>
      </c>
      <c r="KN6" s="158"/>
      <c r="KO6" s="159" t="s">
        <v>481</v>
      </c>
      <c r="KP6" s="160"/>
      <c r="KQ6" s="161"/>
      <c r="KR6" s="156" t="s">
        <v>482</v>
      </c>
      <c r="KS6" s="157"/>
      <c r="KT6" s="158" t="s">
        <v>480</v>
      </c>
      <c r="KU6" s="158"/>
      <c r="KV6" s="159" t="s">
        <v>481</v>
      </c>
      <c r="KW6" s="160"/>
      <c r="KX6" s="161"/>
      <c r="KY6" s="156" t="s">
        <v>482</v>
      </c>
      <c r="KZ6" s="157"/>
      <c r="LA6" s="158" t="s">
        <v>480</v>
      </c>
      <c r="LB6" s="158"/>
      <c r="LC6" s="159" t="s">
        <v>481</v>
      </c>
      <c r="LD6" s="160"/>
      <c r="LE6" s="161"/>
      <c r="LF6" s="156" t="s">
        <v>482</v>
      </c>
      <c r="LG6" s="157"/>
      <c r="LH6" s="158" t="s">
        <v>480</v>
      </c>
      <c r="LI6" s="158"/>
      <c r="LJ6" s="159" t="s">
        <v>481</v>
      </c>
      <c r="LK6" s="160"/>
      <c r="LL6" s="161"/>
      <c r="LM6" s="156" t="s">
        <v>482</v>
      </c>
      <c r="LN6" s="157"/>
      <c r="LO6" s="158" t="s">
        <v>480</v>
      </c>
      <c r="LP6" s="158"/>
      <c r="LQ6" s="159" t="s">
        <v>481</v>
      </c>
      <c r="LR6" s="160"/>
      <c r="LS6" s="161"/>
      <c r="LT6" s="156" t="s">
        <v>482</v>
      </c>
      <c r="LU6" s="157"/>
      <c r="LV6" s="158" t="s">
        <v>480</v>
      </c>
      <c r="LW6" s="158"/>
      <c r="LX6" s="159" t="s">
        <v>481</v>
      </c>
      <c r="LY6" s="160"/>
      <c r="LZ6" s="161"/>
    </row>
    <row r="7" spans="1:338" ht="15">
      <c r="A7" s="162" t="str">
        <f>IF(IFERROR(IF(680+A23*20&lt;&gt;Results!$L$70,1,0),1),"Data missing or broken sheet. ","")&amp;IF(A23&gt;302,"Too many entries!","")</f>
        <v/>
      </c>
      <c r="B7" s="155"/>
      <c r="C7" s="163" t="s">
        <v>389</v>
      </c>
      <c r="D7" s="164" t="s">
        <v>390</v>
      </c>
      <c r="E7" s="165" t="s">
        <v>389</v>
      </c>
      <c r="F7" s="166" t="s">
        <v>390</v>
      </c>
      <c r="G7" s="167" t="s">
        <v>389</v>
      </c>
      <c r="H7" s="168" t="s">
        <v>390</v>
      </c>
      <c r="I7" s="161"/>
      <c r="J7" s="163" t="s">
        <v>389</v>
      </c>
      <c r="K7" s="164" t="s">
        <v>390</v>
      </c>
      <c r="L7" s="165" t="s">
        <v>389</v>
      </c>
      <c r="M7" s="166" t="s">
        <v>390</v>
      </c>
      <c r="N7" s="167" t="s">
        <v>389</v>
      </c>
      <c r="O7" s="168" t="s">
        <v>390</v>
      </c>
      <c r="P7" s="161"/>
      <c r="Q7" s="163" t="s">
        <v>389</v>
      </c>
      <c r="R7" s="164" t="s">
        <v>390</v>
      </c>
      <c r="S7" s="165" t="s">
        <v>389</v>
      </c>
      <c r="T7" s="166" t="s">
        <v>390</v>
      </c>
      <c r="U7" s="167" t="s">
        <v>389</v>
      </c>
      <c r="V7" s="168" t="s">
        <v>390</v>
      </c>
      <c r="W7" s="161"/>
      <c r="X7" s="163" t="s">
        <v>389</v>
      </c>
      <c r="Y7" s="164" t="s">
        <v>390</v>
      </c>
      <c r="Z7" s="165" t="s">
        <v>389</v>
      </c>
      <c r="AA7" s="166" t="s">
        <v>390</v>
      </c>
      <c r="AB7" s="167" t="s">
        <v>389</v>
      </c>
      <c r="AC7" s="168" t="s">
        <v>390</v>
      </c>
      <c r="AD7" s="161"/>
      <c r="AE7" s="163" t="s">
        <v>389</v>
      </c>
      <c r="AF7" s="164" t="s">
        <v>390</v>
      </c>
      <c r="AG7" s="165" t="s">
        <v>389</v>
      </c>
      <c r="AH7" s="166" t="s">
        <v>390</v>
      </c>
      <c r="AI7" s="167" t="s">
        <v>389</v>
      </c>
      <c r="AJ7" s="168" t="s">
        <v>390</v>
      </c>
      <c r="AK7" s="161"/>
      <c r="AL7" s="163" t="s">
        <v>389</v>
      </c>
      <c r="AM7" s="164" t="s">
        <v>390</v>
      </c>
      <c r="AN7" s="165" t="s">
        <v>389</v>
      </c>
      <c r="AO7" s="166" t="s">
        <v>390</v>
      </c>
      <c r="AP7" s="167" t="s">
        <v>389</v>
      </c>
      <c r="AQ7" s="168" t="s">
        <v>390</v>
      </c>
      <c r="AR7" s="161"/>
      <c r="AS7" s="163" t="s">
        <v>389</v>
      </c>
      <c r="AT7" s="164" t="s">
        <v>390</v>
      </c>
      <c r="AU7" s="165" t="s">
        <v>389</v>
      </c>
      <c r="AV7" s="166" t="s">
        <v>390</v>
      </c>
      <c r="AW7" s="167" t="s">
        <v>389</v>
      </c>
      <c r="AX7" s="168" t="s">
        <v>390</v>
      </c>
      <c r="AY7" s="161"/>
      <c r="AZ7" s="163" t="s">
        <v>389</v>
      </c>
      <c r="BA7" s="164" t="s">
        <v>390</v>
      </c>
      <c r="BB7" s="165" t="s">
        <v>389</v>
      </c>
      <c r="BC7" s="166" t="s">
        <v>390</v>
      </c>
      <c r="BD7" s="167" t="s">
        <v>389</v>
      </c>
      <c r="BE7" s="168" t="s">
        <v>390</v>
      </c>
      <c r="BF7" s="161"/>
      <c r="BG7" s="163" t="s">
        <v>389</v>
      </c>
      <c r="BH7" s="164" t="s">
        <v>390</v>
      </c>
      <c r="BI7" s="165" t="s">
        <v>389</v>
      </c>
      <c r="BJ7" s="166" t="s">
        <v>390</v>
      </c>
      <c r="BK7" s="167" t="s">
        <v>389</v>
      </c>
      <c r="BL7" s="168" t="s">
        <v>390</v>
      </c>
      <c r="BM7" s="161"/>
      <c r="BN7" s="163" t="s">
        <v>389</v>
      </c>
      <c r="BO7" s="164" t="s">
        <v>390</v>
      </c>
      <c r="BP7" s="165" t="s">
        <v>389</v>
      </c>
      <c r="BQ7" s="166" t="s">
        <v>390</v>
      </c>
      <c r="BR7" s="167" t="s">
        <v>389</v>
      </c>
      <c r="BS7" s="168" t="s">
        <v>390</v>
      </c>
      <c r="BT7" s="161"/>
      <c r="BU7" s="163" t="s">
        <v>389</v>
      </c>
      <c r="BV7" s="164" t="s">
        <v>390</v>
      </c>
      <c r="BW7" s="165" t="s">
        <v>389</v>
      </c>
      <c r="BX7" s="166" t="s">
        <v>390</v>
      </c>
      <c r="BY7" s="167" t="s">
        <v>389</v>
      </c>
      <c r="BZ7" s="168" t="s">
        <v>390</v>
      </c>
      <c r="CA7" s="161"/>
      <c r="CB7" s="163" t="s">
        <v>389</v>
      </c>
      <c r="CC7" s="164" t="s">
        <v>390</v>
      </c>
      <c r="CD7" s="165" t="s">
        <v>389</v>
      </c>
      <c r="CE7" s="166" t="s">
        <v>390</v>
      </c>
      <c r="CF7" s="167" t="s">
        <v>389</v>
      </c>
      <c r="CG7" s="168" t="s">
        <v>390</v>
      </c>
      <c r="CH7" s="161"/>
      <c r="CI7" s="163" t="s">
        <v>389</v>
      </c>
      <c r="CJ7" s="164" t="s">
        <v>390</v>
      </c>
      <c r="CK7" s="165" t="s">
        <v>389</v>
      </c>
      <c r="CL7" s="166" t="s">
        <v>390</v>
      </c>
      <c r="CM7" s="167" t="s">
        <v>389</v>
      </c>
      <c r="CN7" s="168" t="s">
        <v>390</v>
      </c>
      <c r="CO7" s="161"/>
      <c r="CP7" s="163" t="s">
        <v>389</v>
      </c>
      <c r="CQ7" s="164" t="s">
        <v>390</v>
      </c>
      <c r="CR7" s="165" t="s">
        <v>389</v>
      </c>
      <c r="CS7" s="166" t="s">
        <v>390</v>
      </c>
      <c r="CT7" s="167" t="s">
        <v>389</v>
      </c>
      <c r="CU7" s="168" t="s">
        <v>390</v>
      </c>
      <c r="CV7" s="161"/>
      <c r="CW7" s="163" t="s">
        <v>389</v>
      </c>
      <c r="CX7" s="164" t="s">
        <v>390</v>
      </c>
      <c r="CY7" s="165" t="s">
        <v>389</v>
      </c>
      <c r="CZ7" s="166" t="s">
        <v>390</v>
      </c>
      <c r="DA7" s="167" t="s">
        <v>389</v>
      </c>
      <c r="DB7" s="168" t="s">
        <v>390</v>
      </c>
      <c r="DC7" s="161"/>
      <c r="DD7" s="163" t="s">
        <v>389</v>
      </c>
      <c r="DE7" s="164" t="s">
        <v>390</v>
      </c>
      <c r="DF7" s="165" t="s">
        <v>389</v>
      </c>
      <c r="DG7" s="166" t="s">
        <v>390</v>
      </c>
      <c r="DH7" s="167" t="s">
        <v>389</v>
      </c>
      <c r="DI7" s="168" t="s">
        <v>390</v>
      </c>
      <c r="DJ7" s="161"/>
      <c r="DK7" s="163" t="s">
        <v>389</v>
      </c>
      <c r="DL7" s="164" t="s">
        <v>390</v>
      </c>
      <c r="DM7" s="165" t="s">
        <v>389</v>
      </c>
      <c r="DN7" s="166" t="s">
        <v>390</v>
      </c>
      <c r="DO7" s="167" t="s">
        <v>389</v>
      </c>
      <c r="DP7" s="168" t="s">
        <v>390</v>
      </c>
      <c r="DQ7" s="161"/>
      <c r="DR7" s="163" t="s">
        <v>389</v>
      </c>
      <c r="DS7" s="164" t="s">
        <v>390</v>
      </c>
      <c r="DT7" s="165" t="s">
        <v>389</v>
      </c>
      <c r="DU7" s="166" t="s">
        <v>390</v>
      </c>
      <c r="DV7" s="167" t="s">
        <v>389</v>
      </c>
      <c r="DW7" s="168" t="s">
        <v>390</v>
      </c>
      <c r="DX7" s="161"/>
      <c r="DY7" s="163" t="s">
        <v>389</v>
      </c>
      <c r="DZ7" s="164" t="s">
        <v>390</v>
      </c>
      <c r="EA7" s="165" t="s">
        <v>389</v>
      </c>
      <c r="EB7" s="166" t="s">
        <v>390</v>
      </c>
      <c r="EC7" s="167" t="s">
        <v>389</v>
      </c>
      <c r="ED7" s="168" t="s">
        <v>390</v>
      </c>
      <c r="EE7" s="161"/>
      <c r="EF7" s="163" t="s">
        <v>389</v>
      </c>
      <c r="EG7" s="164" t="s">
        <v>390</v>
      </c>
      <c r="EH7" s="165" t="s">
        <v>389</v>
      </c>
      <c r="EI7" s="166" t="s">
        <v>390</v>
      </c>
      <c r="EJ7" s="167" t="s">
        <v>389</v>
      </c>
      <c r="EK7" s="168" t="s">
        <v>390</v>
      </c>
      <c r="EL7" s="161"/>
      <c r="EM7" s="163" t="s">
        <v>389</v>
      </c>
      <c r="EN7" s="164" t="s">
        <v>390</v>
      </c>
      <c r="EO7" s="165" t="s">
        <v>389</v>
      </c>
      <c r="EP7" s="166" t="s">
        <v>390</v>
      </c>
      <c r="EQ7" s="167" t="s">
        <v>389</v>
      </c>
      <c r="ER7" s="168" t="s">
        <v>390</v>
      </c>
      <c r="ES7" s="161"/>
      <c r="ET7" s="163" t="s">
        <v>389</v>
      </c>
      <c r="EU7" s="164" t="s">
        <v>390</v>
      </c>
      <c r="EV7" s="165" t="s">
        <v>389</v>
      </c>
      <c r="EW7" s="166" t="s">
        <v>390</v>
      </c>
      <c r="EX7" s="167" t="s">
        <v>389</v>
      </c>
      <c r="EY7" s="168" t="s">
        <v>390</v>
      </c>
      <c r="EZ7" s="161"/>
      <c r="FA7" s="163" t="s">
        <v>389</v>
      </c>
      <c r="FB7" s="164" t="s">
        <v>390</v>
      </c>
      <c r="FC7" s="165" t="s">
        <v>389</v>
      </c>
      <c r="FD7" s="166" t="s">
        <v>390</v>
      </c>
      <c r="FE7" s="167" t="s">
        <v>389</v>
      </c>
      <c r="FF7" s="168" t="s">
        <v>390</v>
      </c>
      <c r="FG7" s="161"/>
      <c r="FH7" s="163" t="s">
        <v>389</v>
      </c>
      <c r="FI7" s="164" t="s">
        <v>390</v>
      </c>
      <c r="FJ7" s="165" t="s">
        <v>389</v>
      </c>
      <c r="FK7" s="166" t="s">
        <v>390</v>
      </c>
      <c r="FL7" s="167" t="s">
        <v>389</v>
      </c>
      <c r="FM7" s="168" t="s">
        <v>390</v>
      </c>
      <c r="FN7" s="161"/>
      <c r="FO7" s="163" t="s">
        <v>389</v>
      </c>
      <c r="FP7" s="164" t="s">
        <v>390</v>
      </c>
      <c r="FQ7" s="165" t="s">
        <v>389</v>
      </c>
      <c r="FR7" s="166" t="s">
        <v>390</v>
      </c>
      <c r="FS7" s="167" t="s">
        <v>389</v>
      </c>
      <c r="FT7" s="168" t="s">
        <v>390</v>
      </c>
      <c r="FU7" s="161"/>
      <c r="FV7" s="163" t="s">
        <v>389</v>
      </c>
      <c r="FW7" s="164" t="s">
        <v>390</v>
      </c>
      <c r="FX7" s="165" t="s">
        <v>389</v>
      </c>
      <c r="FY7" s="166" t="s">
        <v>390</v>
      </c>
      <c r="FZ7" s="167" t="s">
        <v>389</v>
      </c>
      <c r="GA7" s="168" t="s">
        <v>390</v>
      </c>
      <c r="GB7" s="161"/>
      <c r="GC7" s="163" t="s">
        <v>389</v>
      </c>
      <c r="GD7" s="164" t="s">
        <v>390</v>
      </c>
      <c r="GE7" s="165" t="s">
        <v>389</v>
      </c>
      <c r="GF7" s="166" t="s">
        <v>390</v>
      </c>
      <c r="GG7" s="167" t="s">
        <v>389</v>
      </c>
      <c r="GH7" s="168" t="s">
        <v>390</v>
      </c>
      <c r="GI7" s="161"/>
      <c r="GJ7" s="163" t="s">
        <v>389</v>
      </c>
      <c r="GK7" s="164" t="s">
        <v>390</v>
      </c>
      <c r="GL7" s="165" t="s">
        <v>389</v>
      </c>
      <c r="GM7" s="166" t="s">
        <v>390</v>
      </c>
      <c r="GN7" s="167" t="s">
        <v>389</v>
      </c>
      <c r="GO7" s="168" t="s">
        <v>390</v>
      </c>
      <c r="GP7" s="161"/>
      <c r="GQ7" s="163" t="s">
        <v>389</v>
      </c>
      <c r="GR7" s="164" t="s">
        <v>390</v>
      </c>
      <c r="GS7" s="165" t="s">
        <v>389</v>
      </c>
      <c r="GT7" s="166" t="s">
        <v>390</v>
      </c>
      <c r="GU7" s="167" t="s">
        <v>389</v>
      </c>
      <c r="GV7" s="168" t="s">
        <v>390</v>
      </c>
      <c r="GW7" s="161"/>
      <c r="GX7" s="163" t="s">
        <v>389</v>
      </c>
      <c r="GY7" s="164" t="s">
        <v>390</v>
      </c>
      <c r="GZ7" s="165" t="s">
        <v>389</v>
      </c>
      <c r="HA7" s="166" t="s">
        <v>390</v>
      </c>
      <c r="HB7" s="167" t="s">
        <v>389</v>
      </c>
      <c r="HC7" s="168" t="s">
        <v>390</v>
      </c>
      <c r="HD7" s="161"/>
      <c r="HE7" s="163" t="s">
        <v>389</v>
      </c>
      <c r="HF7" s="164" t="s">
        <v>390</v>
      </c>
      <c r="HG7" s="165" t="s">
        <v>389</v>
      </c>
      <c r="HH7" s="166" t="s">
        <v>390</v>
      </c>
      <c r="HI7" s="167" t="s">
        <v>389</v>
      </c>
      <c r="HJ7" s="168" t="s">
        <v>390</v>
      </c>
      <c r="HK7" s="161"/>
      <c r="HL7" s="163" t="s">
        <v>389</v>
      </c>
      <c r="HM7" s="164" t="s">
        <v>390</v>
      </c>
      <c r="HN7" s="165" t="s">
        <v>389</v>
      </c>
      <c r="HO7" s="166" t="s">
        <v>390</v>
      </c>
      <c r="HP7" s="167" t="s">
        <v>389</v>
      </c>
      <c r="HQ7" s="168" t="s">
        <v>390</v>
      </c>
      <c r="HR7" s="161"/>
      <c r="HS7" s="163" t="s">
        <v>389</v>
      </c>
      <c r="HT7" s="164" t="s">
        <v>390</v>
      </c>
      <c r="HU7" s="165" t="s">
        <v>389</v>
      </c>
      <c r="HV7" s="166" t="s">
        <v>390</v>
      </c>
      <c r="HW7" s="167" t="s">
        <v>389</v>
      </c>
      <c r="HX7" s="168" t="s">
        <v>390</v>
      </c>
      <c r="HY7" s="161"/>
      <c r="HZ7" s="163" t="s">
        <v>389</v>
      </c>
      <c r="IA7" s="164" t="s">
        <v>390</v>
      </c>
      <c r="IB7" s="165" t="s">
        <v>389</v>
      </c>
      <c r="IC7" s="166" t="s">
        <v>390</v>
      </c>
      <c r="ID7" s="167" t="s">
        <v>389</v>
      </c>
      <c r="IE7" s="168" t="s">
        <v>390</v>
      </c>
      <c r="IF7" s="161"/>
      <c r="IG7" s="163" t="s">
        <v>389</v>
      </c>
      <c r="IH7" s="164" t="s">
        <v>390</v>
      </c>
      <c r="II7" s="165" t="s">
        <v>389</v>
      </c>
      <c r="IJ7" s="166" t="s">
        <v>390</v>
      </c>
      <c r="IK7" s="167" t="s">
        <v>389</v>
      </c>
      <c r="IL7" s="168" t="s">
        <v>390</v>
      </c>
      <c r="IM7" s="161"/>
      <c r="IN7" s="163" t="s">
        <v>389</v>
      </c>
      <c r="IO7" s="164" t="s">
        <v>390</v>
      </c>
      <c r="IP7" s="165" t="s">
        <v>389</v>
      </c>
      <c r="IQ7" s="166" t="s">
        <v>390</v>
      </c>
      <c r="IR7" s="167" t="s">
        <v>389</v>
      </c>
      <c r="IS7" s="168" t="s">
        <v>390</v>
      </c>
      <c r="IT7" s="161"/>
      <c r="IU7" s="163" t="s">
        <v>389</v>
      </c>
      <c r="IV7" s="164" t="s">
        <v>390</v>
      </c>
      <c r="IW7" s="165" t="s">
        <v>389</v>
      </c>
      <c r="IX7" s="166" t="s">
        <v>390</v>
      </c>
      <c r="IY7" s="167" t="s">
        <v>389</v>
      </c>
      <c r="IZ7" s="168" t="s">
        <v>390</v>
      </c>
      <c r="JA7" s="161"/>
      <c r="JB7" s="163" t="s">
        <v>389</v>
      </c>
      <c r="JC7" s="164" t="s">
        <v>390</v>
      </c>
      <c r="JD7" s="165" t="s">
        <v>389</v>
      </c>
      <c r="JE7" s="166" t="s">
        <v>390</v>
      </c>
      <c r="JF7" s="167" t="s">
        <v>389</v>
      </c>
      <c r="JG7" s="168" t="s">
        <v>390</v>
      </c>
      <c r="JH7" s="161"/>
      <c r="JI7" s="163" t="s">
        <v>389</v>
      </c>
      <c r="JJ7" s="164" t="s">
        <v>390</v>
      </c>
      <c r="JK7" s="165" t="s">
        <v>389</v>
      </c>
      <c r="JL7" s="166" t="s">
        <v>390</v>
      </c>
      <c r="JM7" s="167" t="s">
        <v>389</v>
      </c>
      <c r="JN7" s="168" t="s">
        <v>390</v>
      </c>
      <c r="JO7" s="161"/>
      <c r="JP7" s="163" t="s">
        <v>389</v>
      </c>
      <c r="JQ7" s="164" t="s">
        <v>390</v>
      </c>
      <c r="JR7" s="165" t="s">
        <v>389</v>
      </c>
      <c r="JS7" s="166" t="s">
        <v>390</v>
      </c>
      <c r="JT7" s="167" t="s">
        <v>389</v>
      </c>
      <c r="JU7" s="168" t="s">
        <v>390</v>
      </c>
      <c r="JV7" s="161"/>
      <c r="JW7" s="163" t="s">
        <v>389</v>
      </c>
      <c r="JX7" s="164" t="s">
        <v>390</v>
      </c>
      <c r="JY7" s="165" t="s">
        <v>389</v>
      </c>
      <c r="JZ7" s="166" t="s">
        <v>390</v>
      </c>
      <c r="KA7" s="167" t="s">
        <v>389</v>
      </c>
      <c r="KB7" s="168" t="s">
        <v>390</v>
      </c>
      <c r="KC7" s="161"/>
      <c r="KD7" s="163" t="s">
        <v>389</v>
      </c>
      <c r="KE7" s="164" t="s">
        <v>390</v>
      </c>
      <c r="KF7" s="165" t="s">
        <v>389</v>
      </c>
      <c r="KG7" s="166" t="s">
        <v>390</v>
      </c>
      <c r="KH7" s="167" t="s">
        <v>389</v>
      </c>
      <c r="KI7" s="168" t="s">
        <v>390</v>
      </c>
      <c r="KJ7" s="161"/>
      <c r="KK7" s="163" t="s">
        <v>389</v>
      </c>
      <c r="KL7" s="164" t="s">
        <v>390</v>
      </c>
      <c r="KM7" s="165" t="s">
        <v>389</v>
      </c>
      <c r="KN7" s="166" t="s">
        <v>390</v>
      </c>
      <c r="KO7" s="167" t="s">
        <v>389</v>
      </c>
      <c r="KP7" s="168" t="s">
        <v>390</v>
      </c>
      <c r="KQ7" s="161"/>
      <c r="KR7" s="163" t="s">
        <v>389</v>
      </c>
      <c r="KS7" s="164" t="s">
        <v>390</v>
      </c>
      <c r="KT7" s="165" t="s">
        <v>389</v>
      </c>
      <c r="KU7" s="166" t="s">
        <v>390</v>
      </c>
      <c r="KV7" s="167" t="s">
        <v>389</v>
      </c>
      <c r="KW7" s="168" t="s">
        <v>390</v>
      </c>
      <c r="KX7" s="161"/>
      <c r="KY7" s="163" t="s">
        <v>389</v>
      </c>
      <c r="KZ7" s="164" t="s">
        <v>390</v>
      </c>
      <c r="LA7" s="165" t="s">
        <v>389</v>
      </c>
      <c r="LB7" s="166" t="s">
        <v>390</v>
      </c>
      <c r="LC7" s="167" t="s">
        <v>389</v>
      </c>
      <c r="LD7" s="168" t="s">
        <v>390</v>
      </c>
      <c r="LE7" s="161"/>
      <c r="LF7" s="163" t="s">
        <v>389</v>
      </c>
      <c r="LG7" s="164" t="s">
        <v>390</v>
      </c>
      <c r="LH7" s="165" t="s">
        <v>389</v>
      </c>
      <c r="LI7" s="166" t="s">
        <v>390</v>
      </c>
      <c r="LJ7" s="167" t="s">
        <v>389</v>
      </c>
      <c r="LK7" s="168" t="s">
        <v>390</v>
      </c>
      <c r="LL7" s="161"/>
      <c r="LM7" s="163" t="s">
        <v>389</v>
      </c>
      <c r="LN7" s="164" t="s">
        <v>390</v>
      </c>
      <c r="LO7" s="165" t="s">
        <v>389</v>
      </c>
      <c r="LP7" s="166" t="s">
        <v>390</v>
      </c>
      <c r="LQ7" s="167" t="s">
        <v>389</v>
      </c>
      <c r="LR7" s="168" t="s">
        <v>390</v>
      </c>
      <c r="LS7" s="161"/>
      <c r="LT7" s="163" t="s">
        <v>389</v>
      </c>
      <c r="LU7" s="164" t="s">
        <v>390</v>
      </c>
      <c r="LV7" s="165" t="s">
        <v>389</v>
      </c>
      <c r="LW7" s="166" t="s">
        <v>390</v>
      </c>
      <c r="LX7" s="167" t="s">
        <v>389</v>
      </c>
      <c r="LY7" s="168" t="s">
        <v>390</v>
      </c>
      <c r="LZ7" s="161"/>
    </row>
    <row r="8" spans="1:338" ht="14.25" customHeight="1">
      <c r="A8" s="162"/>
      <c r="B8" s="155"/>
      <c r="C8" s="169">
        <v>-186</v>
      </c>
      <c r="D8" s="170">
        <v>-63</v>
      </c>
      <c r="E8" s="171">
        <v>-188</v>
      </c>
      <c r="F8" s="172">
        <v>-61</v>
      </c>
      <c r="G8" s="173">
        <v>-188</v>
      </c>
      <c r="H8" s="174">
        <v>-65</v>
      </c>
      <c r="I8" s="175"/>
      <c r="J8" s="169">
        <v>-190</v>
      </c>
      <c r="K8" s="170">
        <v>-58</v>
      </c>
      <c r="L8" s="171">
        <v>-188</v>
      </c>
      <c r="M8" s="172">
        <v>-61</v>
      </c>
      <c r="N8" s="173">
        <v>-187</v>
      </c>
      <c r="O8" s="174">
        <v>-58</v>
      </c>
      <c r="P8" s="175"/>
      <c r="Q8" s="169">
        <v>-176</v>
      </c>
      <c r="R8" s="170">
        <v>-21</v>
      </c>
      <c r="S8" s="171">
        <v>-174</v>
      </c>
      <c r="T8" s="172">
        <v>-23</v>
      </c>
      <c r="U8" s="173">
        <v>-173</v>
      </c>
      <c r="V8" s="174">
        <v>-21</v>
      </c>
      <c r="W8" s="175"/>
      <c r="X8" s="169">
        <v>-171</v>
      </c>
      <c r="Y8" s="170">
        <v>-22</v>
      </c>
      <c r="Z8" s="171">
        <v>-174</v>
      </c>
      <c r="AA8" s="172">
        <v>-23</v>
      </c>
      <c r="AB8" s="173">
        <v>-171</v>
      </c>
      <c r="AC8" s="174">
        <v>-25</v>
      </c>
      <c r="AD8" s="175"/>
      <c r="AE8" s="169">
        <v>-131</v>
      </c>
      <c r="AF8" s="170">
        <v>-15</v>
      </c>
      <c r="AG8" s="171">
        <v>-132</v>
      </c>
      <c r="AH8" s="172">
        <v>-12</v>
      </c>
      <c r="AI8" s="173">
        <v>-134</v>
      </c>
      <c r="AJ8" s="174">
        <v>-15</v>
      </c>
      <c r="AK8" s="175"/>
      <c r="AL8" s="169">
        <v>-110</v>
      </c>
      <c r="AM8" s="170">
        <v>-54</v>
      </c>
      <c r="AN8" s="171">
        <v>-112</v>
      </c>
      <c r="AO8" s="172">
        <v>-52</v>
      </c>
      <c r="AP8" s="173">
        <v>-112</v>
      </c>
      <c r="AQ8" s="174">
        <v>-56</v>
      </c>
      <c r="AR8" s="175"/>
      <c r="AS8" s="169">
        <v>-124</v>
      </c>
      <c r="AT8" s="170">
        <v>-93</v>
      </c>
      <c r="AU8" s="171">
        <v>-120</v>
      </c>
      <c r="AV8" s="172">
        <v>-92</v>
      </c>
      <c r="AW8" s="173">
        <v>-124</v>
      </c>
      <c r="AX8" s="174">
        <v>-90</v>
      </c>
      <c r="AY8" s="175"/>
      <c r="AZ8" s="169">
        <v>-118</v>
      </c>
      <c r="BA8" s="170">
        <v>-94</v>
      </c>
      <c r="BB8" s="171">
        <v>-120</v>
      </c>
      <c r="BC8" s="172">
        <v>-92</v>
      </c>
      <c r="BD8" s="173">
        <v>-120</v>
      </c>
      <c r="BE8" s="174">
        <v>-96</v>
      </c>
      <c r="BF8" s="175"/>
      <c r="BG8" s="169">
        <v>-86</v>
      </c>
      <c r="BH8" s="170">
        <v>-105</v>
      </c>
      <c r="BI8" s="171">
        <v>-84</v>
      </c>
      <c r="BJ8" s="172">
        <v>-107</v>
      </c>
      <c r="BK8" s="173">
        <v>-83</v>
      </c>
      <c r="BL8" s="174">
        <v>-105</v>
      </c>
      <c r="BM8" s="175"/>
      <c r="BN8" s="169">
        <v>-71</v>
      </c>
      <c r="BO8" s="170">
        <v>-68</v>
      </c>
      <c r="BP8" s="171">
        <v>-70</v>
      </c>
      <c r="BQ8" s="172">
        <v>-71</v>
      </c>
      <c r="BR8" s="173">
        <v>-68</v>
      </c>
      <c r="BS8" s="174">
        <v>-68</v>
      </c>
      <c r="BT8" s="175"/>
      <c r="BU8" s="169">
        <v>-48</v>
      </c>
      <c r="BV8" s="170">
        <v>-34</v>
      </c>
      <c r="BW8" s="171">
        <v>-46</v>
      </c>
      <c r="BX8" s="172">
        <v>-36</v>
      </c>
      <c r="BY8" s="173">
        <v>-45</v>
      </c>
      <c r="BZ8" s="174">
        <v>-34</v>
      </c>
      <c r="CA8" s="175"/>
      <c r="CB8" s="169">
        <v>-55</v>
      </c>
      <c r="CC8" s="170">
        <v>-5</v>
      </c>
      <c r="CD8" s="171">
        <v>-51</v>
      </c>
      <c r="CE8" s="172">
        <v>-3</v>
      </c>
      <c r="CF8" s="173">
        <v>-55</v>
      </c>
      <c r="CG8" s="174">
        <v>-2</v>
      </c>
      <c r="CH8" s="175"/>
      <c r="CI8" s="169">
        <v>-90</v>
      </c>
      <c r="CJ8" s="170">
        <v>-27</v>
      </c>
      <c r="CK8" s="171">
        <v>-86</v>
      </c>
      <c r="CL8" s="172">
        <v>-25</v>
      </c>
      <c r="CM8" s="173">
        <v>-90</v>
      </c>
      <c r="CN8" s="174">
        <v>-24</v>
      </c>
      <c r="CO8" s="175"/>
      <c r="CP8" s="169">
        <v>-83</v>
      </c>
      <c r="CQ8" s="170">
        <v>-111</v>
      </c>
      <c r="CR8" s="171">
        <v>-84</v>
      </c>
      <c r="CS8" s="172">
        <v>-107</v>
      </c>
      <c r="CT8" s="173">
        <v>-86</v>
      </c>
      <c r="CU8" s="174">
        <v>-111</v>
      </c>
      <c r="CV8" s="175"/>
      <c r="CW8" s="169">
        <v>-70</v>
      </c>
      <c r="CX8" s="170">
        <v>-132</v>
      </c>
      <c r="CY8" s="171">
        <v>-72</v>
      </c>
      <c r="CZ8" s="172">
        <v>-133</v>
      </c>
      <c r="DA8" s="173">
        <v>-70</v>
      </c>
      <c r="DB8" s="174">
        <v>-135</v>
      </c>
      <c r="DC8" s="175"/>
      <c r="DD8" s="169">
        <v>-39</v>
      </c>
      <c r="DE8" s="170">
        <v>-123</v>
      </c>
      <c r="DF8" s="171">
        <v>-38</v>
      </c>
      <c r="DG8" s="172">
        <v>-125</v>
      </c>
      <c r="DH8" s="173">
        <v>-36</v>
      </c>
      <c r="DI8" s="174">
        <v>-123</v>
      </c>
      <c r="DJ8" s="175"/>
      <c r="DK8" s="169">
        <v>-18</v>
      </c>
      <c r="DL8" s="170">
        <v>-96</v>
      </c>
      <c r="DM8" s="171">
        <v>-16</v>
      </c>
      <c r="DN8" s="172">
        <v>-99</v>
      </c>
      <c r="DO8" s="173">
        <v>-14</v>
      </c>
      <c r="DP8" s="174">
        <v>-96</v>
      </c>
      <c r="DQ8" s="175"/>
      <c r="DR8" s="169">
        <v>-8</v>
      </c>
      <c r="DS8" s="170">
        <v>-67</v>
      </c>
      <c r="DT8" s="171">
        <v>-6</v>
      </c>
      <c r="DU8" s="172">
        <v>-70</v>
      </c>
      <c r="DV8" s="173">
        <v>-5</v>
      </c>
      <c r="DW8" s="174">
        <v>-67</v>
      </c>
      <c r="DX8" s="175"/>
      <c r="DY8" s="169">
        <v>-14</v>
      </c>
      <c r="DZ8" s="170">
        <v>-42</v>
      </c>
      <c r="EA8" s="171">
        <v>-12</v>
      </c>
      <c r="EB8" s="172">
        <v>-40</v>
      </c>
      <c r="EC8" s="173">
        <v>-14</v>
      </c>
      <c r="ED8" s="174">
        <v>-39</v>
      </c>
      <c r="EE8" s="175"/>
      <c r="EF8" s="169">
        <v>-53</v>
      </c>
      <c r="EG8" s="170">
        <v>-1</v>
      </c>
      <c r="EH8" s="171">
        <v>-51</v>
      </c>
      <c r="EI8" s="172">
        <v>-3</v>
      </c>
      <c r="EJ8" s="173">
        <v>-50</v>
      </c>
      <c r="EK8" s="174">
        <v>-1</v>
      </c>
      <c r="EL8" s="175"/>
      <c r="EM8" s="169">
        <v>-49</v>
      </c>
      <c r="EN8" s="170">
        <v>-2</v>
      </c>
      <c r="EO8" s="171">
        <v>-51</v>
      </c>
      <c r="EP8" s="172">
        <v>-3</v>
      </c>
      <c r="EQ8" s="173">
        <v>-49</v>
      </c>
      <c r="ER8" s="174">
        <v>-5</v>
      </c>
      <c r="ES8" s="175"/>
      <c r="ET8" s="169">
        <v>-15</v>
      </c>
      <c r="EU8" s="170">
        <v>-10</v>
      </c>
      <c r="EV8" s="171">
        <v>-18</v>
      </c>
      <c r="EW8" s="172">
        <v>-11</v>
      </c>
      <c r="EX8" s="173">
        <v>-15</v>
      </c>
      <c r="EY8" s="174">
        <v>-13</v>
      </c>
      <c r="EZ8" s="175"/>
      <c r="FA8" s="169">
        <v>10</v>
      </c>
      <c r="FB8" s="170">
        <v>7</v>
      </c>
      <c r="FC8" s="171">
        <v>6</v>
      </c>
      <c r="FD8" s="172">
        <v>5</v>
      </c>
      <c r="FE8" s="173">
        <v>10</v>
      </c>
      <c r="FF8" s="174">
        <v>4</v>
      </c>
      <c r="FG8" s="175"/>
      <c r="FH8" s="169">
        <v>37</v>
      </c>
      <c r="FI8" s="170">
        <v>11</v>
      </c>
      <c r="FJ8" s="171">
        <v>33</v>
      </c>
      <c r="FK8" s="172">
        <v>10</v>
      </c>
      <c r="FL8" s="173">
        <v>37</v>
      </c>
      <c r="FM8" s="174">
        <v>8</v>
      </c>
      <c r="FN8" s="175"/>
      <c r="FO8" s="169">
        <v>46</v>
      </c>
      <c r="FP8" s="170">
        <v>-23</v>
      </c>
      <c r="FQ8" s="171">
        <v>46</v>
      </c>
      <c r="FR8" s="172">
        <v>-19</v>
      </c>
      <c r="FS8" s="173">
        <v>44</v>
      </c>
      <c r="FT8" s="174">
        <v>-21</v>
      </c>
      <c r="FU8" s="175"/>
      <c r="FV8" s="169">
        <v>51</v>
      </c>
      <c r="FW8" s="170">
        <v>-59</v>
      </c>
      <c r="FX8" s="171">
        <v>49</v>
      </c>
      <c r="FY8" s="172">
        <v>-56</v>
      </c>
      <c r="FZ8" s="173">
        <v>48</v>
      </c>
      <c r="GA8" s="174">
        <v>-59</v>
      </c>
      <c r="GB8" s="175"/>
      <c r="GC8" s="169">
        <v>23</v>
      </c>
      <c r="GD8" s="170">
        <v>-85</v>
      </c>
      <c r="GE8" s="171">
        <v>24</v>
      </c>
      <c r="GF8" s="172">
        <v>-83</v>
      </c>
      <c r="GG8" s="173">
        <v>21</v>
      </c>
      <c r="GH8" s="174">
        <v>-83</v>
      </c>
      <c r="GI8" s="175"/>
      <c r="GJ8" s="169">
        <v>53</v>
      </c>
      <c r="GK8" s="170">
        <v>-54</v>
      </c>
      <c r="GL8" s="171">
        <v>49</v>
      </c>
      <c r="GM8" s="172">
        <v>-56</v>
      </c>
      <c r="GN8" s="173">
        <v>53</v>
      </c>
      <c r="GO8" s="174">
        <v>-57</v>
      </c>
      <c r="GP8" s="175"/>
      <c r="GQ8" s="169">
        <v>98</v>
      </c>
      <c r="GR8" s="170">
        <v>-50</v>
      </c>
      <c r="GS8" s="171">
        <v>94</v>
      </c>
      <c r="GT8" s="172">
        <v>-49</v>
      </c>
      <c r="GU8" s="173">
        <v>96</v>
      </c>
      <c r="GV8" s="174">
        <v>-52</v>
      </c>
      <c r="GW8" s="175"/>
      <c r="GX8" s="169">
        <v>115</v>
      </c>
      <c r="GY8" s="170">
        <v>-79</v>
      </c>
      <c r="GZ8" s="171">
        <v>114</v>
      </c>
      <c r="HA8" s="172">
        <v>-75</v>
      </c>
      <c r="HB8" s="173">
        <v>112</v>
      </c>
      <c r="HC8" s="174">
        <v>-79</v>
      </c>
      <c r="HD8" s="175"/>
      <c r="HE8" s="169">
        <v>117</v>
      </c>
      <c r="HF8" s="170">
        <v>-74</v>
      </c>
      <c r="HG8" s="171">
        <v>114</v>
      </c>
      <c r="HH8" s="172">
        <v>-75</v>
      </c>
      <c r="HI8" s="173">
        <v>117</v>
      </c>
      <c r="HJ8" s="174">
        <v>-77</v>
      </c>
      <c r="HK8" s="175"/>
      <c r="HL8" s="169">
        <v>151</v>
      </c>
      <c r="HM8" s="170">
        <v>-47</v>
      </c>
      <c r="HN8" s="171">
        <v>152</v>
      </c>
      <c r="HO8" s="172">
        <v>-50</v>
      </c>
      <c r="HP8" s="173">
        <v>154</v>
      </c>
      <c r="HQ8" s="174">
        <v>-47</v>
      </c>
      <c r="HR8" s="175"/>
      <c r="HS8" s="169">
        <v>141</v>
      </c>
      <c r="HT8" s="170">
        <v>-15</v>
      </c>
      <c r="HU8" s="171">
        <v>142</v>
      </c>
      <c r="HV8" s="172">
        <v>-18</v>
      </c>
      <c r="HW8" s="173">
        <v>144</v>
      </c>
      <c r="HX8" s="174">
        <v>-15</v>
      </c>
      <c r="HY8" s="175"/>
      <c r="HZ8" s="169">
        <v>111</v>
      </c>
      <c r="IA8" s="170">
        <v>7</v>
      </c>
      <c r="IB8" s="171">
        <v>113</v>
      </c>
      <c r="IC8" s="172">
        <v>7</v>
      </c>
      <c r="ID8" s="173">
        <v>111</v>
      </c>
      <c r="IE8" s="174">
        <v>10</v>
      </c>
      <c r="IF8" s="175"/>
      <c r="IG8" s="169">
        <v>90</v>
      </c>
      <c r="IH8" s="170">
        <v>34</v>
      </c>
      <c r="II8" s="171">
        <v>92</v>
      </c>
      <c r="IJ8" s="172">
        <v>36</v>
      </c>
      <c r="IK8" s="173">
        <v>90</v>
      </c>
      <c r="IL8" s="174">
        <v>37</v>
      </c>
      <c r="IM8" s="175"/>
      <c r="IN8" s="169">
        <v>67</v>
      </c>
      <c r="IO8" s="170">
        <v>14</v>
      </c>
      <c r="IP8" s="171">
        <v>69</v>
      </c>
      <c r="IQ8" s="172">
        <v>15</v>
      </c>
      <c r="IR8" s="173">
        <v>67</v>
      </c>
      <c r="IS8" s="174">
        <v>17</v>
      </c>
      <c r="IT8" s="175"/>
      <c r="IU8" s="169">
        <v>4</v>
      </c>
      <c r="IV8" s="170">
        <v>8</v>
      </c>
      <c r="IW8" s="171">
        <v>6</v>
      </c>
      <c r="IX8" s="172">
        <v>5</v>
      </c>
      <c r="IY8" s="173">
        <v>7</v>
      </c>
      <c r="IZ8" s="174">
        <v>8</v>
      </c>
      <c r="JA8" s="175"/>
      <c r="JB8" s="169">
        <v>-8</v>
      </c>
      <c r="JC8" s="170">
        <v>51</v>
      </c>
      <c r="JD8" s="171">
        <v>-9</v>
      </c>
      <c r="JE8" s="172">
        <v>47</v>
      </c>
      <c r="JF8" s="173">
        <v>-6</v>
      </c>
      <c r="JG8" s="174">
        <v>49</v>
      </c>
      <c r="JH8" s="175"/>
      <c r="JI8" s="169">
        <v>17</v>
      </c>
      <c r="JJ8" s="170">
        <v>63</v>
      </c>
      <c r="JK8" s="171">
        <v>18</v>
      </c>
      <c r="JL8" s="172">
        <v>59</v>
      </c>
      <c r="JM8" s="173">
        <v>20</v>
      </c>
      <c r="JN8" s="174">
        <v>63</v>
      </c>
      <c r="JO8" s="175"/>
      <c r="JP8" s="169">
        <v>7</v>
      </c>
      <c r="JQ8" s="170">
        <v>92</v>
      </c>
      <c r="JR8" s="171">
        <v>4</v>
      </c>
      <c r="JS8" s="172">
        <v>90</v>
      </c>
      <c r="JT8" s="173">
        <v>7</v>
      </c>
      <c r="JU8" s="174">
        <v>89</v>
      </c>
      <c r="JV8" s="175"/>
      <c r="JW8" s="169">
        <v>40</v>
      </c>
      <c r="JX8" s="170">
        <v>100</v>
      </c>
      <c r="JY8" s="171">
        <v>36</v>
      </c>
      <c r="JZ8" s="172">
        <v>97</v>
      </c>
      <c r="KA8" s="173">
        <v>40</v>
      </c>
      <c r="KB8" s="174">
        <v>97</v>
      </c>
      <c r="KC8" s="175"/>
      <c r="KD8" s="169">
        <v>56</v>
      </c>
      <c r="KE8" s="170">
        <v>131</v>
      </c>
      <c r="KF8" s="171">
        <v>52</v>
      </c>
      <c r="KG8" s="172">
        <v>129</v>
      </c>
      <c r="KH8" s="173">
        <v>56</v>
      </c>
      <c r="KI8" s="174">
        <v>128</v>
      </c>
      <c r="KJ8" s="175"/>
      <c r="KK8" s="169">
        <v>0</v>
      </c>
      <c r="KL8" s="170">
        <v>121</v>
      </c>
      <c r="KM8" s="171">
        <v>-3</v>
      </c>
      <c r="KN8" s="172">
        <v>119</v>
      </c>
      <c r="KO8" s="173">
        <v>0</v>
      </c>
      <c r="KP8" s="174">
        <v>118</v>
      </c>
      <c r="KQ8" s="175"/>
      <c r="KR8" s="169">
        <v>-43</v>
      </c>
      <c r="KS8" s="170">
        <v>79</v>
      </c>
      <c r="KT8" s="171">
        <v>-45</v>
      </c>
      <c r="KU8" s="172">
        <v>77</v>
      </c>
      <c r="KV8" s="173">
        <v>-43</v>
      </c>
      <c r="KW8" s="174">
        <v>76</v>
      </c>
      <c r="KX8" s="175"/>
      <c r="KY8" s="169">
        <v>-49</v>
      </c>
      <c r="KZ8" s="170">
        <v>76</v>
      </c>
      <c r="LA8" s="171">
        <v>-45</v>
      </c>
      <c r="LB8" s="172">
        <v>77</v>
      </c>
      <c r="LC8" s="173">
        <v>-49</v>
      </c>
      <c r="LD8" s="174">
        <v>79</v>
      </c>
      <c r="LE8" s="175"/>
      <c r="LF8" s="169">
        <v>-106</v>
      </c>
      <c r="LG8" s="170">
        <v>95</v>
      </c>
      <c r="LH8" s="171">
        <v>-102</v>
      </c>
      <c r="LI8" s="172">
        <v>97</v>
      </c>
      <c r="LJ8" s="173">
        <v>-106</v>
      </c>
      <c r="LK8" s="174">
        <v>98</v>
      </c>
      <c r="LL8" s="175"/>
      <c r="LM8" s="169">
        <v>-127</v>
      </c>
      <c r="LN8" s="170">
        <v>35</v>
      </c>
      <c r="LO8" s="171">
        <v>-128</v>
      </c>
      <c r="LP8" s="172">
        <v>37</v>
      </c>
      <c r="LQ8" s="173">
        <v>-130</v>
      </c>
      <c r="LR8" s="174">
        <v>35</v>
      </c>
      <c r="LS8" s="175"/>
      <c r="LT8" s="169">
        <v>-103</v>
      </c>
      <c r="LU8" s="170">
        <v>100</v>
      </c>
      <c r="LV8" s="171">
        <v>-102</v>
      </c>
      <c r="LW8" s="172">
        <v>97</v>
      </c>
      <c r="LX8" s="173">
        <v>-100</v>
      </c>
      <c r="LY8" s="174">
        <v>100</v>
      </c>
      <c r="LZ8" s="175"/>
    </row>
    <row r="9" spans="1:338" ht="14.25" customHeight="1">
      <c r="A9" s="162"/>
      <c r="B9" s="155"/>
      <c r="C9" s="169">
        <v>-184</v>
      </c>
      <c r="D9" s="170">
        <v>-66</v>
      </c>
      <c r="E9" s="171">
        <v>-184</v>
      </c>
      <c r="F9" s="172">
        <v>-67</v>
      </c>
      <c r="G9" s="173">
        <v>-186</v>
      </c>
      <c r="H9" s="174">
        <v>-68</v>
      </c>
      <c r="I9" s="175"/>
      <c r="J9" s="169">
        <v>-191</v>
      </c>
      <c r="K9" s="170">
        <v>-53</v>
      </c>
      <c r="L9" s="171">
        <v>-189</v>
      </c>
      <c r="M9" s="172">
        <v>-53</v>
      </c>
      <c r="N9" s="173">
        <v>-188</v>
      </c>
      <c r="O9" s="174">
        <v>-53</v>
      </c>
      <c r="P9" s="175"/>
      <c r="Q9" s="169">
        <v>-176</v>
      </c>
      <c r="R9" s="170">
        <v>-16</v>
      </c>
      <c r="S9" s="171">
        <v>-174</v>
      </c>
      <c r="T9" s="172">
        <v>-15</v>
      </c>
      <c r="U9" s="173">
        <v>-173</v>
      </c>
      <c r="V9" s="174">
        <v>-16</v>
      </c>
      <c r="W9" s="175"/>
      <c r="X9" s="169">
        <v>-163</v>
      </c>
      <c r="Y9" s="170">
        <v>-21</v>
      </c>
      <c r="Z9" s="171">
        <v>-162</v>
      </c>
      <c r="AA9" s="172">
        <v>-22</v>
      </c>
      <c r="AB9" s="173">
        <v>-163</v>
      </c>
      <c r="AC9" s="174">
        <v>-24</v>
      </c>
      <c r="AD9" s="175"/>
      <c r="AE9" s="169">
        <v>-129</v>
      </c>
      <c r="AF9" s="170">
        <v>-21</v>
      </c>
      <c r="AG9" s="171">
        <v>-130</v>
      </c>
      <c r="AH9" s="172">
        <v>-22</v>
      </c>
      <c r="AI9" s="173">
        <v>-131</v>
      </c>
      <c r="AJ9" s="174">
        <v>-23</v>
      </c>
      <c r="AK9" s="175"/>
      <c r="AL9" s="169">
        <v>-106</v>
      </c>
      <c r="AM9" s="170">
        <v>-61</v>
      </c>
      <c r="AN9" s="171">
        <v>-107</v>
      </c>
      <c r="AO9" s="172">
        <v>-61</v>
      </c>
      <c r="AP9" s="173">
        <v>-109</v>
      </c>
      <c r="AQ9" s="174">
        <v>-61</v>
      </c>
      <c r="AR9" s="175"/>
      <c r="AS9" s="169">
        <v>-128</v>
      </c>
      <c r="AT9" s="170">
        <v>-92</v>
      </c>
      <c r="AU9" s="171">
        <v>-127</v>
      </c>
      <c r="AV9" s="172">
        <v>-91</v>
      </c>
      <c r="AW9" s="173">
        <v>-126</v>
      </c>
      <c r="AX9" s="174">
        <v>-90</v>
      </c>
      <c r="AY9" s="175"/>
      <c r="AZ9" s="169">
        <v>-116</v>
      </c>
      <c r="BA9" s="170">
        <v>-97</v>
      </c>
      <c r="BB9" s="171">
        <v>-116</v>
      </c>
      <c r="BC9" s="172">
        <v>-98</v>
      </c>
      <c r="BD9" s="173">
        <v>-118</v>
      </c>
      <c r="BE9" s="174">
        <v>-99</v>
      </c>
      <c r="BF9" s="175"/>
      <c r="BG9" s="169">
        <v>-86</v>
      </c>
      <c r="BH9" s="170">
        <v>-99</v>
      </c>
      <c r="BI9" s="171">
        <v>-84</v>
      </c>
      <c r="BJ9" s="172">
        <v>-99</v>
      </c>
      <c r="BK9" s="173">
        <v>-83</v>
      </c>
      <c r="BL9" s="174">
        <v>-99</v>
      </c>
      <c r="BM9" s="175"/>
      <c r="BN9" s="169">
        <v>-71</v>
      </c>
      <c r="BO9" s="170">
        <v>-64</v>
      </c>
      <c r="BP9" s="171">
        <v>-69</v>
      </c>
      <c r="BQ9" s="172">
        <v>-64</v>
      </c>
      <c r="BR9" s="173">
        <v>-68</v>
      </c>
      <c r="BS9" s="174">
        <v>-64</v>
      </c>
      <c r="BT9" s="175"/>
      <c r="BU9" s="169">
        <v>-49</v>
      </c>
      <c r="BV9" s="170">
        <v>-29</v>
      </c>
      <c r="BW9" s="171">
        <v>-47</v>
      </c>
      <c r="BX9" s="172">
        <v>-28</v>
      </c>
      <c r="BY9" s="173">
        <v>-46</v>
      </c>
      <c r="BZ9" s="174">
        <v>-29</v>
      </c>
      <c r="CA9" s="175"/>
      <c r="CB9" s="169">
        <v>-59</v>
      </c>
      <c r="CC9" s="170">
        <v>-5</v>
      </c>
      <c r="CD9" s="171">
        <v>-58</v>
      </c>
      <c r="CE9" s="172">
        <v>-3</v>
      </c>
      <c r="CF9" s="173">
        <v>-59</v>
      </c>
      <c r="CG9" s="174">
        <v>-2</v>
      </c>
      <c r="CH9" s="175"/>
      <c r="CI9" s="169">
        <v>-94</v>
      </c>
      <c r="CJ9" s="170">
        <v>-26</v>
      </c>
      <c r="CK9" s="171">
        <v>-94</v>
      </c>
      <c r="CL9" s="172">
        <v>-24</v>
      </c>
      <c r="CM9" s="173">
        <v>-94</v>
      </c>
      <c r="CN9" s="174">
        <v>-23</v>
      </c>
      <c r="CO9" s="175"/>
      <c r="CP9" s="169">
        <v>-83</v>
      </c>
      <c r="CQ9" s="170">
        <v>-116</v>
      </c>
      <c r="CR9" s="171">
        <v>-84</v>
      </c>
      <c r="CS9" s="172">
        <v>-115</v>
      </c>
      <c r="CT9" s="173">
        <v>-86</v>
      </c>
      <c r="CU9" s="174">
        <v>-116</v>
      </c>
      <c r="CV9" s="175"/>
      <c r="CW9" s="169">
        <v>-65</v>
      </c>
      <c r="CX9" s="170">
        <v>-132</v>
      </c>
      <c r="CY9" s="171">
        <v>-64</v>
      </c>
      <c r="CZ9" s="172">
        <v>-133</v>
      </c>
      <c r="DA9" s="173">
        <v>-65</v>
      </c>
      <c r="DB9" s="174">
        <v>-135</v>
      </c>
      <c r="DC9" s="175"/>
      <c r="DD9" s="169">
        <v>-39</v>
      </c>
      <c r="DE9" s="170">
        <v>-119</v>
      </c>
      <c r="DF9" s="171">
        <v>-37</v>
      </c>
      <c r="DG9" s="172">
        <v>-118</v>
      </c>
      <c r="DH9" s="173">
        <v>-36</v>
      </c>
      <c r="DI9" s="174">
        <v>-119</v>
      </c>
      <c r="DJ9" s="175"/>
      <c r="DK9" s="169">
        <v>-18</v>
      </c>
      <c r="DL9" s="170">
        <v>-91</v>
      </c>
      <c r="DM9" s="171">
        <v>-16</v>
      </c>
      <c r="DN9" s="172">
        <v>-91</v>
      </c>
      <c r="DO9" s="173">
        <v>-14</v>
      </c>
      <c r="DP9" s="174">
        <v>-91</v>
      </c>
      <c r="DQ9" s="175"/>
      <c r="DR9" s="169">
        <v>-8</v>
      </c>
      <c r="DS9" s="170">
        <v>-59</v>
      </c>
      <c r="DT9" s="171">
        <v>-7</v>
      </c>
      <c r="DU9" s="172">
        <v>-59</v>
      </c>
      <c r="DV9" s="173">
        <v>-5</v>
      </c>
      <c r="DW9" s="174">
        <v>-59</v>
      </c>
      <c r="DX9" s="175"/>
      <c r="DY9" s="169">
        <v>-21</v>
      </c>
      <c r="DZ9" s="170">
        <v>-41</v>
      </c>
      <c r="EA9" s="171">
        <v>-21</v>
      </c>
      <c r="EB9" s="172">
        <v>-39</v>
      </c>
      <c r="EC9" s="173">
        <v>-21</v>
      </c>
      <c r="ED9" s="174">
        <v>-38</v>
      </c>
      <c r="EE9" s="175"/>
      <c r="EF9" s="169">
        <v>-52</v>
      </c>
      <c r="EG9" s="170">
        <v>4</v>
      </c>
      <c r="EH9" s="171">
        <v>-50</v>
      </c>
      <c r="EI9" s="172">
        <v>3</v>
      </c>
      <c r="EJ9" s="173">
        <v>-49</v>
      </c>
      <c r="EK9" s="174">
        <v>4</v>
      </c>
      <c r="EL9" s="175"/>
      <c r="EM9" s="169">
        <v>-44</v>
      </c>
      <c r="EN9" s="170">
        <v>-2</v>
      </c>
      <c r="EO9" s="171">
        <v>-43</v>
      </c>
      <c r="EP9" s="172">
        <v>-3</v>
      </c>
      <c r="EQ9" s="173">
        <v>-44</v>
      </c>
      <c r="ER9" s="174">
        <v>-5</v>
      </c>
      <c r="ES9" s="175"/>
      <c r="ET9" s="169">
        <v>-8</v>
      </c>
      <c r="EU9" s="170">
        <v>-9</v>
      </c>
      <c r="EV9" s="171">
        <v>-8</v>
      </c>
      <c r="EW9" s="172">
        <v>-10</v>
      </c>
      <c r="EX9" s="173">
        <v>-8</v>
      </c>
      <c r="EY9" s="174">
        <v>-12</v>
      </c>
      <c r="EZ9" s="175"/>
      <c r="FA9" s="169">
        <v>14</v>
      </c>
      <c r="FB9" s="170">
        <v>6</v>
      </c>
      <c r="FC9" s="171">
        <v>13</v>
      </c>
      <c r="FD9" s="172">
        <v>4</v>
      </c>
      <c r="FE9" s="173">
        <v>14</v>
      </c>
      <c r="FF9" s="174">
        <v>3</v>
      </c>
      <c r="FG9" s="175"/>
      <c r="FH9" s="169">
        <v>44</v>
      </c>
      <c r="FI9" s="170">
        <v>11</v>
      </c>
      <c r="FJ9" s="171">
        <v>43</v>
      </c>
      <c r="FK9" s="172">
        <v>9</v>
      </c>
      <c r="FL9" s="173">
        <v>44</v>
      </c>
      <c r="FM9" s="174">
        <v>8</v>
      </c>
      <c r="FN9" s="175"/>
      <c r="FO9" s="169">
        <v>43</v>
      </c>
      <c r="FP9" s="170">
        <v>-28</v>
      </c>
      <c r="FQ9" s="171">
        <v>42</v>
      </c>
      <c r="FR9" s="172">
        <v>-26</v>
      </c>
      <c r="FS9" s="173">
        <v>41</v>
      </c>
      <c r="FT9" s="174">
        <v>-26</v>
      </c>
      <c r="FU9" s="175"/>
      <c r="FV9" s="169">
        <v>50</v>
      </c>
      <c r="FW9" s="170">
        <v>-63</v>
      </c>
      <c r="FX9" s="171">
        <v>48</v>
      </c>
      <c r="FY9" s="172">
        <v>-63</v>
      </c>
      <c r="FZ9" s="173">
        <v>47</v>
      </c>
      <c r="GA9" s="174">
        <v>-63</v>
      </c>
      <c r="GB9" s="175"/>
      <c r="GC9" s="169">
        <v>19</v>
      </c>
      <c r="GD9" s="170">
        <v>-87</v>
      </c>
      <c r="GE9" s="171">
        <v>18</v>
      </c>
      <c r="GF9" s="172">
        <v>-86</v>
      </c>
      <c r="GG9" s="173">
        <v>17</v>
      </c>
      <c r="GH9" s="174">
        <v>-85</v>
      </c>
      <c r="GI9" s="175"/>
      <c r="GJ9" s="169">
        <v>60</v>
      </c>
      <c r="GK9" s="170">
        <v>-52</v>
      </c>
      <c r="GL9" s="171">
        <v>60</v>
      </c>
      <c r="GM9" s="172">
        <v>-52</v>
      </c>
      <c r="GN9" s="173">
        <v>62</v>
      </c>
      <c r="GO9" s="174">
        <v>-54</v>
      </c>
      <c r="GP9" s="175"/>
      <c r="GQ9" s="169">
        <v>101</v>
      </c>
      <c r="GR9" s="170">
        <v>-51</v>
      </c>
      <c r="GS9" s="171">
        <v>100</v>
      </c>
      <c r="GT9" s="172">
        <v>-52</v>
      </c>
      <c r="GU9" s="173">
        <v>99</v>
      </c>
      <c r="GV9" s="174">
        <v>-53</v>
      </c>
      <c r="GW9" s="175"/>
      <c r="GX9" s="169">
        <v>114</v>
      </c>
      <c r="GY9" s="170">
        <v>-83</v>
      </c>
      <c r="GZ9" s="171">
        <v>112</v>
      </c>
      <c r="HA9" s="172">
        <v>-82</v>
      </c>
      <c r="HB9" s="173">
        <v>111</v>
      </c>
      <c r="HC9" s="174">
        <v>-83</v>
      </c>
      <c r="HD9" s="175"/>
      <c r="HE9" s="169">
        <v>121</v>
      </c>
      <c r="HF9" s="170">
        <v>-73</v>
      </c>
      <c r="HG9" s="171">
        <v>121</v>
      </c>
      <c r="HH9" s="172">
        <v>-74</v>
      </c>
      <c r="HI9" s="173">
        <v>121</v>
      </c>
      <c r="HJ9" s="174">
        <v>-76</v>
      </c>
      <c r="HK9" s="175"/>
      <c r="HL9" s="169">
        <v>150</v>
      </c>
      <c r="HM9" s="170">
        <v>-43</v>
      </c>
      <c r="HN9" s="171">
        <v>151</v>
      </c>
      <c r="HO9" s="172">
        <v>-43</v>
      </c>
      <c r="HP9" s="173">
        <v>153</v>
      </c>
      <c r="HQ9" s="174">
        <v>-43</v>
      </c>
      <c r="HR9" s="175"/>
      <c r="HS9" s="169">
        <v>140</v>
      </c>
      <c r="HT9" s="170">
        <v>-9</v>
      </c>
      <c r="HU9" s="171">
        <v>141</v>
      </c>
      <c r="HV9" s="172">
        <v>-9</v>
      </c>
      <c r="HW9" s="173">
        <v>143</v>
      </c>
      <c r="HX9" s="174">
        <v>-9</v>
      </c>
      <c r="HY9" s="175"/>
      <c r="HZ9" s="169">
        <v>105</v>
      </c>
      <c r="IA9" s="170">
        <v>9</v>
      </c>
      <c r="IB9" s="171">
        <v>106</v>
      </c>
      <c r="IC9" s="172">
        <v>9</v>
      </c>
      <c r="ID9" s="173">
        <v>107</v>
      </c>
      <c r="IE9" s="174">
        <v>11</v>
      </c>
      <c r="IF9" s="175"/>
      <c r="IG9" s="169">
        <v>86</v>
      </c>
      <c r="IH9" s="170">
        <v>33</v>
      </c>
      <c r="II9" s="171">
        <v>85</v>
      </c>
      <c r="IJ9" s="172">
        <v>34</v>
      </c>
      <c r="IK9" s="173">
        <v>84</v>
      </c>
      <c r="IL9" s="174">
        <v>35</v>
      </c>
      <c r="IM9" s="175"/>
      <c r="IN9" s="169">
        <v>62</v>
      </c>
      <c r="IO9" s="170">
        <v>15</v>
      </c>
      <c r="IP9" s="171">
        <v>61</v>
      </c>
      <c r="IQ9" s="172">
        <v>16</v>
      </c>
      <c r="IR9" s="173">
        <v>62</v>
      </c>
      <c r="IS9" s="174">
        <v>18</v>
      </c>
      <c r="IT9" s="175"/>
      <c r="IU9" s="169">
        <v>3</v>
      </c>
      <c r="IV9" s="170">
        <v>12</v>
      </c>
      <c r="IW9" s="171">
        <v>4</v>
      </c>
      <c r="IX9" s="172">
        <v>13</v>
      </c>
      <c r="IY9" s="173">
        <v>5</v>
      </c>
      <c r="IZ9" s="174">
        <v>14</v>
      </c>
      <c r="JA9" s="175"/>
      <c r="JB9" s="169">
        <v>-6</v>
      </c>
      <c r="JC9" s="170">
        <v>55</v>
      </c>
      <c r="JD9" s="171">
        <v>-6</v>
      </c>
      <c r="JE9" s="172">
        <v>53</v>
      </c>
      <c r="JF9" s="173">
        <v>-4</v>
      </c>
      <c r="JG9" s="174">
        <v>53</v>
      </c>
      <c r="JH9" s="175"/>
      <c r="JI9" s="169">
        <v>18</v>
      </c>
      <c r="JJ9" s="170">
        <v>67</v>
      </c>
      <c r="JK9" s="171">
        <v>19</v>
      </c>
      <c r="JL9" s="172">
        <v>66</v>
      </c>
      <c r="JM9" s="173">
        <v>21</v>
      </c>
      <c r="JN9" s="174">
        <v>67</v>
      </c>
      <c r="JO9" s="175"/>
      <c r="JP9" s="169">
        <v>13</v>
      </c>
      <c r="JQ9" s="170">
        <v>92</v>
      </c>
      <c r="JR9" s="171">
        <v>13</v>
      </c>
      <c r="JS9" s="172">
        <v>90</v>
      </c>
      <c r="JT9" s="173">
        <v>13</v>
      </c>
      <c r="JU9" s="174">
        <v>89</v>
      </c>
      <c r="JV9" s="175"/>
      <c r="JW9" s="169">
        <v>42</v>
      </c>
      <c r="JX9" s="170">
        <v>101</v>
      </c>
      <c r="JY9" s="171">
        <v>43</v>
      </c>
      <c r="JZ9" s="172">
        <v>100</v>
      </c>
      <c r="KA9" s="173">
        <v>44</v>
      </c>
      <c r="KB9" s="174">
        <v>99</v>
      </c>
      <c r="KC9" s="175"/>
      <c r="KD9" s="169">
        <v>67</v>
      </c>
      <c r="KE9" s="170">
        <v>131</v>
      </c>
      <c r="KF9" s="171">
        <v>67</v>
      </c>
      <c r="KG9" s="172">
        <v>129</v>
      </c>
      <c r="KH9" s="173">
        <v>67</v>
      </c>
      <c r="KI9" s="174">
        <v>128</v>
      </c>
      <c r="KJ9" s="175"/>
      <c r="KK9" s="169">
        <v>16</v>
      </c>
      <c r="KL9" s="170">
        <v>120</v>
      </c>
      <c r="KM9" s="171">
        <v>15</v>
      </c>
      <c r="KN9" s="172">
        <v>118</v>
      </c>
      <c r="KO9" s="173">
        <v>16</v>
      </c>
      <c r="KP9" s="174">
        <v>117</v>
      </c>
      <c r="KQ9" s="175"/>
      <c r="KR9" s="169">
        <v>-35</v>
      </c>
      <c r="KS9" s="170">
        <v>79</v>
      </c>
      <c r="KT9" s="171">
        <v>-34</v>
      </c>
      <c r="KU9" s="172">
        <v>77</v>
      </c>
      <c r="KV9" s="173">
        <v>-35</v>
      </c>
      <c r="KW9" s="174">
        <v>76</v>
      </c>
      <c r="KX9" s="175"/>
      <c r="KY9" s="169">
        <v>-58</v>
      </c>
      <c r="KZ9" s="170">
        <v>76</v>
      </c>
      <c r="LA9" s="171">
        <v>-57</v>
      </c>
      <c r="LB9" s="172">
        <v>77</v>
      </c>
      <c r="LC9" s="173">
        <v>-58</v>
      </c>
      <c r="LD9" s="174">
        <v>79</v>
      </c>
      <c r="LE9" s="175"/>
      <c r="LF9" s="169">
        <v>-110</v>
      </c>
      <c r="LG9" s="170">
        <v>94</v>
      </c>
      <c r="LH9" s="171">
        <v>-111</v>
      </c>
      <c r="LI9" s="172">
        <v>94</v>
      </c>
      <c r="LJ9" s="173">
        <v>-112</v>
      </c>
      <c r="LK9" s="174">
        <v>96</v>
      </c>
      <c r="LL9" s="175"/>
      <c r="LM9" s="169">
        <v>-127</v>
      </c>
      <c r="LN9" s="170">
        <v>23</v>
      </c>
      <c r="LO9" s="171">
        <v>-128</v>
      </c>
      <c r="LP9" s="172">
        <v>23</v>
      </c>
      <c r="LQ9" s="173">
        <v>-130</v>
      </c>
      <c r="LR9" s="174">
        <v>23</v>
      </c>
      <c r="LS9" s="175"/>
      <c r="LT9" s="169">
        <v>-100</v>
      </c>
      <c r="LU9" s="170">
        <v>107</v>
      </c>
      <c r="LV9" s="171">
        <v>-99</v>
      </c>
      <c r="LW9" s="172">
        <v>106</v>
      </c>
      <c r="LX9" s="173">
        <v>-98</v>
      </c>
      <c r="LY9" s="174">
        <v>105</v>
      </c>
      <c r="LZ9" s="175"/>
    </row>
    <row r="10" spans="1:338" ht="14.25" customHeight="1">
      <c r="A10" s="162"/>
      <c r="B10" s="155"/>
      <c r="C10" s="169">
        <v>-175</v>
      </c>
      <c r="D10" s="170">
        <v>-69</v>
      </c>
      <c r="E10" s="171">
        <v>-174</v>
      </c>
      <c r="F10" s="172">
        <v>-70</v>
      </c>
      <c r="G10" s="173">
        <v>-175</v>
      </c>
      <c r="H10" s="174">
        <v>-72</v>
      </c>
      <c r="I10" s="175"/>
      <c r="J10" s="169">
        <v>-194</v>
      </c>
      <c r="K10" s="170">
        <v>-47</v>
      </c>
      <c r="L10" s="171">
        <v>-192</v>
      </c>
      <c r="M10" s="172">
        <v>-46</v>
      </c>
      <c r="N10" s="173">
        <v>-191</v>
      </c>
      <c r="O10" s="174">
        <v>-47</v>
      </c>
      <c r="P10" s="175"/>
      <c r="Q10" s="169">
        <v>-175</v>
      </c>
      <c r="R10" s="170">
        <v>-5</v>
      </c>
      <c r="S10" s="171">
        <v>-173</v>
      </c>
      <c r="T10" s="172">
        <v>-4</v>
      </c>
      <c r="U10" s="173">
        <v>-172</v>
      </c>
      <c r="V10" s="174">
        <v>-5</v>
      </c>
      <c r="W10" s="175"/>
      <c r="X10" s="169">
        <v>-156</v>
      </c>
      <c r="Y10" s="170">
        <v>-18</v>
      </c>
      <c r="Z10" s="171">
        <v>-155</v>
      </c>
      <c r="AA10" s="172">
        <v>-18</v>
      </c>
      <c r="AB10" s="173">
        <v>-154</v>
      </c>
      <c r="AC10" s="174">
        <v>-20</v>
      </c>
      <c r="AD10" s="175"/>
      <c r="AE10" s="169">
        <v>-123</v>
      </c>
      <c r="AF10" s="170">
        <v>-29</v>
      </c>
      <c r="AG10" s="171">
        <v>-123</v>
      </c>
      <c r="AH10" s="172">
        <v>-29</v>
      </c>
      <c r="AI10" s="173">
        <v>-125</v>
      </c>
      <c r="AJ10" s="174">
        <v>-31</v>
      </c>
      <c r="AK10" s="175"/>
      <c r="AL10" s="169">
        <v>-106</v>
      </c>
      <c r="AM10" s="170">
        <v>-71</v>
      </c>
      <c r="AN10" s="171">
        <v>-107</v>
      </c>
      <c r="AO10" s="172">
        <v>-71</v>
      </c>
      <c r="AP10" s="173">
        <v>-109</v>
      </c>
      <c r="AQ10" s="174">
        <v>-71</v>
      </c>
      <c r="AR10" s="175"/>
      <c r="AS10" s="169">
        <v>-134</v>
      </c>
      <c r="AT10" s="170">
        <v>-88</v>
      </c>
      <c r="AU10" s="171">
        <v>-132</v>
      </c>
      <c r="AV10" s="172">
        <v>-86</v>
      </c>
      <c r="AW10" s="173">
        <v>-132</v>
      </c>
      <c r="AX10" s="174">
        <v>-86</v>
      </c>
      <c r="AY10" s="175"/>
      <c r="AZ10" s="169">
        <v>-109</v>
      </c>
      <c r="BA10" s="170">
        <v>-101</v>
      </c>
      <c r="BB10" s="171">
        <v>-110</v>
      </c>
      <c r="BC10" s="172">
        <v>-102</v>
      </c>
      <c r="BD10" s="173">
        <v>-111</v>
      </c>
      <c r="BE10" s="174">
        <v>-103</v>
      </c>
      <c r="BF10" s="175"/>
      <c r="BG10" s="169">
        <v>-82</v>
      </c>
      <c r="BH10" s="170">
        <v>-92</v>
      </c>
      <c r="BI10" s="171">
        <v>-81</v>
      </c>
      <c r="BJ10" s="172">
        <v>-93</v>
      </c>
      <c r="BK10" s="173">
        <v>-80</v>
      </c>
      <c r="BL10" s="174">
        <v>-94</v>
      </c>
      <c r="BM10" s="175"/>
      <c r="BN10" s="169">
        <v>-68</v>
      </c>
      <c r="BO10" s="170">
        <v>-58</v>
      </c>
      <c r="BP10" s="171">
        <v>-67</v>
      </c>
      <c r="BQ10" s="172">
        <v>-59</v>
      </c>
      <c r="BR10" s="173">
        <v>-66</v>
      </c>
      <c r="BS10" s="174">
        <v>-60</v>
      </c>
      <c r="BT10" s="175"/>
      <c r="BU10" s="169">
        <v>-53</v>
      </c>
      <c r="BV10" s="170">
        <v>-24</v>
      </c>
      <c r="BW10" s="171">
        <v>-52</v>
      </c>
      <c r="BX10" s="172">
        <v>-22</v>
      </c>
      <c r="BY10" s="173">
        <v>-51</v>
      </c>
      <c r="BZ10" s="174">
        <v>-22</v>
      </c>
      <c r="CA10" s="175"/>
      <c r="CB10" s="169">
        <v>-64</v>
      </c>
      <c r="CC10" s="170">
        <v>-7</v>
      </c>
      <c r="CD10" s="171">
        <v>-64</v>
      </c>
      <c r="CE10" s="172">
        <v>-5</v>
      </c>
      <c r="CF10" s="173">
        <v>-66</v>
      </c>
      <c r="CG10" s="174">
        <v>-5</v>
      </c>
      <c r="CH10" s="175"/>
      <c r="CI10" s="169">
        <v>-104</v>
      </c>
      <c r="CJ10" s="170">
        <v>-24</v>
      </c>
      <c r="CK10" s="171">
        <v>-102</v>
      </c>
      <c r="CL10" s="172">
        <v>-22</v>
      </c>
      <c r="CM10" s="173">
        <v>-102</v>
      </c>
      <c r="CN10" s="174">
        <v>-22</v>
      </c>
      <c r="CO10" s="175"/>
      <c r="CP10" s="169">
        <v>-82</v>
      </c>
      <c r="CQ10" s="170">
        <v>-123</v>
      </c>
      <c r="CR10" s="171">
        <v>-83</v>
      </c>
      <c r="CS10" s="172">
        <v>-123</v>
      </c>
      <c r="CT10" s="173">
        <v>-85</v>
      </c>
      <c r="CU10" s="174">
        <v>-123</v>
      </c>
      <c r="CV10" s="175"/>
      <c r="CW10" s="169">
        <v>-60</v>
      </c>
      <c r="CX10" s="170">
        <v>-131</v>
      </c>
      <c r="CY10" s="171">
        <v>-58</v>
      </c>
      <c r="CZ10" s="172">
        <v>-132</v>
      </c>
      <c r="DA10" s="173">
        <v>-58</v>
      </c>
      <c r="DB10" s="174">
        <v>-133</v>
      </c>
      <c r="DC10" s="175"/>
      <c r="DD10" s="169">
        <v>-42</v>
      </c>
      <c r="DE10" s="170">
        <v>-113</v>
      </c>
      <c r="DF10" s="171">
        <v>-40</v>
      </c>
      <c r="DG10" s="172">
        <v>-113</v>
      </c>
      <c r="DH10" s="173">
        <v>-39</v>
      </c>
      <c r="DI10" s="174">
        <v>-113</v>
      </c>
      <c r="DJ10" s="175"/>
      <c r="DK10" s="169">
        <v>-14</v>
      </c>
      <c r="DL10" s="170">
        <v>-86</v>
      </c>
      <c r="DM10" s="171">
        <v>-14</v>
      </c>
      <c r="DN10" s="172">
        <v>-86</v>
      </c>
      <c r="DO10" s="173">
        <v>-12</v>
      </c>
      <c r="DP10" s="174">
        <v>-88</v>
      </c>
      <c r="DQ10" s="175"/>
      <c r="DR10" s="169">
        <v>-11</v>
      </c>
      <c r="DS10" s="170">
        <v>-50</v>
      </c>
      <c r="DT10" s="171">
        <v>-10</v>
      </c>
      <c r="DU10" s="172">
        <v>-50</v>
      </c>
      <c r="DV10" s="173">
        <v>-8</v>
      </c>
      <c r="DW10" s="174">
        <v>-50</v>
      </c>
      <c r="DX10" s="175"/>
      <c r="DY10" s="169">
        <v>-30</v>
      </c>
      <c r="DZ10" s="170">
        <v>-40</v>
      </c>
      <c r="EA10" s="171">
        <v>-29</v>
      </c>
      <c r="EB10" s="172">
        <v>-38</v>
      </c>
      <c r="EC10" s="173">
        <v>-30</v>
      </c>
      <c r="ED10" s="174">
        <v>-37</v>
      </c>
      <c r="EE10" s="175"/>
      <c r="EF10" s="169">
        <v>-49</v>
      </c>
      <c r="EG10" s="170">
        <v>10</v>
      </c>
      <c r="EH10" s="171">
        <v>-48</v>
      </c>
      <c r="EI10" s="172">
        <v>9</v>
      </c>
      <c r="EJ10" s="173">
        <v>-47</v>
      </c>
      <c r="EK10" s="174">
        <v>8</v>
      </c>
      <c r="EL10" s="175"/>
      <c r="EM10" s="169">
        <v>-36</v>
      </c>
      <c r="EN10" s="170">
        <v>-4</v>
      </c>
      <c r="EO10" s="171">
        <v>-36</v>
      </c>
      <c r="EP10" s="172">
        <v>-5</v>
      </c>
      <c r="EQ10" s="173">
        <v>-38</v>
      </c>
      <c r="ER10" s="174">
        <v>-6</v>
      </c>
      <c r="ES10" s="175"/>
      <c r="ET10" s="169">
        <v>-1</v>
      </c>
      <c r="EU10" s="170">
        <v>-6</v>
      </c>
      <c r="EV10" s="171">
        <v>0</v>
      </c>
      <c r="EW10" s="172">
        <v>-6</v>
      </c>
      <c r="EX10" s="173">
        <v>0</v>
      </c>
      <c r="EY10" s="174">
        <v>-8</v>
      </c>
      <c r="EZ10" s="175"/>
      <c r="FA10" s="169">
        <v>21</v>
      </c>
      <c r="FB10" s="170">
        <v>8</v>
      </c>
      <c r="FC10" s="171">
        <v>20</v>
      </c>
      <c r="FD10" s="172">
        <v>6</v>
      </c>
      <c r="FE10" s="173">
        <v>21</v>
      </c>
      <c r="FF10" s="174">
        <v>5</v>
      </c>
      <c r="FG10" s="175"/>
      <c r="FH10" s="169">
        <v>53</v>
      </c>
      <c r="FI10" s="170">
        <v>5</v>
      </c>
      <c r="FJ10" s="171">
        <v>51</v>
      </c>
      <c r="FK10" s="172">
        <v>4</v>
      </c>
      <c r="FL10" s="173">
        <v>51</v>
      </c>
      <c r="FM10" s="174">
        <v>3</v>
      </c>
      <c r="FN10" s="175"/>
      <c r="FO10" s="169">
        <v>41</v>
      </c>
      <c r="FP10" s="170">
        <v>-35</v>
      </c>
      <c r="FQ10" s="171">
        <v>39</v>
      </c>
      <c r="FR10" s="172">
        <v>-34</v>
      </c>
      <c r="FS10" s="173">
        <v>38</v>
      </c>
      <c r="FT10" s="174">
        <v>-35</v>
      </c>
      <c r="FU10" s="175"/>
      <c r="FV10" s="169">
        <v>47</v>
      </c>
      <c r="FW10" s="170">
        <v>-71</v>
      </c>
      <c r="FX10" s="171">
        <v>45</v>
      </c>
      <c r="FY10" s="172">
        <v>-69</v>
      </c>
      <c r="FZ10" s="173">
        <v>45</v>
      </c>
      <c r="GA10" s="174">
        <v>-69</v>
      </c>
      <c r="GB10" s="175"/>
      <c r="GC10" s="169">
        <v>15</v>
      </c>
      <c r="GD10" s="170">
        <v>-93</v>
      </c>
      <c r="GE10" s="171">
        <v>13</v>
      </c>
      <c r="GF10" s="172">
        <v>-92</v>
      </c>
      <c r="GG10" s="173">
        <v>13</v>
      </c>
      <c r="GH10" s="174">
        <v>-91</v>
      </c>
      <c r="GI10" s="175"/>
      <c r="GJ10" s="169">
        <v>68</v>
      </c>
      <c r="GK10" s="170">
        <v>-46</v>
      </c>
      <c r="GL10" s="171">
        <v>68</v>
      </c>
      <c r="GM10" s="172">
        <v>-47</v>
      </c>
      <c r="GN10" s="173">
        <v>70</v>
      </c>
      <c r="GO10" s="174">
        <v>-48</v>
      </c>
      <c r="GP10" s="175"/>
      <c r="GQ10" s="169">
        <v>105</v>
      </c>
      <c r="GR10" s="170">
        <v>-58</v>
      </c>
      <c r="GS10" s="171">
        <v>103</v>
      </c>
      <c r="GT10" s="172">
        <v>-58</v>
      </c>
      <c r="GU10" s="173">
        <v>102</v>
      </c>
      <c r="GV10" s="174">
        <v>-58</v>
      </c>
      <c r="GW10" s="175"/>
      <c r="GX10" s="169">
        <v>110</v>
      </c>
      <c r="GY10" s="170">
        <v>-92</v>
      </c>
      <c r="GZ10" s="171">
        <v>108</v>
      </c>
      <c r="HA10" s="172">
        <v>-91</v>
      </c>
      <c r="HB10" s="173">
        <v>108</v>
      </c>
      <c r="HC10" s="174">
        <v>-90</v>
      </c>
      <c r="HD10" s="175"/>
      <c r="HE10" s="169">
        <v>129</v>
      </c>
      <c r="HF10" s="170">
        <v>-70</v>
      </c>
      <c r="HG10" s="171">
        <v>129</v>
      </c>
      <c r="HH10" s="172">
        <v>-71</v>
      </c>
      <c r="HI10" s="173">
        <v>131</v>
      </c>
      <c r="HJ10" s="174">
        <v>-72</v>
      </c>
      <c r="HK10" s="175"/>
      <c r="HL10" s="169">
        <v>149</v>
      </c>
      <c r="HM10" s="170">
        <v>-39</v>
      </c>
      <c r="HN10" s="171">
        <v>149</v>
      </c>
      <c r="HO10" s="172">
        <v>-37</v>
      </c>
      <c r="HP10" s="173">
        <v>151</v>
      </c>
      <c r="HQ10" s="174">
        <v>-37</v>
      </c>
      <c r="HR10" s="175"/>
      <c r="HS10" s="169">
        <v>138</v>
      </c>
      <c r="HT10" s="170">
        <v>-3</v>
      </c>
      <c r="HU10" s="171">
        <v>139</v>
      </c>
      <c r="HV10" s="172">
        <v>-2</v>
      </c>
      <c r="HW10" s="173">
        <v>140</v>
      </c>
      <c r="HX10" s="174">
        <v>-1</v>
      </c>
      <c r="HY10" s="175"/>
      <c r="HZ10" s="169">
        <v>101</v>
      </c>
      <c r="IA10" s="170">
        <v>13</v>
      </c>
      <c r="IB10" s="171">
        <v>101</v>
      </c>
      <c r="IC10" s="172">
        <v>14</v>
      </c>
      <c r="ID10" s="173">
        <v>103</v>
      </c>
      <c r="IE10" s="174">
        <v>15</v>
      </c>
      <c r="IF10" s="175"/>
      <c r="IG10" s="169">
        <v>82</v>
      </c>
      <c r="IH10" s="170">
        <v>29</v>
      </c>
      <c r="II10" s="171">
        <v>80</v>
      </c>
      <c r="IJ10" s="172">
        <v>29</v>
      </c>
      <c r="IK10" s="173">
        <v>80</v>
      </c>
      <c r="IL10" s="174">
        <v>31</v>
      </c>
      <c r="IM10" s="175"/>
      <c r="IN10" s="169">
        <v>53</v>
      </c>
      <c r="IO10" s="170">
        <v>16</v>
      </c>
      <c r="IP10" s="171">
        <v>53</v>
      </c>
      <c r="IQ10" s="172">
        <v>17</v>
      </c>
      <c r="IR10" s="173">
        <v>53</v>
      </c>
      <c r="IS10" s="174">
        <v>19</v>
      </c>
      <c r="IT10" s="175"/>
      <c r="IU10" s="169">
        <v>0</v>
      </c>
      <c r="IV10" s="170">
        <v>18</v>
      </c>
      <c r="IW10" s="171">
        <v>0</v>
      </c>
      <c r="IX10" s="172">
        <v>19</v>
      </c>
      <c r="IY10" s="173">
        <v>2</v>
      </c>
      <c r="IZ10" s="174">
        <v>20</v>
      </c>
      <c r="JA10" s="175"/>
      <c r="JB10" s="169">
        <v>0</v>
      </c>
      <c r="JC10" s="170">
        <v>58</v>
      </c>
      <c r="JD10" s="171">
        <v>0</v>
      </c>
      <c r="JE10" s="172">
        <v>56</v>
      </c>
      <c r="JF10" s="173">
        <v>0</v>
      </c>
      <c r="JG10" s="174">
        <v>55</v>
      </c>
      <c r="JH10" s="175"/>
      <c r="JI10" s="169">
        <v>17</v>
      </c>
      <c r="JJ10" s="170">
        <v>71</v>
      </c>
      <c r="JK10" s="171">
        <v>18</v>
      </c>
      <c r="JL10" s="172">
        <v>72</v>
      </c>
      <c r="JM10" s="173">
        <v>19</v>
      </c>
      <c r="JN10" s="174">
        <v>73</v>
      </c>
      <c r="JO10" s="175"/>
      <c r="JP10" s="169">
        <v>22</v>
      </c>
      <c r="JQ10" s="170">
        <v>93</v>
      </c>
      <c r="JR10" s="171">
        <v>21</v>
      </c>
      <c r="JS10" s="172">
        <v>91</v>
      </c>
      <c r="JT10" s="173">
        <v>22</v>
      </c>
      <c r="JU10" s="174">
        <v>90</v>
      </c>
      <c r="JV10" s="175"/>
      <c r="JW10" s="169">
        <v>46</v>
      </c>
      <c r="JX10" s="170">
        <v>104</v>
      </c>
      <c r="JY10" s="171">
        <v>46</v>
      </c>
      <c r="JZ10" s="172">
        <v>103</v>
      </c>
      <c r="KA10" s="173">
        <v>48</v>
      </c>
      <c r="KB10" s="174">
        <v>102</v>
      </c>
      <c r="KC10" s="175"/>
      <c r="KD10" s="169">
        <v>84</v>
      </c>
      <c r="KE10" s="170">
        <v>128</v>
      </c>
      <c r="KF10" s="171">
        <v>84</v>
      </c>
      <c r="KG10" s="172">
        <v>126</v>
      </c>
      <c r="KH10" s="173">
        <v>84</v>
      </c>
      <c r="KI10" s="174">
        <v>125</v>
      </c>
      <c r="KJ10" s="175"/>
      <c r="KK10" s="169">
        <v>25</v>
      </c>
      <c r="KL10" s="170">
        <v>117</v>
      </c>
      <c r="KM10" s="171">
        <v>24</v>
      </c>
      <c r="KN10" s="172">
        <v>115</v>
      </c>
      <c r="KO10" s="173">
        <v>23</v>
      </c>
      <c r="KP10" s="174">
        <v>115</v>
      </c>
      <c r="KQ10" s="175"/>
      <c r="KR10" s="169">
        <v>-26</v>
      </c>
      <c r="KS10" s="170">
        <v>82</v>
      </c>
      <c r="KT10" s="171">
        <v>-25</v>
      </c>
      <c r="KU10" s="172">
        <v>81</v>
      </c>
      <c r="KV10" s="173">
        <v>-24</v>
      </c>
      <c r="KW10" s="174">
        <v>80</v>
      </c>
      <c r="KX10" s="175"/>
      <c r="KY10" s="169">
        <v>-68</v>
      </c>
      <c r="KZ10" s="170">
        <v>80</v>
      </c>
      <c r="LA10" s="171">
        <v>-67</v>
      </c>
      <c r="LB10" s="172">
        <v>81</v>
      </c>
      <c r="LC10" s="173">
        <v>-66</v>
      </c>
      <c r="LD10" s="174">
        <v>82</v>
      </c>
      <c r="LE10" s="175"/>
      <c r="LF10" s="169">
        <v>-117</v>
      </c>
      <c r="LG10" s="170">
        <v>89</v>
      </c>
      <c r="LH10" s="171">
        <v>-118</v>
      </c>
      <c r="LI10" s="172">
        <v>89</v>
      </c>
      <c r="LJ10" s="173">
        <v>-119</v>
      </c>
      <c r="LK10" s="174">
        <v>91</v>
      </c>
      <c r="LL10" s="175"/>
      <c r="LM10" s="169">
        <v>-129</v>
      </c>
      <c r="LN10" s="170">
        <v>12</v>
      </c>
      <c r="LO10" s="171">
        <v>-130</v>
      </c>
      <c r="LP10" s="172">
        <v>11</v>
      </c>
      <c r="LQ10" s="173">
        <v>-132</v>
      </c>
      <c r="LR10" s="174">
        <v>12</v>
      </c>
      <c r="LS10" s="175"/>
      <c r="LT10" s="169">
        <v>-93</v>
      </c>
      <c r="LU10" s="170">
        <v>116</v>
      </c>
      <c r="LV10" s="171">
        <v>-92</v>
      </c>
      <c r="LW10" s="172">
        <v>114</v>
      </c>
      <c r="LX10" s="173">
        <v>-91</v>
      </c>
      <c r="LY10" s="174">
        <v>114</v>
      </c>
      <c r="LZ10" s="175"/>
    </row>
    <row r="11" spans="1:338" ht="14.25" customHeight="1">
      <c r="A11" s="162"/>
      <c r="B11" s="155"/>
      <c r="C11" s="169">
        <v>-163</v>
      </c>
      <c r="D11" s="170">
        <v>-70</v>
      </c>
      <c r="E11" s="171">
        <v>-163</v>
      </c>
      <c r="F11" s="172">
        <v>-71</v>
      </c>
      <c r="G11" s="173">
        <v>-163</v>
      </c>
      <c r="H11" s="174">
        <v>-73</v>
      </c>
      <c r="I11" s="175"/>
      <c r="J11" s="169">
        <v>-195</v>
      </c>
      <c r="K11" s="170">
        <v>-39</v>
      </c>
      <c r="L11" s="171">
        <v>-193</v>
      </c>
      <c r="M11" s="172">
        <v>-39</v>
      </c>
      <c r="N11" s="173">
        <v>-192</v>
      </c>
      <c r="O11" s="174">
        <v>-39</v>
      </c>
      <c r="P11" s="175"/>
      <c r="Q11" s="169">
        <v>-173</v>
      </c>
      <c r="R11" s="170">
        <v>2</v>
      </c>
      <c r="S11" s="171">
        <v>-171</v>
      </c>
      <c r="T11" s="172">
        <v>2</v>
      </c>
      <c r="U11" s="173">
        <v>-170</v>
      </c>
      <c r="V11" s="174">
        <v>2</v>
      </c>
      <c r="W11" s="175"/>
      <c r="X11" s="169">
        <v>-151</v>
      </c>
      <c r="Y11" s="170">
        <v>-13</v>
      </c>
      <c r="Z11" s="171">
        <v>-149</v>
      </c>
      <c r="AA11" s="172">
        <v>-14</v>
      </c>
      <c r="AB11" s="173">
        <v>-149</v>
      </c>
      <c r="AC11" s="174">
        <v>-15</v>
      </c>
      <c r="AD11" s="175"/>
      <c r="AE11" s="169">
        <v>-116</v>
      </c>
      <c r="AF11" s="170">
        <v>-33</v>
      </c>
      <c r="AG11" s="171">
        <v>-116</v>
      </c>
      <c r="AH11" s="172">
        <v>-34</v>
      </c>
      <c r="AI11" s="173">
        <v>-118</v>
      </c>
      <c r="AJ11" s="174">
        <v>-35</v>
      </c>
      <c r="AK11" s="175"/>
      <c r="AL11" s="169">
        <v>-110</v>
      </c>
      <c r="AM11" s="170">
        <v>-80</v>
      </c>
      <c r="AN11" s="171">
        <v>-110</v>
      </c>
      <c r="AO11" s="172">
        <v>-79</v>
      </c>
      <c r="AP11" s="173">
        <v>-112</v>
      </c>
      <c r="AQ11" s="174">
        <v>-78</v>
      </c>
      <c r="AR11" s="175"/>
      <c r="AS11" s="169">
        <v>-136</v>
      </c>
      <c r="AT11" s="170">
        <v>-81</v>
      </c>
      <c r="AU11" s="171">
        <v>-135</v>
      </c>
      <c r="AV11" s="172">
        <v>-79</v>
      </c>
      <c r="AW11" s="173">
        <v>-134</v>
      </c>
      <c r="AX11" s="174">
        <v>-79</v>
      </c>
      <c r="AY11" s="175"/>
      <c r="AZ11" s="169">
        <v>-97</v>
      </c>
      <c r="BA11" s="170">
        <v>-104</v>
      </c>
      <c r="BB11" s="171">
        <v>-97</v>
      </c>
      <c r="BC11" s="172">
        <v>-105</v>
      </c>
      <c r="BD11" s="173">
        <v>-97</v>
      </c>
      <c r="BE11" s="174">
        <v>-107</v>
      </c>
      <c r="BF11" s="175"/>
      <c r="BG11" s="169">
        <v>-75</v>
      </c>
      <c r="BH11" s="170">
        <v>-88</v>
      </c>
      <c r="BI11" s="171">
        <v>-73</v>
      </c>
      <c r="BJ11" s="172">
        <v>-88</v>
      </c>
      <c r="BK11" s="173">
        <v>-73</v>
      </c>
      <c r="BL11" s="174">
        <v>-90</v>
      </c>
      <c r="BM11" s="175"/>
      <c r="BN11" s="169">
        <v>-64</v>
      </c>
      <c r="BO11" s="170">
        <v>-54</v>
      </c>
      <c r="BP11" s="171">
        <v>-62</v>
      </c>
      <c r="BQ11" s="172">
        <v>-55</v>
      </c>
      <c r="BR11" s="173">
        <v>-62</v>
      </c>
      <c r="BS11" s="174">
        <v>-56</v>
      </c>
      <c r="BT11" s="175"/>
      <c r="BU11" s="169">
        <v>-56</v>
      </c>
      <c r="BV11" s="170">
        <v>-16</v>
      </c>
      <c r="BW11" s="171">
        <v>-54</v>
      </c>
      <c r="BX11" s="172">
        <v>-16</v>
      </c>
      <c r="BY11" s="173">
        <v>-53</v>
      </c>
      <c r="BZ11" s="174">
        <v>-16</v>
      </c>
      <c r="CA11" s="175"/>
      <c r="CB11" s="169">
        <v>-69</v>
      </c>
      <c r="CC11" s="170">
        <v>-13</v>
      </c>
      <c r="CD11" s="171">
        <v>-69</v>
      </c>
      <c r="CE11" s="172">
        <v>-11</v>
      </c>
      <c r="CF11" s="173">
        <v>-71</v>
      </c>
      <c r="CG11" s="174">
        <v>-11</v>
      </c>
      <c r="CH11" s="175"/>
      <c r="CI11" s="169">
        <v>-111</v>
      </c>
      <c r="CJ11" s="170">
        <v>-17</v>
      </c>
      <c r="CK11" s="171">
        <v>-109</v>
      </c>
      <c r="CL11" s="172">
        <v>-16</v>
      </c>
      <c r="CM11" s="173">
        <v>-109</v>
      </c>
      <c r="CN11" s="174">
        <v>-15</v>
      </c>
      <c r="CO11" s="175"/>
      <c r="CP11" s="169">
        <v>-79</v>
      </c>
      <c r="CQ11" s="170">
        <v>-129</v>
      </c>
      <c r="CR11" s="171">
        <v>-79</v>
      </c>
      <c r="CS11" s="172">
        <v>-129</v>
      </c>
      <c r="CT11" s="173">
        <v>-81</v>
      </c>
      <c r="CU11" s="174">
        <v>-131</v>
      </c>
      <c r="CV11" s="175"/>
      <c r="CW11" s="169">
        <v>-52</v>
      </c>
      <c r="CX11" s="170">
        <v>-127</v>
      </c>
      <c r="CY11" s="171">
        <v>-51</v>
      </c>
      <c r="CZ11" s="172">
        <v>-128</v>
      </c>
      <c r="DA11" s="173">
        <v>-50</v>
      </c>
      <c r="DB11" s="174">
        <v>-129</v>
      </c>
      <c r="DC11" s="175"/>
      <c r="DD11" s="169">
        <v>-44</v>
      </c>
      <c r="DE11" s="170">
        <v>-106</v>
      </c>
      <c r="DF11" s="171">
        <v>-42</v>
      </c>
      <c r="DG11" s="172">
        <v>-105</v>
      </c>
      <c r="DH11" s="173">
        <v>-41</v>
      </c>
      <c r="DI11" s="174">
        <v>-106</v>
      </c>
      <c r="DJ11" s="175"/>
      <c r="DK11" s="169">
        <v>-10</v>
      </c>
      <c r="DL11" s="170">
        <v>-82</v>
      </c>
      <c r="DM11" s="171">
        <v>-10</v>
      </c>
      <c r="DN11" s="172">
        <v>-83</v>
      </c>
      <c r="DO11" s="173">
        <v>-8</v>
      </c>
      <c r="DP11" s="174">
        <v>-84</v>
      </c>
      <c r="DQ11" s="175"/>
      <c r="DR11" s="169">
        <v>-12</v>
      </c>
      <c r="DS11" s="170">
        <v>-43</v>
      </c>
      <c r="DT11" s="171">
        <v>-12</v>
      </c>
      <c r="DU11" s="172">
        <v>-40</v>
      </c>
      <c r="DV11" s="173">
        <v>-9</v>
      </c>
      <c r="DW11" s="174">
        <v>-43</v>
      </c>
      <c r="DX11" s="175"/>
      <c r="DY11" s="169">
        <v>-36</v>
      </c>
      <c r="DZ11" s="170">
        <v>-38</v>
      </c>
      <c r="EA11" s="171">
        <v>-36</v>
      </c>
      <c r="EB11" s="172">
        <v>-36</v>
      </c>
      <c r="EC11" s="173">
        <v>-36</v>
      </c>
      <c r="ED11" s="174">
        <v>-35</v>
      </c>
      <c r="EE11" s="175"/>
      <c r="EF11" s="169">
        <v>-42</v>
      </c>
      <c r="EG11" s="170">
        <v>14</v>
      </c>
      <c r="EH11" s="171">
        <v>-42</v>
      </c>
      <c r="EI11" s="172">
        <v>12</v>
      </c>
      <c r="EJ11" s="173">
        <v>-42</v>
      </c>
      <c r="EK11" s="174">
        <v>11</v>
      </c>
      <c r="EL11" s="175"/>
      <c r="EM11" s="169">
        <v>-30</v>
      </c>
      <c r="EN11" s="170">
        <v>-8</v>
      </c>
      <c r="EO11" s="171">
        <v>-31</v>
      </c>
      <c r="EP11" s="172">
        <v>-9</v>
      </c>
      <c r="EQ11" s="173">
        <v>-32</v>
      </c>
      <c r="ER11" s="174">
        <v>-10</v>
      </c>
      <c r="ES11" s="175"/>
      <c r="ET11" s="169">
        <v>3</v>
      </c>
      <c r="EU11" s="170">
        <v>-1</v>
      </c>
      <c r="EV11" s="171">
        <v>4</v>
      </c>
      <c r="EW11" s="172">
        <v>-1</v>
      </c>
      <c r="EX11" s="173">
        <v>5</v>
      </c>
      <c r="EY11" s="174">
        <v>-3</v>
      </c>
      <c r="EZ11" s="175"/>
      <c r="FA11" s="169">
        <v>24</v>
      </c>
      <c r="FB11" s="170">
        <v>10</v>
      </c>
      <c r="FC11" s="171">
        <v>25</v>
      </c>
      <c r="FD11" s="172">
        <v>9</v>
      </c>
      <c r="FE11" s="173">
        <v>26</v>
      </c>
      <c r="FF11" s="174">
        <v>8</v>
      </c>
      <c r="FG11" s="175"/>
      <c r="FH11" s="169">
        <v>55</v>
      </c>
      <c r="FI11" s="170">
        <v>-4</v>
      </c>
      <c r="FJ11" s="171">
        <v>53</v>
      </c>
      <c r="FK11" s="172">
        <v>-4</v>
      </c>
      <c r="FL11" s="173">
        <v>52</v>
      </c>
      <c r="FM11" s="174">
        <v>-4</v>
      </c>
      <c r="FN11" s="175"/>
      <c r="FO11" s="169">
        <v>41</v>
      </c>
      <c r="FP11" s="170">
        <v>-41</v>
      </c>
      <c r="FQ11" s="171">
        <v>40</v>
      </c>
      <c r="FR11" s="172">
        <v>-42</v>
      </c>
      <c r="FS11" s="173">
        <v>39</v>
      </c>
      <c r="FT11" s="174">
        <v>-43</v>
      </c>
      <c r="FU11" s="175"/>
      <c r="FV11" s="169">
        <v>41</v>
      </c>
      <c r="FW11" s="170">
        <v>-75</v>
      </c>
      <c r="FX11" s="171">
        <v>39</v>
      </c>
      <c r="FY11" s="172">
        <v>-74</v>
      </c>
      <c r="FZ11" s="173">
        <v>39</v>
      </c>
      <c r="GA11" s="174">
        <v>-73</v>
      </c>
      <c r="GB11" s="175"/>
      <c r="GC11" s="169">
        <v>8</v>
      </c>
      <c r="GD11" s="170">
        <v>-100</v>
      </c>
      <c r="GE11" s="171">
        <v>6</v>
      </c>
      <c r="GF11" s="172">
        <v>-99</v>
      </c>
      <c r="GG11" s="173">
        <v>6</v>
      </c>
      <c r="GH11" s="174">
        <v>-98</v>
      </c>
      <c r="GI11" s="175"/>
      <c r="GJ11" s="169">
        <v>78</v>
      </c>
      <c r="GK11" s="170">
        <v>-43</v>
      </c>
      <c r="GL11" s="171">
        <v>77</v>
      </c>
      <c r="GM11" s="172">
        <v>-44</v>
      </c>
      <c r="GN11" s="173">
        <v>78</v>
      </c>
      <c r="GO11" s="174">
        <v>-46</v>
      </c>
      <c r="GP11" s="175"/>
      <c r="GQ11" s="169">
        <v>104</v>
      </c>
      <c r="GR11" s="170">
        <v>-64</v>
      </c>
      <c r="GS11" s="171">
        <v>102</v>
      </c>
      <c r="GT11" s="172">
        <v>-64</v>
      </c>
      <c r="GU11" s="173">
        <v>101</v>
      </c>
      <c r="GV11" s="174">
        <v>-64</v>
      </c>
      <c r="GW11" s="175"/>
      <c r="GX11" s="169">
        <v>106</v>
      </c>
      <c r="GY11" s="170">
        <v>-104</v>
      </c>
      <c r="GZ11" s="171">
        <v>104</v>
      </c>
      <c r="HA11" s="172">
        <v>-102</v>
      </c>
      <c r="HB11" s="173">
        <v>104</v>
      </c>
      <c r="HC11" s="174">
        <v>-102</v>
      </c>
      <c r="HD11" s="175"/>
      <c r="HE11" s="169">
        <v>134</v>
      </c>
      <c r="HF11" s="170">
        <v>-63</v>
      </c>
      <c r="HG11" s="171">
        <v>135</v>
      </c>
      <c r="HH11" s="172">
        <v>-64</v>
      </c>
      <c r="HI11" s="173">
        <v>136</v>
      </c>
      <c r="HJ11" s="174">
        <v>-65</v>
      </c>
      <c r="HK11" s="175"/>
      <c r="HL11" s="169">
        <v>144</v>
      </c>
      <c r="HM11" s="170">
        <v>-33</v>
      </c>
      <c r="HN11" s="171">
        <v>145</v>
      </c>
      <c r="HO11" s="172">
        <v>-32</v>
      </c>
      <c r="HP11" s="173">
        <v>146</v>
      </c>
      <c r="HQ11" s="174">
        <v>-31</v>
      </c>
      <c r="HR11" s="175"/>
      <c r="HS11" s="169">
        <v>132</v>
      </c>
      <c r="HT11" s="170">
        <v>2</v>
      </c>
      <c r="HU11" s="171">
        <v>133</v>
      </c>
      <c r="HV11" s="172">
        <v>3</v>
      </c>
      <c r="HW11" s="173">
        <v>134</v>
      </c>
      <c r="HX11" s="174">
        <v>4</v>
      </c>
      <c r="HY11" s="175"/>
      <c r="HZ11" s="169">
        <v>98</v>
      </c>
      <c r="IA11" s="170">
        <v>20</v>
      </c>
      <c r="IB11" s="171">
        <v>99</v>
      </c>
      <c r="IC11" s="172">
        <v>19</v>
      </c>
      <c r="ID11" s="173">
        <v>101</v>
      </c>
      <c r="IE11" s="174">
        <v>20</v>
      </c>
      <c r="IF11" s="175"/>
      <c r="IG11" s="169">
        <v>80</v>
      </c>
      <c r="IH11" s="170">
        <v>23</v>
      </c>
      <c r="II11" s="171">
        <v>79</v>
      </c>
      <c r="IJ11" s="172">
        <v>23</v>
      </c>
      <c r="IK11" s="173">
        <v>78</v>
      </c>
      <c r="IL11" s="174">
        <v>25</v>
      </c>
      <c r="IM11" s="175"/>
      <c r="IN11" s="169">
        <v>47</v>
      </c>
      <c r="IO11" s="170">
        <v>19</v>
      </c>
      <c r="IP11" s="171">
        <v>47</v>
      </c>
      <c r="IQ11" s="172">
        <v>20</v>
      </c>
      <c r="IR11" s="173">
        <v>47</v>
      </c>
      <c r="IS11" s="174">
        <v>22</v>
      </c>
      <c r="IT11" s="175"/>
      <c r="IU11" s="169">
        <v>-6</v>
      </c>
      <c r="IV11" s="170">
        <v>26</v>
      </c>
      <c r="IW11" s="171">
        <v>-6</v>
      </c>
      <c r="IX11" s="172">
        <v>27</v>
      </c>
      <c r="IY11" s="173">
        <v>-4</v>
      </c>
      <c r="IZ11" s="174">
        <v>28</v>
      </c>
      <c r="JA11" s="175"/>
      <c r="JB11" s="169">
        <v>7</v>
      </c>
      <c r="JC11" s="170">
        <v>58</v>
      </c>
      <c r="JD11" s="171">
        <v>6</v>
      </c>
      <c r="JE11" s="172">
        <v>56</v>
      </c>
      <c r="JF11" s="173">
        <v>7</v>
      </c>
      <c r="JG11" s="174">
        <v>55</v>
      </c>
      <c r="JH11" s="175"/>
      <c r="JI11" s="169">
        <v>13</v>
      </c>
      <c r="JJ11" s="170">
        <v>77</v>
      </c>
      <c r="JK11" s="171">
        <v>13</v>
      </c>
      <c r="JL11" s="172">
        <v>77</v>
      </c>
      <c r="JM11" s="173">
        <v>15</v>
      </c>
      <c r="JN11" s="174">
        <v>79</v>
      </c>
      <c r="JO11" s="175"/>
      <c r="JP11" s="169">
        <v>28</v>
      </c>
      <c r="JQ11" s="170">
        <v>95</v>
      </c>
      <c r="JR11" s="171">
        <v>29</v>
      </c>
      <c r="JS11" s="172">
        <v>93</v>
      </c>
      <c r="JT11" s="173">
        <v>30</v>
      </c>
      <c r="JU11" s="174">
        <v>93</v>
      </c>
      <c r="JV11" s="175"/>
      <c r="JW11" s="169">
        <v>48</v>
      </c>
      <c r="JX11" s="170">
        <v>109</v>
      </c>
      <c r="JY11" s="171">
        <v>49</v>
      </c>
      <c r="JZ11" s="172">
        <v>107</v>
      </c>
      <c r="KA11" s="173">
        <v>50</v>
      </c>
      <c r="KB11" s="174">
        <v>107</v>
      </c>
      <c r="KC11" s="175"/>
      <c r="KD11" s="169">
        <v>101</v>
      </c>
      <c r="KE11" s="170">
        <v>120</v>
      </c>
      <c r="KF11" s="171">
        <v>100</v>
      </c>
      <c r="KG11" s="172">
        <v>118</v>
      </c>
      <c r="KH11" s="173">
        <v>99</v>
      </c>
      <c r="KI11" s="174">
        <v>118</v>
      </c>
      <c r="KJ11" s="175"/>
      <c r="KK11" s="169">
        <v>31</v>
      </c>
      <c r="KL11" s="170">
        <v>113</v>
      </c>
      <c r="KM11" s="171">
        <v>29</v>
      </c>
      <c r="KN11" s="172">
        <v>111</v>
      </c>
      <c r="KO11" s="173">
        <v>29</v>
      </c>
      <c r="KP11" s="174">
        <v>111</v>
      </c>
      <c r="KQ11" s="175"/>
      <c r="KR11" s="169">
        <v>-17</v>
      </c>
      <c r="KS11" s="170">
        <v>87</v>
      </c>
      <c r="KT11" s="171">
        <v>-16</v>
      </c>
      <c r="KU11" s="172">
        <v>86</v>
      </c>
      <c r="KV11" s="173">
        <v>-15</v>
      </c>
      <c r="KW11" s="174">
        <v>85</v>
      </c>
      <c r="KX11" s="175"/>
      <c r="KY11" s="169">
        <v>-76</v>
      </c>
      <c r="KZ11" s="170">
        <v>85</v>
      </c>
      <c r="LA11" s="171">
        <v>-74</v>
      </c>
      <c r="LB11" s="172">
        <v>85</v>
      </c>
      <c r="LC11" s="173">
        <v>-74</v>
      </c>
      <c r="LD11" s="174">
        <v>87</v>
      </c>
      <c r="LE11" s="175"/>
      <c r="LF11" s="169">
        <v>-123</v>
      </c>
      <c r="LG11" s="170">
        <v>78</v>
      </c>
      <c r="LH11" s="171">
        <v>-124</v>
      </c>
      <c r="LI11" s="172">
        <v>78</v>
      </c>
      <c r="LJ11" s="173">
        <v>-126</v>
      </c>
      <c r="LK11" s="174">
        <v>78</v>
      </c>
      <c r="LL11" s="175"/>
      <c r="LM11" s="169">
        <v>-132</v>
      </c>
      <c r="LN11" s="170">
        <v>-1</v>
      </c>
      <c r="LO11" s="171">
        <v>-133</v>
      </c>
      <c r="LP11" s="172">
        <v>0</v>
      </c>
      <c r="LQ11" s="173">
        <v>-135</v>
      </c>
      <c r="LR11" s="174">
        <v>-1</v>
      </c>
      <c r="LS11" s="175"/>
      <c r="LT11" s="169">
        <v>-74</v>
      </c>
      <c r="LU11" s="170">
        <v>130</v>
      </c>
      <c r="LV11" s="171">
        <v>-72</v>
      </c>
      <c r="LW11" s="172">
        <v>128</v>
      </c>
      <c r="LX11" s="173">
        <v>-72</v>
      </c>
      <c r="LY11" s="174">
        <v>128</v>
      </c>
      <c r="LZ11" s="175"/>
    </row>
    <row r="12" spans="1:338" ht="14.25" customHeight="1">
      <c r="A12" s="162"/>
      <c r="B12" s="155"/>
      <c r="C12" s="169">
        <v>-154</v>
      </c>
      <c r="D12" s="170">
        <v>-67</v>
      </c>
      <c r="E12" s="171">
        <v>-154</v>
      </c>
      <c r="F12" s="172">
        <v>-68</v>
      </c>
      <c r="G12" s="173">
        <v>-154</v>
      </c>
      <c r="H12" s="174">
        <v>-70</v>
      </c>
      <c r="I12" s="175"/>
      <c r="J12" s="169">
        <v>-189</v>
      </c>
      <c r="K12" s="170">
        <v>-32</v>
      </c>
      <c r="L12" s="171">
        <v>-188</v>
      </c>
      <c r="M12" s="172">
        <v>-32</v>
      </c>
      <c r="N12" s="173">
        <v>-187</v>
      </c>
      <c r="O12" s="174">
        <v>-34</v>
      </c>
      <c r="P12" s="175"/>
      <c r="Q12" s="169">
        <v>-170</v>
      </c>
      <c r="R12" s="170">
        <v>9</v>
      </c>
      <c r="S12" s="171">
        <v>-168</v>
      </c>
      <c r="T12" s="172">
        <v>8</v>
      </c>
      <c r="U12" s="173">
        <v>-167</v>
      </c>
      <c r="V12" s="174">
        <v>9</v>
      </c>
      <c r="W12" s="175"/>
      <c r="X12" s="169">
        <v>-142</v>
      </c>
      <c r="Y12" s="170">
        <v>-10</v>
      </c>
      <c r="Z12" s="171">
        <v>-141</v>
      </c>
      <c r="AA12" s="172">
        <v>-11</v>
      </c>
      <c r="AB12" s="173">
        <v>-142</v>
      </c>
      <c r="AC12" s="174">
        <v>-13</v>
      </c>
      <c r="AD12" s="175"/>
      <c r="AE12" s="169">
        <v>-110</v>
      </c>
      <c r="AF12" s="170">
        <v>-43</v>
      </c>
      <c r="AG12" s="171">
        <v>-111</v>
      </c>
      <c r="AH12" s="172">
        <v>-42</v>
      </c>
      <c r="AI12" s="173">
        <v>-113</v>
      </c>
      <c r="AJ12" s="174">
        <v>-43</v>
      </c>
      <c r="AK12" s="175"/>
      <c r="AL12" s="169">
        <v>-116</v>
      </c>
      <c r="AM12" s="170">
        <v>-85</v>
      </c>
      <c r="AN12" s="171">
        <v>-116</v>
      </c>
      <c r="AO12" s="172">
        <v>-84</v>
      </c>
      <c r="AP12" s="173">
        <v>-118</v>
      </c>
      <c r="AQ12" s="174">
        <v>-83</v>
      </c>
      <c r="AR12" s="175"/>
      <c r="AS12" s="169">
        <v>-140</v>
      </c>
      <c r="AT12" s="170">
        <v>-75</v>
      </c>
      <c r="AU12" s="171">
        <v>-139</v>
      </c>
      <c r="AV12" s="172">
        <v>-74</v>
      </c>
      <c r="AW12" s="173">
        <v>-138</v>
      </c>
      <c r="AX12" s="174">
        <v>-73</v>
      </c>
      <c r="AY12" s="175"/>
      <c r="AZ12" s="169">
        <v>-87</v>
      </c>
      <c r="BA12" s="170">
        <v>-106</v>
      </c>
      <c r="BB12" s="171">
        <v>-84</v>
      </c>
      <c r="BC12" s="172">
        <v>-107</v>
      </c>
      <c r="BD12" s="173">
        <v>-87</v>
      </c>
      <c r="BE12" s="174">
        <v>-109</v>
      </c>
      <c r="BF12" s="175"/>
      <c r="BG12" s="169">
        <v>-70</v>
      </c>
      <c r="BH12" s="170">
        <v>-83</v>
      </c>
      <c r="BI12" s="171">
        <v>-68</v>
      </c>
      <c r="BJ12" s="172">
        <v>-83</v>
      </c>
      <c r="BK12" s="173">
        <v>-68</v>
      </c>
      <c r="BL12" s="174">
        <v>-85</v>
      </c>
      <c r="BM12" s="175"/>
      <c r="BN12" s="169">
        <v>-60</v>
      </c>
      <c r="BO12" s="170">
        <v>-49</v>
      </c>
      <c r="BP12" s="171">
        <v>-59</v>
      </c>
      <c r="BQ12" s="172">
        <v>-50</v>
      </c>
      <c r="BR12" s="173">
        <v>-58</v>
      </c>
      <c r="BS12" s="174">
        <v>-51</v>
      </c>
      <c r="BT12" s="175"/>
      <c r="BU12" s="169">
        <v>-55</v>
      </c>
      <c r="BV12" s="170">
        <v>-10</v>
      </c>
      <c r="BW12" s="171">
        <v>-53</v>
      </c>
      <c r="BX12" s="172">
        <v>-9</v>
      </c>
      <c r="BY12" s="173">
        <v>-52</v>
      </c>
      <c r="BZ12" s="174">
        <v>-10</v>
      </c>
      <c r="CA12" s="175"/>
      <c r="CB12" s="169">
        <v>-72</v>
      </c>
      <c r="CC12" s="170">
        <v>-22</v>
      </c>
      <c r="CD12" s="171">
        <v>-73</v>
      </c>
      <c r="CE12" s="172">
        <v>-20</v>
      </c>
      <c r="CF12" s="173">
        <v>-74</v>
      </c>
      <c r="CG12" s="174">
        <v>-20</v>
      </c>
      <c r="CH12" s="175"/>
      <c r="CI12" s="169">
        <v>-120</v>
      </c>
      <c r="CJ12" s="170">
        <v>-14</v>
      </c>
      <c r="CK12" s="171">
        <v>-120</v>
      </c>
      <c r="CL12" s="172">
        <v>-12</v>
      </c>
      <c r="CM12" s="173">
        <v>-120</v>
      </c>
      <c r="CN12" s="174">
        <v>-11</v>
      </c>
      <c r="CO12" s="175"/>
      <c r="CP12" s="169">
        <v>-74</v>
      </c>
      <c r="CQ12" s="170">
        <v>-131</v>
      </c>
      <c r="CR12" s="171">
        <v>-72</v>
      </c>
      <c r="CS12" s="172">
        <v>-133</v>
      </c>
      <c r="CT12" s="173">
        <v>-76</v>
      </c>
      <c r="CU12" s="174">
        <v>-133</v>
      </c>
      <c r="CV12" s="175"/>
      <c r="CW12" s="169">
        <v>-45</v>
      </c>
      <c r="CX12" s="170">
        <v>-124</v>
      </c>
      <c r="CY12" s="171">
        <v>-45</v>
      </c>
      <c r="CZ12" s="172">
        <v>-125</v>
      </c>
      <c r="DA12" s="173">
        <v>-45</v>
      </c>
      <c r="DB12" s="174">
        <v>-127</v>
      </c>
      <c r="DC12" s="175"/>
      <c r="DD12" s="169">
        <v>-42</v>
      </c>
      <c r="DE12" s="170">
        <v>-100</v>
      </c>
      <c r="DF12" s="171">
        <v>-41</v>
      </c>
      <c r="DG12" s="172">
        <v>-100</v>
      </c>
      <c r="DH12" s="173">
        <v>-40</v>
      </c>
      <c r="DI12" s="174">
        <v>-102</v>
      </c>
      <c r="DJ12" s="175"/>
      <c r="DK12" s="169">
        <v>-8</v>
      </c>
      <c r="DL12" s="170">
        <v>-77</v>
      </c>
      <c r="DM12" s="171">
        <v>-7</v>
      </c>
      <c r="DN12" s="172">
        <v>-77</v>
      </c>
      <c r="DO12" s="173">
        <v>-5</v>
      </c>
      <c r="DP12" s="174">
        <v>-77</v>
      </c>
      <c r="DQ12" s="175"/>
      <c r="DR12" s="169"/>
      <c r="DS12" s="170"/>
      <c r="DT12" s="171"/>
      <c r="DU12" s="172"/>
      <c r="DV12" s="173"/>
      <c r="DW12" s="174"/>
      <c r="DX12" s="175"/>
      <c r="DY12" s="169">
        <v>-44</v>
      </c>
      <c r="DZ12" s="170">
        <v>-38</v>
      </c>
      <c r="EA12" s="171">
        <v>-46</v>
      </c>
      <c r="EB12" s="172">
        <v>-36</v>
      </c>
      <c r="EC12" s="173">
        <v>-44</v>
      </c>
      <c r="ED12" s="174">
        <v>-35</v>
      </c>
      <c r="EE12" s="175"/>
      <c r="EF12" s="169">
        <v>-36</v>
      </c>
      <c r="EG12" s="170">
        <v>15</v>
      </c>
      <c r="EH12" s="171">
        <v>-36</v>
      </c>
      <c r="EI12" s="172">
        <v>13</v>
      </c>
      <c r="EJ12" s="173">
        <v>-36</v>
      </c>
      <c r="EK12" s="174">
        <v>12</v>
      </c>
      <c r="EL12" s="175"/>
      <c r="EM12" s="169">
        <v>-26</v>
      </c>
      <c r="EN12" s="170">
        <v>-10</v>
      </c>
      <c r="EO12" s="171">
        <v>-25</v>
      </c>
      <c r="EP12" s="172">
        <v>-11</v>
      </c>
      <c r="EQ12" s="173">
        <v>-26</v>
      </c>
      <c r="ER12" s="174">
        <v>-13</v>
      </c>
      <c r="ES12" s="175"/>
      <c r="ET12" s="169">
        <v>4</v>
      </c>
      <c r="EU12" s="170">
        <v>3</v>
      </c>
      <c r="EV12" s="171">
        <v>6</v>
      </c>
      <c r="EW12" s="172">
        <v>5</v>
      </c>
      <c r="EX12" s="173">
        <v>7</v>
      </c>
      <c r="EY12" s="174">
        <v>3</v>
      </c>
      <c r="EZ12" s="175"/>
      <c r="FA12" s="169">
        <v>29</v>
      </c>
      <c r="FB12" s="170">
        <v>12</v>
      </c>
      <c r="FC12" s="171">
        <v>28</v>
      </c>
      <c r="FD12" s="172">
        <v>10</v>
      </c>
      <c r="FE12" s="173">
        <v>29</v>
      </c>
      <c r="FF12" s="174">
        <v>9</v>
      </c>
      <c r="FG12" s="175"/>
      <c r="FH12" s="169">
        <v>53</v>
      </c>
      <c r="FI12" s="170">
        <v>-13</v>
      </c>
      <c r="FJ12" s="171">
        <v>52</v>
      </c>
      <c r="FK12" s="172">
        <v>-11</v>
      </c>
      <c r="FL12" s="173">
        <v>51</v>
      </c>
      <c r="FM12" s="174">
        <v>-11</v>
      </c>
      <c r="FN12" s="175"/>
      <c r="FO12" s="169">
        <v>45</v>
      </c>
      <c r="FP12" s="170">
        <v>-46</v>
      </c>
      <c r="FQ12" s="171">
        <v>43</v>
      </c>
      <c r="FR12" s="172">
        <v>-46</v>
      </c>
      <c r="FS12" s="173">
        <v>43</v>
      </c>
      <c r="FT12" s="174">
        <v>-48</v>
      </c>
      <c r="FU12" s="175"/>
      <c r="FV12" s="169">
        <v>33</v>
      </c>
      <c r="FW12" s="170">
        <v>-79</v>
      </c>
      <c r="FX12" s="171">
        <v>31</v>
      </c>
      <c r="FY12" s="172">
        <v>-77</v>
      </c>
      <c r="FZ12" s="173">
        <v>31</v>
      </c>
      <c r="GA12" s="174">
        <v>-77</v>
      </c>
      <c r="GB12" s="175"/>
      <c r="GC12" s="169">
        <v>0</v>
      </c>
      <c r="GD12" s="170">
        <v>-103</v>
      </c>
      <c r="GE12" s="171">
        <v>0</v>
      </c>
      <c r="GF12" s="172">
        <v>-101</v>
      </c>
      <c r="GG12" s="173">
        <v>0</v>
      </c>
      <c r="GH12" s="174">
        <v>-100</v>
      </c>
      <c r="GI12" s="175"/>
      <c r="GJ12" s="169">
        <v>86</v>
      </c>
      <c r="GK12" s="170">
        <v>-44</v>
      </c>
      <c r="GL12" s="171">
        <v>86</v>
      </c>
      <c r="GM12" s="172">
        <v>-45</v>
      </c>
      <c r="GN12" s="173">
        <v>86</v>
      </c>
      <c r="GO12" s="174">
        <v>-47</v>
      </c>
      <c r="GP12" s="175"/>
      <c r="GQ12" s="169">
        <v>105</v>
      </c>
      <c r="GR12" s="170">
        <v>-69</v>
      </c>
      <c r="GS12" s="171">
        <v>103</v>
      </c>
      <c r="GT12" s="172">
        <v>-70</v>
      </c>
      <c r="GU12" s="173">
        <v>103</v>
      </c>
      <c r="GV12" s="174">
        <v>-71</v>
      </c>
      <c r="GW12" s="175"/>
      <c r="GX12" s="169">
        <v>101</v>
      </c>
      <c r="GY12" s="170">
        <v>-114</v>
      </c>
      <c r="GZ12" s="171">
        <v>99</v>
      </c>
      <c r="HA12" s="172">
        <v>-112</v>
      </c>
      <c r="HB12" s="173">
        <v>99</v>
      </c>
      <c r="HC12" s="174">
        <v>-112</v>
      </c>
      <c r="HD12" s="175"/>
      <c r="HE12" s="169">
        <v>138</v>
      </c>
      <c r="HF12" s="170">
        <v>-55</v>
      </c>
      <c r="HG12" s="171">
        <v>139</v>
      </c>
      <c r="HH12" s="172">
        <v>-56</v>
      </c>
      <c r="HI12" s="173">
        <v>140</v>
      </c>
      <c r="HJ12" s="174">
        <v>-57</v>
      </c>
      <c r="HK12" s="175"/>
      <c r="HL12" s="169">
        <v>141</v>
      </c>
      <c r="HM12" s="170">
        <v>-25</v>
      </c>
      <c r="HN12" s="171">
        <v>142</v>
      </c>
      <c r="HO12" s="172">
        <v>-25</v>
      </c>
      <c r="HP12" s="173">
        <v>144</v>
      </c>
      <c r="HQ12" s="174">
        <v>-25</v>
      </c>
      <c r="HR12" s="175"/>
      <c r="HS12" s="169">
        <v>125</v>
      </c>
      <c r="HT12" s="170">
        <v>5</v>
      </c>
      <c r="HU12" s="171">
        <v>125</v>
      </c>
      <c r="HV12" s="172">
        <v>6</v>
      </c>
      <c r="HW12" s="173">
        <v>125</v>
      </c>
      <c r="HX12" s="174">
        <v>8</v>
      </c>
      <c r="HY12" s="175"/>
      <c r="HZ12" s="169">
        <v>99</v>
      </c>
      <c r="IA12" s="170">
        <v>27</v>
      </c>
      <c r="IB12" s="171">
        <v>100</v>
      </c>
      <c r="IC12" s="172">
        <v>26</v>
      </c>
      <c r="ID12" s="173">
        <v>102</v>
      </c>
      <c r="IE12" s="174">
        <v>27</v>
      </c>
      <c r="IF12" s="175"/>
      <c r="IG12" s="169">
        <v>77</v>
      </c>
      <c r="IH12" s="170">
        <v>17</v>
      </c>
      <c r="II12" s="171">
        <v>75</v>
      </c>
      <c r="IJ12" s="172">
        <v>18</v>
      </c>
      <c r="IK12" s="173">
        <v>75</v>
      </c>
      <c r="IL12" s="174">
        <v>19</v>
      </c>
      <c r="IM12" s="175"/>
      <c r="IN12" s="169">
        <v>40</v>
      </c>
      <c r="IO12" s="170">
        <v>18</v>
      </c>
      <c r="IP12" s="171">
        <v>38</v>
      </c>
      <c r="IQ12" s="172">
        <v>19</v>
      </c>
      <c r="IR12" s="173">
        <v>38</v>
      </c>
      <c r="IS12" s="174">
        <v>20</v>
      </c>
      <c r="IT12" s="175"/>
      <c r="IU12" s="169">
        <v>-10</v>
      </c>
      <c r="IV12" s="170">
        <v>36</v>
      </c>
      <c r="IW12" s="171">
        <v>-9</v>
      </c>
      <c r="IX12" s="172">
        <v>35</v>
      </c>
      <c r="IY12" s="173">
        <v>-7</v>
      </c>
      <c r="IZ12" s="174">
        <v>36</v>
      </c>
      <c r="JA12" s="175"/>
      <c r="JB12" s="169">
        <v>13</v>
      </c>
      <c r="JC12" s="170">
        <v>59</v>
      </c>
      <c r="JD12" s="171">
        <v>12</v>
      </c>
      <c r="JE12" s="172">
        <v>57</v>
      </c>
      <c r="JF12" s="173">
        <v>13</v>
      </c>
      <c r="JG12" s="174">
        <v>56</v>
      </c>
      <c r="JH12" s="175"/>
      <c r="JI12" s="169">
        <v>6</v>
      </c>
      <c r="JJ12" s="170">
        <v>82</v>
      </c>
      <c r="JK12" s="171">
        <v>7</v>
      </c>
      <c r="JL12" s="172">
        <v>83</v>
      </c>
      <c r="JM12" s="173">
        <v>8</v>
      </c>
      <c r="JN12" s="174">
        <v>84</v>
      </c>
      <c r="JO12" s="175"/>
      <c r="JP12" s="169">
        <v>33</v>
      </c>
      <c r="JQ12" s="170">
        <v>97</v>
      </c>
      <c r="JR12" s="171">
        <v>36</v>
      </c>
      <c r="JS12" s="172">
        <v>97</v>
      </c>
      <c r="JT12" s="173">
        <v>35</v>
      </c>
      <c r="JU12" s="174">
        <v>95</v>
      </c>
      <c r="JV12" s="175"/>
      <c r="JW12" s="169">
        <v>50</v>
      </c>
      <c r="JX12" s="170">
        <v>115</v>
      </c>
      <c r="JY12" s="171">
        <v>51</v>
      </c>
      <c r="JZ12" s="172">
        <v>115</v>
      </c>
      <c r="KA12" s="173">
        <v>53</v>
      </c>
      <c r="KB12" s="174">
        <v>115</v>
      </c>
      <c r="KC12" s="175"/>
      <c r="KD12" s="169">
        <v>117</v>
      </c>
      <c r="KE12" s="170">
        <v>113</v>
      </c>
      <c r="KF12" s="171">
        <v>117</v>
      </c>
      <c r="KG12" s="172">
        <v>111</v>
      </c>
      <c r="KH12" s="173">
        <v>117</v>
      </c>
      <c r="KI12" s="174">
        <v>110</v>
      </c>
      <c r="KJ12" s="175"/>
      <c r="KK12" s="169">
        <v>35</v>
      </c>
      <c r="KL12" s="170">
        <v>107</v>
      </c>
      <c r="KM12" s="171">
        <v>34</v>
      </c>
      <c r="KN12" s="172">
        <v>106</v>
      </c>
      <c r="KO12" s="173">
        <v>33</v>
      </c>
      <c r="KP12" s="174">
        <v>105</v>
      </c>
      <c r="KQ12" s="175"/>
      <c r="KR12" s="169">
        <v>-6</v>
      </c>
      <c r="KS12" s="170">
        <v>91</v>
      </c>
      <c r="KT12" s="171">
        <v>-6</v>
      </c>
      <c r="KU12" s="172">
        <v>89</v>
      </c>
      <c r="KV12" s="173">
        <v>-6</v>
      </c>
      <c r="KW12" s="174">
        <v>88</v>
      </c>
      <c r="KX12" s="175"/>
      <c r="KY12" s="169">
        <v>-85</v>
      </c>
      <c r="KZ12" s="170">
        <v>90</v>
      </c>
      <c r="LA12" s="171">
        <v>-84</v>
      </c>
      <c r="LB12" s="172">
        <v>91</v>
      </c>
      <c r="LC12" s="173">
        <v>-83</v>
      </c>
      <c r="LD12" s="174">
        <v>92</v>
      </c>
      <c r="LE12" s="175"/>
      <c r="LF12" s="169">
        <v>-125</v>
      </c>
      <c r="LG12" s="170">
        <v>64</v>
      </c>
      <c r="LH12" s="171">
        <v>-126</v>
      </c>
      <c r="LI12" s="172">
        <v>64</v>
      </c>
      <c r="LJ12" s="173">
        <v>-128</v>
      </c>
      <c r="LK12" s="174">
        <v>64</v>
      </c>
      <c r="LL12" s="175"/>
      <c r="LM12" s="169">
        <v>-132</v>
      </c>
      <c r="LN12" s="170">
        <v>-9</v>
      </c>
      <c r="LO12" s="171">
        <v>-132</v>
      </c>
      <c r="LP12" s="172">
        <v>-12</v>
      </c>
      <c r="LQ12" s="173">
        <v>-135</v>
      </c>
      <c r="LR12" s="174">
        <v>-9</v>
      </c>
      <c r="LS12" s="175"/>
      <c r="LT12" s="169">
        <v>-53</v>
      </c>
      <c r="LU12" s="170">
        <v>141</v>
      </c>
      <c r="LV12" s="171">
        <v>-51</v>
      </c>
      <c r="LW12" s="172">
        <v>139</v>
      </c>
      <c r="LX12" s="173">
        <v>-51</v>
      </c>
      <c r="LY12" s="174">
        <v>139</v>
      </c>
      <c r="LZ12" s="175"/>
    </row>
    <row r="13" spans="1:338" ht="14.25" customHeight="1">
      <c r="A13" s="176"/>
      <c r="B13" s="155"/>
      <c r="C13" s="169">
        <v>-150</v>
      </c>
      <c r="D13" s="170">
        <v>-67</v>
      </c>
      <c r="E13" s="171">
        <v>-147</v>
      </c>
      <c r="F13" s="172">
        <v>-68</v>
      </c>
      <c r="G13" s="173">
        <v>-150</v>
      </c>
      <c r="H13" s="174">
        <v>-70</v>
      </c>
      <c r="I13" s="175"/>
      <c r="J13" s="169">
        <v>-181</v>
      </c>
      <c r="K13" s="170">
        <v>-29</v>
      </c>
      <c r="L13" s="171">
        <v>-180</v>
      </c>
      <c r="M13" s="172">
        <v>-30</v>
      </c>
      <c r="N13" s="173">
        <v>-181</v>
      </c>
      <c r="O13" s="174">
        <v>-32</v>
      </c>
      <c r="P13" s="175"/>
      <c r="Q13" s="169">
        <v>-169</v>
      </c>
      <c r="R13" s="170">
        <v>12</v>
      </c>
      <c r="S13" s="171">
        <v>-167</v>
      </c>
      <c r="T13" s="172">
        <v>14</v>
      </c>
      <c r="U13" s="173">
        <v>-166</v>
      </c>
      <c r="V13" s="174">
        <v>12</v>
      </c>
      <c r="W13" s="175"/>
      <c r="X13" s="169">
        <v>-136</v>
      </c>
      <c r="Y13" s="170">
        <v>-10</v>
      </c>
      <c r="Z13" s="171">
        <v>-132</v>
      </c>
      <c r="AA13" s="172">
        <v>-12</v>
      </c>
      <c r="AB13" s="173">
        <v>-136</v>
      </c>
      <c r="AC13" s="174">
        <v>-13</v>
      </c>
      <c r="AD13" s="175"/>
      <c r="AE13" s="169">
        <v>-110</v>
      </c>
      <c r="AF13" s="170">
        <v>-50</v>
      </c>
      <c r="AG13" s="171">
        <v>-112</v>
      </c>
      <c r="AH13" s="172">
        <v>-52</v>
      </c>
      <c r="AI13" s="173">
        <v>-113</v>
      </c>
      <c r="AJ13" s="174">
        <v>-50</v>
      </c>
      <c r="AK13" s="175"/>
      <c r="AL13" s="169">
        <v>-118</v>
      </c>
      <c r="AM13" s="170">
        <v>-91</v>
      </c>
      <c r="AN13" s="171">
        <v>-120</v>
      </c>
      <c r="AO13" s="172">
        <v>-92</v>
      </c>
      <c r="AP13" s="173">
        <v>-120</v>
      </c>
      <c r="AQ13" s="174">
        <v>-89</v>
      </c>
      <c r="AR13" s="175"/>
      <c r="AS13" s="169">
        <v>-146</v>
      </c>
      <c r="AT13" s="170">
        <v>-72</v>
      </c>
      <c r="AU13" s="171">
        <v>-147</v>
      </c>
      <c r="AV13" s="172">
        <v>-68</v>
      </c>
      <c r="AW13" s="173">
        <v>-144</v>
      </c>
      <c r="AX13" s="174">
        <v>-70</v>
      </c>
      <c r="AY13" s="175"/>
      <c r="AZ13" s="169"/>
      <c r="BA13" s="170"/>
      <c r="BB13" s="171"/>
      <c r="BC13" s="172"/>
      <c r="BD13" s="173"/>
      <c r="BE13" s="174"/>
      <c r="BF13" s="175"/>
      <c r="BG13" s="169">
        <v>-69</v>
      </c>
      <c r="BH13" s="170">
        <v>-78</v>
      </c>
      <c r="BI13" s="171">
        <v>-67</v>
      </c>
      <c r="BJ13" s="172">
        <v>-77</v>
      </c>
      <c r="BK13" s="173">
        <v>-66</v>
      </c>
      <c r="BL13" s="174">
        <v>-78</v>
      </c>
      <c r="BM13" s="175"/>
      <c r="BN13" s="169">
        <v>-58</v>
      </c>
      <c r="BO13" s="170">
        <v>-43</v>
      </c>
      <c r="BP13" s="171">
        <v>-57</v>
      </c>
      <c r="BQ13" s="172">
        <v>-43</v>
      </c>
      <c r="BR13" s="173">
        <v>-56</v>
      </c>
      <c r="BS13" s="174">
        <v>-45</v>
      </c>
      <c r="BT13" s="175"/>
      <c r="BU13" s="169">
        <v>-54</v>
      </c>
      <c r="BV13" s="170">
        <v>-6</v>
      </c>
      <c r="BW13" s="171">
        <v>-51</v>
      </c>
      <c r="BX13" s="172">
        <v>-3</v>
      </c>
      <c r="BY13" s="173">
        <v>-51</v>
      </c>
      <c r="BZ13" s="174">
        <v>-6</v>
      </c>
      <c r="CA13" s="175"/>
      <c r="CB13" s="169">
        <v>-79</v>
      </c>
      <c r="CC13" s="170">
        <v>-26</v>
      </c>
      <c r="CD13" s="171">
        <v>-78</v>
      </c>
      <c r="CE13" s="172">
        <v>-24</v>
      </c>
      <c r="CF13" s="173">
        <v>-79</v>
      </c>
      <c r="CG13" s="174">
        <v>-23</v>
      </c>
      <c r="CH13" s="175"/>
      <c r="CI13" s="169">
        <v>-130</v>
      </c>
      <c r="CJ13" s="170">
        <v>-14</v>
      </c>
      <c r="CK13" s="171">
        <v>-132</v>
      </c>
      <c r="CL13" s="172">
        <v>-12</v>
      </c>
      <c r="CM13" s="173">
        <v>-130</v>
      </c>
      <c r="CN13" s="174">
        <v>-11</v>
      </c>
      <c r="CO13" s="175"/>
      <c r="CP13" s="169"/>
      <c r="CQ13" s="170"/>
      <c r="CR13" s="171"/>
      <c r="CS13" s="172"/>
      <c r="CT13" s="173"/>
      <c r="CU13" s="174"/>
      <c r="CV13" s="175"/>
      <c r="CW13" s="169">
        <v>-41</v>
      </c>
      <c r="CX13" s="170">
        <v>-124</v>
      </c>
      <c r="CY13" s="171">
        <v>-38</v>
      </c>
      <c r="CZ13" s="172">
        <v>-125</v>
      </c>
      <c r="DA13" s="173">
        <v>-41</v>
      </c>
      <c r="DB13" s="174">
        <v>-127</v>
      </c>
      <c r="DC13" s="175"/>
      <c r="DD13" s="169">
        <v>-33</v>
      </c>
      <c r="DE13" s="170">
        <v>-94</v>
      </c>
      <c r="DF13" s="171">
        <v>-32</v>
      </c>
      <c r="DG13" s="172">
        <v>-96</v>
      </c>
      <c r="DH13" s="173">
        <v>-33</v>
      </c>
      <c r="DI13" s="174">
        <v>-97</v>
      </c>
      <c r="DJ13" s="175"/>
      <c r="DK13" s="169">
        <v>-8</v>
      </c>
      <c r="DL13" s="170">
        <v>-73</v>
      </c>
      <c r="DM13" s="171">
        <v>-6</v>
      </c>
      <c r="DN13" s="172">
        <v>-70</v>
      </c>
      <c r="DO13" s="173">
        <v>-5</v>
      </c>
      <c r="DP13" s="174">
        <v>-73</v>
      </c>
      <c r="DQ13" s="175"/>
      <c r="DR13" s="169"/>
      <c r="DS13" s="170"/>
      <c r="DT13" s="171"/>
      <c r="DU13" s="172"/>
      <c r="DV13" s="173"/>
      <c r="DW13" s="174"/>
      <c r="DX13" s="175"/>
      <c r="DY13" s="169"/>
      <c r="DZ13" s="170"/>
      <c r="EA13" s="171"/>
      <c r="EB13" s="172"/>
      <c r="EC13" s="173"/>
      <c r="ED13" s="174"/>
      <c r="EE13" s="175"/>
      <c r="EF13" s="169">
        <v>-32</v>
      </c>
      <c r="EG13" s="170">
        <v>15</v>
      </c>
      <c r="EH13" s="171">
        <v>-29</v>
      </c>
      <c r="EI13" s="172">
        <v>14</v>
      </c>
      <c r="EJ13" s="173">
        <v>-32</v>
      </c>
      <c r="EK13" s="174">
        <v>12</v>
      </c>
      <c r="EL13" s="175"/>
      <c r="EM13" s="169">
        <v>-22</v>
      </c>
      <c r="EN13" s="170">
        <v>-10</v>
      </c>
      <c r="EO13" s="171">
        <v>-18</v>
      </c>
      <c r="EP13" s="172">
        <v>-11</v>
      </c>
      <c r="EQ13" s="173">
        <v>-22</v>
      </c>
      <c r="ER13" s="174">
        <v>-13</v>
      </c>
      <c r="ES13" s="175"/>
      <c r="ET13" s="169"/>
      <c r="EU13" s="170"/>
      <c r="EV13" s="171"/>
      <c r="EW13" s="172"/>
      <c r="EX13" s="173"/>
      <c r="EY13" s="174"/>
      <c r="EZ13" s="175"/>
      <c r="FA13" s="169">
        <v>31</v>
      </c>
      <c r="FB13" s="170">
        <v>12</v>
      </c>
      <c r="FC13" s="171">
        <v>33</v>
      </c>
      <c r="FD13" s="172">
        <v>10</v>
      </c>
      <c r="FE13" s="173">
        <v>31</v>
      </c>
      <c r="FF13" s="174">
        <v>9</v>
      </c>
      <c r="FG13" s="175"/>
      <c r="FH13" s="169">
        <v>50</v>
      </c>
      <c r="FI13" s="170">
        <v>-18</v>
      </c>
      <c r="FJ13" s="171">
        <v>46</v>
      </c>
      <c r="FK13" s="172">
        <v>-19</v>
      </c>
      <c r="FL13" s="173">
        <v>48</v>
      </c>
      <c r="FM13" s="174">
        <v>-16</v>
      </c>
      <c r="FN13" s="175"/>
      <c r="FO13" s="169">
        <v>49</v>
      </c>
      <c r="FP13" s="170">
        <v>-50</v>
      </c>
      <c r="FQ13" s="171">
        <v>48</v>
      </c>
      <c r="FR13" s="172">
        <v>-51</v>
      </c>
      <c r="FS13" s="173">
        <v>47</v>
      </c>
      <c r="FT13" s="174">
        <v>-52</v>
      </c>
      <c r="FU13" s="175"/>
      <c r="FV13" s="169">
        <v>28</v>
      </c>
      <c r="FW13" s="170">
        <v>-82</v>
      </c>
      <c r="FX13" s="171">
        <v>24</v>
      </c>
      <c r="FY13" s="172">
        <v>-83</v>
      </c>
      <c r="FZ13" s="173">
        <v>26</v>
      </c>
      <c r="GA13" s="174">
        <v>-80</v>
      </c>
      <c r="GB13" s="175"/>
      <c r="GC13" s="169">
        <v>-7</v>
      </c>
      <c r="GD13" s="170">
        <v>-103</v>
      </c>
      <c r="GE13" s="171">
        <v>-8</v>
      </c>
      <c r="GF13" s="172">
        <v>-101</v>
      </c>
      <c r="GG13" s="173">
        <v>-7</v>
      </c>
      <c r="GH13" s="174">
        <v>-100</v>
      </c>
      <c r="GI13" s="175"/>
      <c r="GJ13" s="169">
        <v>93</v>
      </c>
      <c r="GK13" s="170">
        <v>-47</v>
      </c>
      <c r="GL13" s="171">
        <v>94</v>
      </c>
      <c r="GM13" s="172">
        <v>-49</v>
      </c>
      <c r="GN13" s="173">
        <v>91</v>
      </c>
      <c r="GO13" s="174">
        <v>-49</v>
      </c>
      <c r="GP13" s="175"/>
      <c r="GQ13" s="169">
        <v>108</v>
      </c>
      <c r="GR13" s="170">
        <v>-73</v>
      </c>
      <c r="GS13" s="171">
        <v>107</v>
      </c>
      <c r="GT13" s="172">
        <v>-73</v>
      </c>
      <c r="GU13" s="173">
        <v>106</v>
      </c>
      <c r="GV13" s="174">
        <v>-75</v>
      </c>
      <c r="GW13" s="175"/>
      <c r="GX13" s="169">
        <v>95</v>
      </c>
      <c r="GY13" s="170">
        <v>-120</v>
      </c>
      <c r="GZ13" s="171">
        <v>94</v>
      </c>
      <c r="HA13" s="172">
        <v>-119</v>
      </c>
      <c r="HB13" s="173">
        <v>93</v>
      </c>
      <c r="HC13" s="174">
        <v>-118</v>
      </c>
      <c r="HD13" s="175"/>
      <c r="HE13" s="169">
        <v>143</v>
      </c>
      <c r="HF13" s="170">
        <v>-50</v>
      </c>
      <c r="HG13" s="171">
        <v>143</v>
      </c>
      <c r="HH13" s="172">
        <v>-51</v>
      </c>
      <c r="HI13" s="173">
        <v>145</v>
      </c>
      <c r="HJ13" s="174">
        <v>-52</v>
      </c>
      <c r="HK13" s="175"/>
      <c r="HL13" s="169">
        <v>141</v>
      </c>
      <c r="HM13" s="170">
        <v>-21</v>
      </c>
      <c r="HN13" s="171">
        <v>142</v>
      </c>
      <c r="HO13" s="172">
        <v>-18</v>
      </c>
      <c r="HP13" s="173">
        <v>144</v>
      </c>
      <c r="HQ13" s="174">
        <v>-21</v>
      </c>
      <c r="HR13" s="175"/>
      <c r="HS13" s="169">
        <v>117</v>
      </c>
      <c r="HT13" s="170">
        <v>6</v>
      </c>
      <c r="HU13" s="171">
        <v>113</v>
      </c>
      <c r="HV13" s="172">
        <v>7</v>
      </c>
      <c r="HW13" s="173">
        <v>117</v>
      </c>
      <c r="HX13" s="174">
        <v>9</v>
      </c>
      <c r="HY13" s="175"/>
      <c r="HZ13" s="169">
        <v>97</v>
      </c>
      <c r="IA13" s="170">
        <v>31</v>
      </c>
      <c r="IB13" s="171">
        <v>98</v>
      </c>
      <c r="IC13" s="172">
        <v>32</v>
      </c>
      <c r="ID13" s="173">
        <v>99</v>
      </c>
      <c r="IE13" s="174">
        <v>33</v>
      </c>
      <c r="IF13" s="175"/>
      <c r="IG13" s="169">
        <v>73</v>
      </c>
      <c r="IH13" s="170">
        <v>16</v>
      </c>
      <c r="II13" s="171">
        <v>69</v>
      </c>
      <c r="IJ13" s="172">
        <v>15</v>
      </c>
      <c r="IK13" s="173">
        <v>71</v>
      </c>
      <c r="IL13" s="174">
        <v>18</v>
      </c>
      <c r="IM13" s="175"/>
      <c r="IN13" s="169">
        <v>36</v>
      </c>
      <c r="IO13" s="170">
        <v>15</v>
      </c>
      <c r="IP13" s="171">
        <v>35</v>
      </c>
      <c r="IQ13" s="172">
        <v>16</v>
      </c>
      <c r="IR13" s="173">
        <v>34</v>
      </c>
      <c r="IS13" s="174">
        <v>17</v>
      </c>
      <c r="IT13" s="175"/>
      <c r="IU13" s="169">
        <v>-10</v>
      </c>
      <c r="IV13" s="170">
        <v>44</v>
      </c>
      <c r="IW13" s="171">
        <v>-9</v>
      </c>
      <c r="IX13" s="172">
        <v>47</v>
      </c>
      <c r="IY13" s="173">
        <v>-7</v>
      </c>
      <c r="IZ13" s="174">
        <v>44</v>
      </c>
      <c r="JA13" s="175"/>
      <c r="JB13" s="169">
        <v>15</v>
      </c>
      <c r="JC13" s="170">
        <v>60</v>
      </c>
      <c r="JD13" s="171">
        <v>18</v>
      </c>
      <c r="JE13" s="172">
        <v>59</v>
      </c>
      <c r="JF13" s="173">
        <v>17</v>
      </c>
      <c r="JG13" s="174">
        <v>58</v>
      </c>
      <c r="JH13" s="175"/>
      <c r="JI13" s="169">
        <v>4</v>
      </c>
      <c r="JJ13" s="170">
        <v>88</v>
      </c>
      <c r="JK13" s="171">
        <v>4</v>
      </c>
      <c r="JL13" s="172">
        <v>90</v>
      </c>
      <c r="JM13" s="173">
        <v>7</v>
      </c>
      <c r="JN13" s="174">
        <v>88</v>
      </c>
      <c r="JO13" s="175"/>
      <c r="JP13" s="169"/>
      <c r="JQ13" s="170"/>
      <c r="JR13" s="171"/>
      <c r="JS13" s="172"/>
      <c r="JT13" s="173"/>
      <c r="JU13" s="174"/>
      <c r="JV13" s="175"/>
      <c r="JW13" s="169">
        <v>51</v>
      </c>
      <c r="JX13" s="170">
        <v>126</v>
      </c>
      <c r="JY13" s="171">
        <v>52</v>
      </c>
      <c r="JZ13" s="172">
        <v>129</v>
      </c>
      <c r="KA13" s="173">
        <v>54</v>
      </c>
      <c r="KB13" s="174">
        <v>126</v>
      </c>
      <c r="KC13" s="175"/>
      <c r="KD13" s="169">
        <v>128</v>
      </c>
      <c r="KE13" s="170">
        <v>109</v>
      </c>
      <c r="KF13" s="171">
        <v>130</v>
      </c>
      <c r="KG13" s="172">
        <v>106</v>
      </c>
      <c r="KH13" s="173">
        <v>128</v>
      </c>
      <c r="KI13" s="174">
        <v>106</v>
      </c>
      <c r="KJ13" s="175"/>
      <c r="KK13" s="169">
        <v>38</v>
      </c>
      <c r="KL13" s="170">
        <v>101</v>
      </c>
      <c r="KM13" s="171">
        <v>36</v>
      </c>
      <c r="KN13" s="172">
        <v>97</v>
      </c>
      <c r="KO13" s="173">
        <v>35</v>
      </c>
      <c r="KP13" s="174">
        <v>101</v>
      </c>
      <c r="KQ13" s="175"/>
      <c r="KR13" s="169">
        <v>1</v>
      </c>
      <c r="KS13" s="170">
        <v>92</v>
      </c>
      <c r="KT13" s="171">
        <v>4</v>
      </c>
      <c r="KU13" s="172">
        <v>90</v>
      </c>
      <c r="KV13" s="173">
        <v>1</v>
      </c>
      <c r="KW13" s="174">
        <v>89</v>
      </c>
      <c r="KX13" s="175"/>
      <c r="KY13" s="169">
        <v>-93</v>
      </c>
      <c r="KZ13" s="170">
        <v>93</v>
      </c>
      <c r="LA13" s="171">
        <v>-93</v>
      </c>
      <c r="LB13" s="172">
        <v>94</v>
      </c>
      <c r="LC13" s="173">
        <v>-93</v>
      </c>
      <c r="LD13" s="174">
        <v>96</v>
      </c>
      <c r="LE13" s="175"/>
      <c r="LF13" s="169">
        <v>-125</v>
      </c>
      <c r="LG13" s="170">
        <v>48</v>
      </c>
      <c r="LH13" s="171">
        <v>-126</v>
      </c>
      <c r="LI13" s="172">
        <v>48</v>
      </c>
      <c r="LJ13" s="173">
        <v>-128</v>
      </c>
      <c r="LK13" s="174">
        <v>48</v>
      </c>
      <c r="LL13" s="175"/>
      <c r="LM13" s="169"/>
      <c r="LN13" s="170"/>
      <c r="LO13" s="171"/>
      <c r="LP13" s="172"/>
      <c r="LQ13" s="173"/>
      <c r="LR13" s="174"/>
      <c r="LS13" s="175"/>
      <c r="LT13" s="169">
        <v>-27</v>
      </c>
      <c r="LU13" s="170">
        <v>150</v>
      </c>
      <c r="LV13" s="171">
        <v>-27</v>
      </c>
      <c r="LW13" s="172">
        <v>148</v>
      </c>
      <c r="LX13" s="173">
        <v>-27</v>
      </c>
      <c r="LY13" s="174">
        <v>147</v>
      </c>
      <c r="LZ13" s="175"/>
    </row>
    <row r="14" spans="1:338" ht="14.25" customHeight="1">
      <c r="A14" s="177" t="s">
        <v>465</v>
      </c>
      <c r="B14" s="155"/>
      <c r="C14" s="169"/>
      <c r="D14" s="170"/>
      <c r="E14" s="171"/>
      <c r="F14" s="172"/>
      <c r="G14" s="173"/>
      <c r="H14" s="174"/>
      <c r="I14" s="175"/>
      <c r="J14" s="169">
        <v>-177</v>
      </c>
      <c r="K14" s="170">
        <v>-27</v>
      </c>
      <c r="L14" s="171">
        <v>-176</v>
      </c>
      <c r="M14" s="172">
        <v>-28</v>
      </c>
      <c r="N14" s="173">
        <v>-175</v>
      </c>
      <c r="O14" s="174">
        <v>-29</v>
      </c>
      <c r="P14" s="175"/>
      <c r="Q14" s="169"/>
      <c r="R14" s="170"/>
      <c r="S14" s="171"/>
      <c r="T14" s="172"/>
      <c r="U14" s="173"/>
      <c r="V14" s="174"/>
      <c r="W14" s="175"/>
      <c r="X14" s="169"/>
      <c r="Y14" s="170"/>
      <c r="Z14" s="171"/>
      <c r="AA14" s="172"/>
      <c r="AB14" s="173"/>
      <c r="AC14" s="174"/>
      <c r="AD14" s="175"/>
      <c r="AE14" s="169"/>
      <c r="AF14" s="170"/>
      <c r="AG14" s="171"/>
      <c r="AH14" s="172"/>
      <c r="AI14" s="173"/>
      <c r="AJ14" s="174"/>
      <c r="AK14" s="175"/>
      <c r="AL14" s="169"/>
      <c r="AM14" s="170"/>
      <c r="AN14" s="171"/>
      <c r="AO14" s="172"/>
      <c r="AP14" s="173"/>
      <c r="AQ14" s="174"/>
      <c r="AR14" s="175"/>
      <c r="AS14" s="169"/>
      <c r="AT14" s="170"/>
      <c r="AU14" s="171"/>
      <c r="AV14" s="172"/>
      <c r="AW14" s="173"/>
      <c r="AX14" s="174"/>
      <c r="AY14" s="175"/>
      <c r="AZ14" s="169"/>
      <c r="BA14" s="170"/>
      <c r="BB14" s="171"/>
      <c r="BC14" s="172"/>
      <c r="BD14" s="173"/>
      <c r="BE14" s="174"/>
      <c r="BF14" s="175"/>
      <c r="BG14" s="169">
        <v>-71</v>
      </c>
      <c r="BH14" s="170">
        <v>-74</v>
      </c>
      <c r="BI14" s="171">
        <v>-70</v>
      </c>
      <c r="BJ14" s="172">
        <v>-71</v>
      </c>
      <c r="BK14" s="173">
        <v>-68</v>
      </c>
      <c r="BL14" s="174">
        <v>-74</v>
      </c>
      <c r="BM14" s="175"/>
      <c r="BN14" s="169">
        <v>-54</v>
      </c>
      <c r="BO14" s="170">
        <v>-37</v>
      </c>
      <c r="BP14" s="171">
        <v>-52</v>
      </c>
      <c r="BQ14" s="172">
        <v>-38</v>
      </c>
      <c r="BR14" s="173">
        <v>-52</v>
      </c>
      <c r="BS14" s="174">
        <v>-39</v>
      </c>
      <c r="BT14" s="175"/>
      <c r="BU14" s="169"/>
      <c r="BV14" s="170"/>
      <c r="BW14" s="171"/>
      <c r="BX14" s="172"/>
      <c r="BY14" s="173"/>
      <c r="BZ14" s="174"/>
      <c r="CA14" s="175"/>
      <c r="CB14" s="169">
        <v>-84</v>
      </c>
      <c r="CC14" s="170">
        <v>-26</v>
      </c>
      <c r="CD14" s="171">
        <v>-86</v>
      </c>
      <c r="CE14" s="172">
        <v>-25</v>
      </c>
      <c r="CF14" s="173">
        <v>-84</v>
      </c>
      <c r="CG14" s="174">
        <v>-23</v>
      </c>
      <c r="CH14" s="175"/>
      <c r="CI14" s="169"/>
      <c r="CJ14" s="170"/>
      <c r="CK14" s="171"/>
      <c r="CL14" s="172"/>
      <c r="CM14" s="173"/>
      <c r="CN14" s="174"/>
      <c r="CO14" s="175"/>
      <c r="CP14" s="169"/>
      <c r="CQ14" s="170"/>
      <c r="CR14" s="171"/>
      <c r="CS14" s="172"/>
      <c r="CT14" s="173"/>
      <c r="CU14" s="174"/>
      <c r="CV14" s="175"/>
      <c r="CW14" s="169"/>
      <c r="CX14" s="170"/>
      <c r="CY14" s="171"/>
      <c r="CZ14" s="172"/>
      <c r="DA14" s="173"/>
      <c r="DB14" s="174"/>
      <c r="DC14" s="175"/>
      <c r="DD14" s="169">
        <v>-23</v>
      </c>
      <c r="DE14" s="170">
        <v>-95</v>
      </c>
      <c r="DF14" s="171">
        <v>-23</v>
      </c>
      <c r="DG14" s="172">
        <v>-96</v>
      </c>
      <c r="DH14" s="173">
        <v>-23</v>
      </c>
      <c r="DI14" s="174">
        <v>-98</v>
      </c>
      <c r="DJ14" s="175"/>
      <c r="DK14" s="169"/>
      <c r="DL14" s="170"/>
      <c r="DM14" s="171"/>
      <c r="DN14" s="172"/>
      <c r="DO14" s="173"/>
      <c r="DP14" s="174"/>
      <c r="DQ14" s="175"/>
      <c r="DR14" s="169"/>
      <c r="DS14" s="170"/>
      <c r="DT14" s="171"/>
      <c r="DU14" s="172"/>
      <c r="DV14" s="173"/>
      <c r="DW14" s="174"/>
      <c r="DX14" s="175"/>
      <c r="DY14" s="169"/>
      <c r="DZ14" s="170"/>
      <c r="EA14" s="171"/>
      <c r="EB14" s="172"/>
      <c r="EC14" s="173"/>
      <c r="ED14" s="174"/>
      <c r="EE14" s="175"/>
      <c r="EF14" s="169"/>
      <c r="EG14" s="170"/>
      <c r="EH14" s="171"/>
      <c r="EI14" s="172"/>
      <c r="EJ14" s="173"/>
      <c r="EK14" s="174"/>
      <c r="EL14" s="175"/>
      <c r="EM14" s="169"/>
      <c r="EN14" s="170"/>
      <c r="EO14" s="171"/>
      <c r="EP14" s="172"/>
      <c r="EQ14" s="173"/>
      <c r="ER14" s="174"/>
      <c r="ES14" s="175"/>
      <c r="ET14" s="169"/>
      <c r="EU14" s="170"/>
      <c r="EV14" s="171"/>
      <c r="EW14" s="172"/>
      <c r="EX14" s="173"/>
      <c r="EY14" s="174"/>
      <c r="EZ14" s="175"/>
      <c r="FA14" s="169"/>
      <c r="FB14" s="170"/>
      <c r="FC14" s="171"/>
      <c r="FD14" s="172"/>
      <c r="FE14" s="173"/>
      <c r="FF14" s="174"/>
      <c r="FG14" s="175"/>
      <c r="FH14" s="169"/>
      <c r="FI14" s="170"/>
      <c r="FJ14" s="171"/>
      <c r="FK14" s="172"/>
      <c r="FL14" s="173"/>
      <c r="FM14" s="174"/>
      <c r="FN14" s="175"/>
      <c r="FO14" s="169">
        <v>50</v>
      </c>
      <c r="FP14" s="170">
        <v>-53</v>
      </c>
      <c r="FQ14" s="171">
        <v>49</v>
      </c>
      <c r="FR14" s="172">
        <v>-56</v>
      </c>
      <c r="FS14" s="173">
        <v>47</v>
      </c>
      <c r="FT14" s="174">
        <v>-53</v>
      </c>
      <c r="FU14" s="175"/>
      <c r="FV14" s="169"/>
      <c r="FW14" s="170"/>
      <c r="FX14" s="171"/>
      <c r="FY14" s="172"/>
      <c r="FZ14" s="173"/>
      <c r="GA14" s="174"/>
      <c r="GB14" s="175"/>
      <c r="GC14" s="169">
        <v>-12</v>
      </c>
      <c r="GD14" s="170">
        <v>-102</v>
      </c>
      <c r="GE14" s="171">
        <v>-16</v>
      </c>
      <c r="GF14" s="172">
        <v>-99</v>
      </c>
      <c r="GG14" s="173">
        <v>-12</v>
      </c>
      <c r="GH14" s="174">
        <v>-99</v>
      </c>
      <c r="GI14" s="175"/>
      <c r="GJ14" s="169"/>
      <c r="GK14" s="170"/>
      <c r="GL14" s="171"/>
      <c r="GM14" s="172"/>
      <c r="GN14" s="173"/>
      <c r="GO14" s="174"/>
      <c r="GP14" s="175"/>
      <c r="GQ14" s="169">
        <v>111</v>
      </c>
      <c r="GR14" s="170">
        <v>-73</v>
      </c>
      <c r="GS14" s="171">
        <v>114</v>
      </c>
      <c r="GT14" s="172">
        <v>-75</v>
      </c>
      <c r="GU14" s="173">
        <v>111</v>
      </c>
      <c r="GV14" s="174">
        <v>-76</v>
      </c>
      <c r="GW14" s="175"/>
      <c r="GX14" s="169">
        <v>92</v>
      </c>
      <c r="GY14" s="170">
        <v>-122</v>
      </c>
      <c r="GZ14" s="171">
        <v>89</v>
      </c>
      <c r="HA14" s="172">
        <v>-120</v>
      </c>
      <c r="HB14" s="173">
        <v>92</v>
      </c>
      <c r="HC14" s="174">
        <v>-119</v>
      </c>
      <c r="HD14" s="175"/>
      <c r="HE14" s="169">
        <v>149</v>
      </c>
      <c r="HF14" s="170">
        <v>-49</v>
      </c>
      <c r="HG14" s="171">
        <v>152</v>
      </c>
      <c r="HH14" s="172">
        <v>-50</v>
      </c>
      <c r="HI14" s="173">
        <v>149</v>
      </c>
      <c r="HJ14" s="174">
        <v>-52</v>
      </c>
      <c r="HK14" s="175"/>
      <c r="HL14" s="169"/>
      <c r="HM14" s="170"/>
      <c r="HN14" s="171"/>
      <c r="HO14" s="172"/>
      <c r="HP14" s="173"/>
      <c r="HQ14" s="174"/>
      <c r="HR14" s="175"/>
      <c r="HS14" s="169"/>
      <c r="HT14" s="170"/>
      <c r="HU14" s="171"/>
      <c r="HV14" s="172"/>
      <c r="HW14" s="173"/>
      <c r="HX14" s="174"/>
      <c r="HY14" s="175"/>
      <c r="HZ14" s="169">
        <v>94</v>
      </c>
      <c r="IA14" s="170">
        <v>34</v>
      </c>
      <c r="IB14" s="171">
        <v>92</v>
      </c>
      <c r="IC14" s="172">
        <v>36</v>
      </c>
      <c r="ID14" s="173">
        <v>96</v>
      </c>
      <c r="IE14" s="174">
        <v>36</v>
      </c>
      <c r="IF14" s="175"/>
      <c r="IG14" s="169"/>
      <c r="IH14" s="170"/>
      <c r="II14" s="171"/>
      <c r="IJ14" s="172"/>
      <c r="IK14" s="173"/>
      <c r="IL14" s="174"/>
      <c r="IM14" s="175"/>
      <c r="IN14" s="169">
        <v>36</v>
      </c>
      <c r="IO14" s="170">
        <v>13</v>
      </c>
      <c r="IP14" s="171">
        <v>33</v>
      </c>
      <c r="IQ14" s="172">
        <v>10</v>
      </c>
      <c r="IR14" s="173">
        <v>33</v>
      </c>
      <c r="IS14" s="174">
        <v>13</v>
      </c>
      <c r="IT14" s="175"/>
      <c r="IU14" s="169"/>
      <c r="IV14" s="170"/>
      <c r="IW14" s="171"/>
      <c r="IX14" s="172"/>
      <c r="IY14" s="173"/>
      <c r="IZ14" s="174"/>
      <c r="JA14" s="175"/>
      <c r="JB14" s="169"/>
      <c r="JC14" s="170"/>
      <c r="JD14" s="171"/>
      <c r="JE14" s="172"/>
      <c r="JF14" s="173"/>
      <c r="JG14" s="174"/>
      <c r="JH14" s="175"/>
      <c r="JI14" s="169"/>
      <c r="JJ14" s="170"/>
      <c r="JK14" s="171"/>
      <c r="JL14" s="172"/>
      <c r="JM14" s="173"/>
      <c r="JN14" s="174"/>
      <c r="JO14" s="175"/>
      <c r="JP14" s="169"/>
      <c r="JQ14" s="170"/>
      <c r="JR14" s="171"/>
      <c r="JS14" s="172"/>
      <c r="JT14" s="173"/>
      <c r="JU14" s="174"/>
      <c r="JV14" s="175"/>
      <c r="JW14" s="169"/>
      <c r="JX14" s="170"/>
      <c r="JY14" s="171"/>
      <c r="JZ14" s="172"/>
      <c r="KA14" s="173"/>
      <c r="KB14" s="174"/>
      <c r="KC14" s="175"/>
      <c r="KD14" s="169"/>
      <c r="KE14" s="170"/>
      <c r="KF14" s="171"/>
      <c r="KG14" s="172"/>
      <c r="KH14" s="173"/>
      <c r="KI14" s="174"/>
      <c r="KJ14" s="175"/>
      <c r="KK14" s="169"/>
      <c r="KL14" s="170"/>
      <c r="KM14" s="171"/>
      <c r="KN14" s="172"/>
      <c r="KO14" s="173"/>
      <c r="KP14" s="174"/>
      <c r="KQ14" s="175"/>
      <c r="KR14" s="169"/>
      <c r="KS14" s="170"/>
      <c r="KT14" s="171"/>
      <c r="KU14" s="172"/>
      <c r="KV14" s="173"/>
      <c r="KW14" s="174"/>
      <c r="KX14" s="175"/>
      <c r="KY14" s="169">
        <v>-100</v>
      </c>
      <c r="KZ14" s="170">
        <v>95</v>
      </c>
      <c r="LA14" s="171">
        <v>-102</v>
      </c>
      <c r="LB14" s="172">
        <v>97</v>
      </c>
      <c r="LC14" s="173">
        <v>-100</v>
      </c>
      <c r="LD14" s="174">
        <v>98</v>
      </c>
      <c r="LE14" s="175"/>
      <c r="LF14" s="169">
        <v>-127</v>
      </c>
      <c r="LG14" s="170">
        <v>41</v>
      </c>
      <c r="LH14" s="171">
        <v>-128</v>
      </c>
      <c r="LI14" s="172">
        <v>37</v>
      </c>
      <c r="LJ14" s="173">
        <v>-130</v>
      </c>
      <c r="LK14" s="174">
        <v>41</v>
      </c>
      <c r="LL14" s="175"/>
      <c r="LM14" s="169"/>
      <c r="LN14" s="170"/>
      <c r="LO14" s="171"/>
      <c r="LP14" s="172"/>
      <c r="LQ14" s="173"/>
      <c r="LR14" s="174"/>
      <c r="LS14" s="175"/>
      <c r="LT14" s="169">
        <v>-8</v>
      </c>
      <c r="LU14" s="170">
        <v>153</v>
      </c>
      <c r="LV14" s="171">
        <v>-9</v>
      </c>
      <c r="LW14" s="172">
        <v>151</v>
      </c>
      <c r="LX14" s="173">
        <v>-8</v>
      </c>
      <c r="LY14" s="174">
        <v>150</v>
      </c>
      <c r="LZ14" s="175"/>
    </row>
    <row r="15" spans="1:338" ht="14.25" customHeight="1">
      <c r="A15" s="177"/>
      <c r="B15" s="155"/>
      <c r="C15" s="169"/>
      <c r="D15" s="170"/>
      <c r="E15" s="171"/>
      <c r="F15" s="172"/>
      <c r="G15" s="173"/>
      <c r="H15" s="174"/>
      <c r="I15" s="175"/>
      <c r="J15" s="169">
        <v>-177</v>
      </c>
      <c r="K15" s="170">
        <v>-27</v>
      </c>
      <c r="L15" s="171">
        <v>-174</v>
      </c>
      <c r="M15" s="172">
        <v>-23</v>
      </c>
      <c r="N15" s="173">
        <v>-174</v>
      </c>
      <c r="O15" s="174">
        <v>-27</v>
      </c>
      <c r="P15" s="175"/>
      <c r="Q15" s="169"/>
      <c r="R15" s="170"/>
      <c r="S15" s="171"/>
      <c r="T15" s="172"/>
      <c r="U15" s="173"/>
      <c r="V15" s="174"/>
      <c r="W15" s="175"/>
      <c r="X15" s="169"/>
      <c r="Y15" s="170"/>
      <c r="Z15" s="171"/>
      <c r="AA15" s="172"/>
      <c r="AB15" s="173"/>
      <c r="AC15" s="174"/>
      <c r="AD15" s="175"/>
      <c r="AE15" s="169"/>
      <c r="AF15" s="170"/>
      <c r="AG15" s="171"/>
      <c r="AH15" s="172"/>
      <c r="AI15" s="173"/>
      <c r="AJ15" s="174"/>
      <c r="AK15" s="175"/>
      <c r="AL15" s="169"/>
      <c r="AM15" s="170"/>
      <c r="AN15" s="171"/>
      <c r="AO15" s="172"/>
      <c r="AP15" s="173"/>
      <c r="AQ15" s="174"/>
      <c r="AR15" s="175"/>
      <c r="AS15" s="169"/>
      <c r="AT15" s="170"/>
      <c r="AU15" s="171"/>
      <c r="AV15" s="172"/>
      <c r="AW15" s="173"/>
      <c r="AX15" s="174"/>
      <c r="AY15" s="175"/>
      <c r="AZ15" s="169"/>
      <c r="BA15" s="170"/>
      <c r="BB15" s="171"/>
      <c r="BC15" s="172"/>
      <c r="BD15" s="173"/>
      <c r="BE15" s="174"/>
      <c r="BF15" s="175"/>
      <c r="BG15" s="169"/>
      <c r="BH15" s="170"/>
      <c r="BI15" s="171"/>
      <c r="BJ15" s="172"/>
      <c r="BK15" s="173"/>
      <c r="BL15" s="174"/>
      <c r="BM15" s="175"/>
      <c r="BN15" s="169">
        <v>-50</v>
      </c>
      <c r="BO15" s="170">
        <v>-36</v>
      </c>
      <c r="BP15" s="171">
        <v>-46</v>
      </c>
      <c r="BQ15" s="172">
        <v>-36</v>
      </c>
      <c r="BR15" s="173">
        <v>-50</v>
      </c>
      <c r="BS15" s="174">
        <v>-39</v>
      </c>
      <c r="BT15" s="175"/>
      <c r="BU15" s="169"/>
      <c r="BV15" s="170"/>
      <c r="BW15" s="171"/>
      <c r="BX15" s="172"/>
      <c r="BY15" s="173"/>
      <c r="BZ15" s="174"/>
      <c r="CA15" s="175"/>
      <c r="CB15" s="169"/>
      <c r="CC15" s="170"/>
      <c r="CD15" s="171"/>
      <c r="CE15" s="172"/>
      <c r="CF15" s="173"/>
      <c r="CG15" s="174"/>
      <c r="CH15" s="175"/>
      <c r="CI15" s="169"/>
      <c r="CJ15" s="170"/>
      <c r="CK15" s="171"/>
      <c r="CL15" s="172"/>
      <c r="CM15" s="173"/>
      <c r="CN15" s="174"/>
      <c r="CO15" s="175"/>
      <c r="CP15" s="169"/>
      <c r="CQ15" s="170"/>
      <c r="CR15" s="171"/>
      <c r="CS15" s="172"/>
      <c r="CT15" s="173"/>
      <c r="CU15" s="174"/>
      <c r="CV15" s="175"/>
      <c r="CW15" s="169"/>
      <c r="CX15" s="170"/>
      <c r="CY15" s="171"/>
      <c r="CZ15" s="172"/>
      <c r="DA15" s="173"/>
      <c r="DB15" s="174"/>
      <c r="DC15" s="175"/>
      <c r="DD15" s="169">
        <v>-19</v>
      </c>
      <c r="DE15" s="170">
        <v>-97</v>
      </c>
      <c r="DF15" s="171">
        <v>-16</v>
      </c>
      <c r="DG15" s="172">
        <v>-99</v>
      </c>
      <c r="DH15" s="173">
        <v>-19</v>
      </c>
      <c r="DI15" s="174">
        <v>-100</v>
      </c>
      <c r="DJ15" s="175"/>
      <c r="DK15" s="169"/>
      <c r="DL15" s="170"/>
      <c r="DM15" s="171"/>
      <c r="DN15" s="172"/>
      <c r="DO15" s="173"/>
      <c r="DP15" s="174"/>
      <c r="DQ15" s="175"/>
      <c r="DR15" s="169"/>
      <c r="DS15" s="170"/>
      <c r="DT15" s="171"/>
      <c r="DU15" s="172"/>
      <c r="DV15" s="173"/>
      <c r="DW15" s="174"/>
      <c r="DX15" s="175"/>
      <c r="DY15" s="169"/>
      <c r="DZ15" s="170"/>
      <c r="EA15" s="171"/>
      <c r="EB15" s="172"/>
      <c r="EC15" s="173"/>
      <c r="ED15" s="174"/>
      <c r="EE15" s="175"/>
      <c r="EF15" s="169"/>
      <c r="EG15" s="170"/>
      <c r="EH15" s="171"/>
      <c r="EI15" s="172"/>
      <c r="EJ15" s="173"/>
      <c r="EK15" s="174"/>
      <c r="EL15" s="175"/>
      <c r="EM15" s="169"/>
      <c r="EN15" s="170"/>
      <c r="EO15" s="171"/>
      <c r="EP15" s="172"/>
      <c r="EQ15" s="173"/>
      <c r="ER15" s="174"/>
      <c r="ES15" s="175"/>
      <c r="ET15" s="169"/>
      <c r="EU15" s="170"/>
      <c r="EV15" s="171"/>
      <c r="EW15" s="172"/>
      <c r="EX15" s="173"/>
      <c r="EY15" s="174"/>
      <c r="EZ15" s="175"/>
      <c r="FA15" s="169"/>
      <c r="FB15" s="170"/>
      <c r="FC15" s="171"/>
      <c r="FD15" s="172"/>
      <c r="FE15" s="173"/>
      <c r="FF15" s="174"/>
      <c r="FG15" s="175"/>
      <c r="FH15" s="169"/>
      <c r="FI15" s="170"/>
      <c r="FJ15" s="171"/>
      <c r="FK15" s="172"/>
      <c r="FL15" s="173"/>
      <c r="FM15" s="174"/>
      <c r="FN15" s="175"/>
      <c r="FO15" s="169"/>
      <c r="FP15" s="170"/>
      <c r="FQ15" s="171"/>
      <c r="FR15" s="172"/>
      <c r="FS15" s="173"/>
      <c r="FT15" s="174"/>
      <c r="FU15" s="175"/>
      <c r="FV15" s="169"/>
      <c r="FW15" s="170"/>
      <c r="FX15" s="171"/>
      <c r="FY15" s="172"/>
      <c r="FZ15" s="173"/>
      <c r="GA15" s="174"/>
      <c r="GB15" s="175"/>
      <c r="GC15" s="169"/>
      <c r="GD15" s="170"/>
      <c r="GE15" s="171"/>
      <c r="GF15" s="172"/>
      <c r="GG15" s="173"/>
      <c r="GH15" s="174"/>
      <c r="GI15" s="175"/>
      <c r="GJ15" s="169"/>
      <c r="GK15" s="170"/>
      <c r="GL15" s="171"/>
      <c r="GM15" s="172"/>
      <c r="GN15" s="173"/>
      <c r="GO15" s="174"/>
      <c r="GP15" s="175"/>
      <c r="GQ15" s="169"/>
      <c r="GR15" s="170"/>
      <c r="GS15" s="171"/>
      <c r="GT15" s="172"/>
      <c r="GU15" s="173"/>
      <c r="GV15" s="174"/>
      <c r="GW15" s="175"/>
      <c r="GX15" s="169"/>
      <c r="GY15" s="170"/>
      <c r="GZ15" s="171"/>
      <c r="HA15" s="172"/>
      <c r="HB15" s="173"/>
      <c r="HC15" s="174"/>
      <c r="HD15" s="175"/>
      <c r="HE15" s="169"/>
      <c r="HF15" s="170"/>
      <c r="HG15" s="171"/>
      <c r="HH15" s="172"/>
      <c r="HI15" s="173"/>
      <c r="HJ15" s="174"/>
      <c r="HK15" s="175"/>
      <c r="HL15" s="169"/>
      <c r="HM15" s="170"/>
      <c r="HN15" s="171"/>
      <c r="HO15" s="172"/>
      <c r="HP15" s="173"/>
      <c r="HQ15" s="174"/>
      <c r="HR15" s="175"/>
      <c r="HS15" s="169"/>
      <c r="HT15" s="170"/>
      <c r="HU15" s="171"/>
      <c r="HV15" s="172"/>
      <c r="HW15" s="173"/>
      <c r="HX15" s="174"/>
      <c r="HY15" s="175"/>
      <c r="HZ15" s="169"/>
      <c r="IA15" s="170"/>
      <c r="IB15" s="171"/>
      <c r="IC15" s="172"/>
      <c r="ID15" s="173"/>
      <c r="IE15" s="174"/>
      <c r="IF15" s="175"/>
      <c r="IG15" s="169"/>
      <c r="IH15" s="170"/>
      <c r="II15" s="171"/>
      <c r="IJ15" s="172"/>
      <c r="IK15" s="173"/>
      <c r="IL15" s="174"/>
      <c r="IM15" s="175"/>
      <c r="IN15" s="169"/>
      <c r="IO15" s="170"/>
      <c r="IP15" s="171"/>
      <c r="IQ15" s="172"/>
      <c r="IR15" s="173"/>
      <c r="IS15" s="174"/>
      <c r="IT15" s="175"/>
      <c r="IU15" s="169"/>
      <c r="IV15" s="170"/>
      <c r="IW15" s="171"/>
      <c r="IX15" s="172"/>
      <c r="IY15" s="173"/>
      <c r="IZ15" s="174"/>
      <c r="JA15" s="175"/>
      <c r="JB15" s="169"/>
      <c r="JC15" s="170"/>
      <c r="JD15" s="171"/>
      <c r="JE15" s="172"/>
      <c r="JF15" s="173"/>
      <c r="JG15" s="174"/>
      <c r="JH15" s="175"/>
      <c r="JI15" s="169"/>
      <c r="JJ15" s="170"/>
      <c r="JK15" s="171"/>
      <c r="JL15" s="172"/>
      <c r="JM15" s="173"/>
      <c r="JN15" s="174"/>
      <c r="JO15" s="175"/>
      <c r="JP15" s="169"/>
      <c r="JQ15" s="170"/>
      <c r="JR15" s="171"/>
      <c r="JS15" s="172"/>
      <c r="JT15" s="173"/>
      <c r="JU15" s="174"/>
      <c r="JV15" s="175"/>
      <c r="JW15" s="169"/>
      <c r="JX15" s="170"/>
      <c r="JY15" s="171"/>
      <c r="JZ15" s="172"/>
      <c r="KA15" s="173"/>
      <c r="KB15" s="174"/>
      <c r="KC15" s="175"/>
      <c r="KD15" s="169"/>
      <c r="KE15" s="170"/>
      <c r="KF15" s="171"/>
      <c r="KG15" s="172"/>
      <c r="KH15" s="173"/>
      <c r="KI15" s="174"/>
      <c r="KJ15" s="175"/>
      <c r="KK15" s="169"/>
      <c r="KL15" s="170"/>
      <c r="KM15" s="171"/>
      <c r="KN15" s="172"/>
      <c r="KO15" s="173"/>
      <c r="KP15" s="174"/>
      <c r="KQ15" s="175"/>
      <c r="KR15" s="169"/>
      <c r="KS15" s="170"/>
      <c r="KT15" s="171"/>
      <c r="KU15" s="172"/>
      <c r="KV15" s="173"/>
      <c r="KW15" s="174"/>
      <c r="KX15" s="175"/>
      <c r="KY15" s="169"/>
      <c r="KZ15" s="170"/>
      <c r="LA15" s="171"/>
      <c r="LB15" s="172"/>
      <c r="LC15" s="173"/>
      <c r="LD15" s="174"/>
      <c r="LE15" s="175"/>
      <c r="LF15" s="169"/>
      <c r="LG15" s="170"/>
      <c r="LH15" s="171"/>
      <c r="LI15" s="172"/>
      <c r="LJ15" s="173"/>
      <c r="LK15" s="174"/>
      <c r="LL15" s="175"/>
      <c r="LM15" s="169"/>
      <c r="LN15" s="170"/>
      <c r="LO15" s="171"/>
      <c r="LP15" s="172"/>
      <c r="LQ15" s="173"/>
      <c r="LR15" s="174"/>
      <c r="LS15" s="175"/>
      <c r="LT15" s="169">
        <v>23</v>
      </c>
      <c r="LU15" s="170">
        <v>151</v>
      </c>
      <c r="LV15" s="171">
        <v>22</v>
      </c>
      <c r="LW15" s="172">
        <v>149</v>
      </c>
      <c r="LX15" s="173">
        <v>23</v>
      </c>
      <c r="LY15" s="174">
        <v>148</v>
      </c>
      <c r="LZ15" s="175"/>
    </row>
    <row r="16" spans="1:338" ht="14.25" customHeight="1">
      <c r="A16" s="176"/>
      <c r="B16" s="155"/>
      <c r="C16" s="169"/>
      <c r="D16" s="170"/>
      <c r="E16" s="171"/>
      <c r="F16" s="172"/>
      <c r="G16" s="173"/>
      <c r="H16" s="174"/>
      <c r="I16" s="175"/>
      <c r="J16" s="169"/>
      <c r="K16" s="170"/>
      <c r="L16" s="171"/>
      <c r="M16" s="172"/>
      <c r="N16" s="173"/>
      <c r="O16" s="174"/>
      <c r="P16" s="175"/>
      <c r="Q16" s="169"/>
      <c r="R16" s="170"/>
      <c r="S16" s="171"/>
      <c r="T16" s="172"/>
      <c r="U16" s="173"/>
      <c r="V16" s="174"/>
      <c r="W16" s="175"/>
      <c r="X16" s="169"/>
      <c r="Y16" s="170"/>
      <c r="Z16" s="171"/>
      <c r="AA16" s="172"/>
      <c r="AB16" s="173"/>
      <c r="AC16" s="174"/>
      <c r="AD16" s="175"/>
      <c r="AE16" s="169"/>
      <c r="AF16" s="170"/>
      <c r="AG16" s="171"/>
      <c r="AH16" s="172"/>
      <c r="AI16" s="173"/>
      <c r="AJ16" s="174"/>
      <c r="AK16" s="175"/>
      <c r="AL16" s="169"/>
      <c r="AM16" s="170"/>
      <c r="AN16" s="171"/>
      <c r="AO16" s="172"/>
      <c r="AP16" s="173"/>
      <c r="AQ16" s="174"/>
      <c r="AR16" s="175"/>
      <c r="AS16" s="169"/>
      <c r="AT16" s="170"/>
      <c r="AU16" s="171"/>
      <c r="AV16" s="172"/>
      <c r="AW16" s="173"/>
      <c r="AX16" s="174"/>
      <c r="AY16" s="175"/>
      <c r="AZ16" s="169"/>
      <c r="BA16" s="170"/>
      <c r="BB16" s="171"/>
      <c r="BC16" s="172"/>
      <c r="BD16" s="173"/>
      <c r="BE16" s="174"/>
      <c r="BF16" s="175"/>
      <c r="BG16" s="169"/>
      <c r="BH16" s="170"/>
      <c r="BI16" s="171"/>
      <c r="BJ16" s="172"/>
      <c r="BK16" s="173"/>
      <c r="BL16" s="174"/>
      <c r="BM16" s="175"/>
      <c r="BN16" s="169"/>
      <c r="BO16" s="170"/>
      <c r="BP16" s="171"/>
      <c r="BQ16" s="172"/>
      <c r="BR16" s="173"/>
      <c r="BS16" s="174"/>
      <c r="BT16" s="175"/>
      <c r="BU16" s="169"/>
      <c r="BV16" s="170"/>
      <c r="BW16" s="171"/>
      <c r="BX16" s="172"/>
      <c r="BY16" s="173"/>
      <c r="BZ16" s="174"/>
      <c r="CA16" s="175"/>
      <c r="CB16" s="169"/>
      <c r="CC16" s="170"/>
      <c r="CD16" s="171"/>
      <c r="CE16" s="172"/>
      <c r="CF16" s="173"/>
      <c r="CG16" s="174"/>
      <c r="CH16" s="175"/>
      <c r="CI16" s="169"/>
      <c r="CJ16" s="170"/>
      <c r="CK16" s="171"/>
      <c r="CL16" s="172"/>
      <c r="CM16" s="173"/>
      <c r="CN16" s="174"/>
      <c r="CO16" s="175"/>
      <c r="CP16" s="169"/>
      <c r="CQ16" s="170"/>
      <c r="CR16" s="171"/>
      <c r="CS16" s="172"/>
      <c r="CT16" s="173"/>
      <c r="CU16" s="174"/>
      <c r="CV16" s="175"/>
      <c r="CW16" s="169"/>
      <c r="CX16" s="170"/>
      <c r="CY16" s="171"/>
      <c r="CZ16" s="172"/>
      <c r="DA16" s="173"/>
      <c r="DB16" s="174"/>
      <c r="DC16" s="175"/>
      <c r="DD16" s="169"/>
      <c r="DE16" s="170"/>
      <c r="DF16" s="171"/>
      <c r="DG16" s="172"/>
      <c r="DH16" s="173"/>
      <c r="DI16" s="174"/>
      <c r="DJ16" s="175"/>
      <c r="DK16" s="169"/>
      <c r="DL16" s="170"/>
      <c r="DM16" s="171"/>
      <c r="DN16" s="172"/>
      <c r="DO16" s="173"/>
      <c r="DP16" s="174"/>
      <c r="DQ16" s="175"/>
      <c r="DR16" s="169"/>
      <c r="DS16" s="170"/>
      <c r="DT16" s="171"/>
      <c r="DU16" s="172"/>
      <c r="DV16" s="173"/>
      <c r="DW16" s="174"/>
      <c r="DX16" s="175"/>
      <c r="DY16" s="169"/>
      <c r="DZ16" s="170"/>
      <c r="EA16" s="171"/>
      <c r="EB16" s="172"/>
      <c r="EC16" s="173"/>
      <c r="ED16" s="174"/>
      <c r="EE16" s="175"/>
      <c r="EF16" s="169"/>
      <c r="EG16" s="170"/>
      <c r="EH16" s="171"/>
      <c r="EI16" s="172"/>
      <c r="EJ16" s="173"/>
      <c r="EK16" s="174"/>
      <c r="EL16" s="175"/>
      <c r="EM16" s="169"/>
      <c r="EN16" s="170"/>
      <c r="EO16" s="171"/>
      <c r="EP16" s="172"/>
      <c r="EQ16" s="173"/>
      <c r="ER16" s="174"/>
      <c r="ES16" s="175"/>
      <c r="ET16" s="169"/>
      <c r="EU16" s="170"/>
      <c r="EV16" s="171"/>
      <c r="EW16" s="172"/>
      <c r="EX16" s="173"/>
      <c r="EY16" s="174"/>
      <c r="EZ16" s="175"/>
      <c r="FA16" s="169"/>
      <c r="FB16" s="170"/>
      <c r="FC16" s="171"/>
      <c r="FD16" s="172"/>
      <c r="FE16" s="173"/>
      <c r="FF16" s="174"/>
      <c r="FG16" s="175"/>
      <c r="FH16" s="169"/>
      <c r="FI16" s="170"/>
      <c r="FJ16" s="171"/>
      <c r="FK16" s="172"/>
      <c r="FL16" s="173"/>
      <c r="FM16" s="174"/>
      <c r="FN16" s="175"/>
      <c r="FO16" s="169"/>
      <c r="FP16" s="170"/>
      <c r="FQ16" s="171"/>
      <c r="FR16" s="172"/>
      <c r="FS16" s="173"/>
      <c r="FT16" s="174"/>
      <c r="FU16" s="175"/>
      <c r="FV16" s="169"/>
      <c r="FW16" s="170"/>
      <c r="FX16" s="171"/>
      <c r="FY16" s="172"/>
      <c r="FZ16" s="173"/>
      <c r="GA16" s="174"/>
      <c r="GB16" s="175"/>
      <c r="GC16" s="169"/>
      <c r="GD16" s="170"/>
      <c r="GE16" s="171"/>
      <c r="GF16" s="172"/>
      <c r="GG16" s="173"/>
      <c r="GH16" s="174"/>
      <c r="GI16" s="175"/>
      <c r="GJ16" s="169"/>
      <c r="GK16" s="170"/>
      <c r="GL16" s="171"/>
      <c r="GM16" s="172"/>
      <c r="GN16" s="173"/>
      <c r="GO16" s="174"/>
      <c r="GP16" s="175"/>
      <c r="GQ16" s="169"/>
      <c r="GR16" s="170"/>
      <c r="GS16" s="171"/>
      <c r="GT16" s="172"/>
      <c r="GU16" s="173"/>
      <c r="GV16" s="174"/>
      <c r="GW16" s="175"/>
      <c r="GX16" s="169"/>
      <c r="GY16" s="170"/>
      <c r="GZ16" s="171"/>
      <c r="HA16" s="172"/>
      <c r="HB16" s="173"/>
      <c r="HC16" s="174"/>
      <c r="HD16" s="175"/>
      <c r="HE16" s="169"/>
      <c r="HF16" s="170"/>
      <c r="HG16" s="171"/>
      <c r="HH16" s="172"/>
      <c r="HI16" s="173"/>
      <c r="HJ16" s="174"/>
      <c r="HK16" s="175"/>
      <c r="HL16" s="169"/>
      <c r="HM16" s="170"/>
      <c r="HN16" s="171"/>
      <c r="HO16" s="172"/>
      <c r="HP16" s="173"/>
      <c r="HQ16" s="174"/>
      <c r="HR16" s="175"/>
      <c r="HS16" s="169"/>
      <c r="HT16" s="170"/>
      <c r="HU16" s="171"/>
      <c r="HV16" s="172"/>
      <c r="HW16" s="173"/>
      <c r="HX16" s="174"/>
      <c r="HY16" s="175"/>
      <c r="HZ16" s="169"/>
      <c r="IA16" s="170"/>
      <c r="IB16" s="171"/>
      <c r="IC16" s="172"/>
      <c r="ID16" s="173"/>
      <c r="IE16" s="174"/>
      <c r="IF16" s="175"/>
      <c r="IG16" s="169"/>
      <c r="IH16" s="170"/>
      <c r="II16" s="171"/>
      <c r="IJ16" s="172"/>
      <c r="IK16" s="173"/>
      <c r="IL16" s="174"/>
      <c r="IM16" s="175"/>
      <c r="IN16" s="169"/>
      <c r="IO16" s="170"/>
      <c r="IP16" s="171"/>
      <c r="IQ16" s="172"/>
      <c r="IR16" s="173"/>
      <c r="IS16" s="174"/>
      <c r="IT16" s="175"/>
      <c r="IU16" s="169"/>
      <c r="IV16" s="170"/>
      <c r="IW16" s="171"/>
      <c r="IX16" s="172"/>
      <c r="IY16" s="173"/>
      <c r="IZ16" s="174"/>
      <c r="JA16" s="175"/>
      <c r="JB16" s="169"/>
      <c r="JC16" s="170"/>
      <c r="JD16" s="171"/>
      <c r="JE16" s="172"/>
      <c r="JF16" s="173"/>
      <c r="JG16" s="174"/>
      <c r="JH16" s="175"/>
      <c r="JI16" s="169"/>
      <c r="JJ16" s="170"/>
      <c r="JK16" s="171"/>
      <c r="JL16" s="172"/>
      <c r="JM16" s="173"/>
      <c r="JN16" s="174"/>
      <c r="JO16" s="175"/>
      <c r="JP16" s="169"/>
      <c r="JQ16" s="170"/>
      <c r="JR16" s="171"/>
      <c r="JS16" s="172"/>
      <c r="JT16" s="173"/>
      <c r="JU16" s="174"/>
      <c r="JV16" s="175"/>
      <c r="JW16" s="169"/>
      <c r="JX16" s="170"/>
      <c r="JY16" s="171"/>
      <c r="JZ16" s="172"/>
      <c r="KA16" s="173"/>
      <c r="KB16" s="174"/>
      <c r="KC16" s="175"/>
      <c r="KD16" s="169"/>
      <c r="KE16" s="170"/>
      <c r="KF16" s="171"/>
      <c r="KG16" s="172"/>
      <c r="KH16" s="173"/>
      <c r="KI16" s="174"/>
      <c r="KJ16" s="175"/>
      <c r="KK16" s="169"/>
      <c r="KL16" s="170"/>
      <c r="KM16" s="171"/>
      <c r="KN16" s="172"/>
      <c r="KO16" s="173"/>
      <c r="KP16" s="174"/>
      <c r="KQ16" s="175"/>
      <c r="KR16" s="169"/>
      <c r="KS16" s="170"/>
      <c r="KT16" s="171"/>
      <c r="KU16" s="172"/>
      <c r="KV16" s="173"/>
      <c r="KW16" s="174"/>
      <c r="KX16" s="175"/>
      <c r="KY16" s="169"/>
      <c r="KZ16" s="170"/>
      <c r="LA16" s="171"/>
      <c r="LB16" s="172"/>
      <c r="LC16" s="173"/>
      <c r="LD16" s="174"/>
      <c r="LE16" s="175"/>
      <c r="LF16" s="169"/>
      <c r="LG16" s="170"/>
      <c r="LH16" s="171"/>
      <c r="LI16" s="172"/>
      <c r="LJ16" s="173"/>
      <c r="LK16" s="174"/>
      <c r="LL16" s="175"/>
      <c r="LM16" s="169"/>
      <c r="LN16" s="170"/>
      <c r="LO16" s="171"/>
      <c r="LP16" s="172"/>
      <c r="LQ16" s="173"/>
      <c r="LR16" s="174"/>
      <c r="LS16" s="175"/>
      <c r="LT16" s="169">
        <v>40</v>
      </c>
      <c r="LU16" s="170">
        <v>146</v>
      </c>
      <c r="LV16" s="171">
        <v>39</v>
      </c>
      <c r="LW16" s="172">
        <v>144</v>
      </c>
      <c r="LX16" s="173">
        <v>38</v>
      </c>
      <c r="LY16" s="174">
        <v>144</v>
      </c>
      <c r="LZ16" s="175"/>
    </row>
    <row r="17" spans="1:338" ht="14.25" customHeight="1">
      <c r="A17" s="176"/>
      <c r="B17" s="155"/>
      <c r="C17" s="169"/>
      <c r="D17" s="170"/>
      <c r="E17" s="171"/>
      <c r="F17" s="172"/>
      <c r="G17" s="173"/>
      <c r="H17" s="174"/>
      <c r="I17" s="175"/>
      <c r="J17" s="169"/>
      <c r="K17" s="170"/>
      <c r="L17" s="171"/>
      <c r="M17" s="172"/>
      <c r="N17" s="173"/>
      <c r="O17" s="174"/>
      <c r="P17" s="175"/>
      <c r="Q17" s="169"/>
      <c r="R17" s="170"/>
      <c r="S17" s="171"/>
      <c r="T17" s="172"/>
      <c r="U17" s="173"/>
      <c r="V17" s="174"/>
      <c r="W17" s="175"/>
      <c r="X17" s="169"/>
      <c r="Y17" s="170"/>
      <c r="Z17" s="171"/>
      <c r="AA17" s="172"/>
      <c r="AB17" s="173"/>
      <c r="AC17" s="174"/>
      <c r="AD17" s="175"/>
      <c r="AE17" s="169"/>
      <c r="AF17" s="170"/>
      <c r="AG17" s="171"/>
      <c r="AH17" s="172"/>
      <c r="AI17" s="173"/>
      <c r="AJ17" s="174"/>
      <c r="AK17" s="175"/>
      <c r="AL17" s="169"/>
      <c r="AM17" s="170"/>
      <c r="AN17" s="171"/>
      <c r="AO17" s="172"/>
      <c r="AP17" s="173"/>
      <c r="AQ17" s="174"/>
      <c r="AR17" s="175"/>
      <c r="AS17" s="169"/>
      <c r="AT17" s="170"/>
      <c r="AU17" s="171"/>
      <c r="AV17" s="172"/>
      <c r="AW17" s="173"/>
      <c r="AX17" s="174"/>
      <c r="AY17" s="175"/>
      <c r="AZ17" s="169"/>
      <c r="BA17" s="170"/>
      <c r="BB17" s="171"/>
      <c r="BC17" s="172"/>
      <c r="BD17" s="173"/>
      <c r="BE17" s="174"/>
      <c r="BF17" s="175"/>
      <c r="BG17" s="169"/>
      <c r="BH17" s="170"/>
      <c r="BI17" s="171"/>
      <c r="BJ17" s="172"/>
      <c r="BK17" s="173"/>
      <c r="BL17" s="174"/>
      <c r="BM17" s="175"/>
      <c r="BN17" s="169"/>
      <c r="BO17" s="170"/>
      <c r="BP17" s="171"/>
      <c r="BQ17" s="172"/>
      <c r="BR17" s="173"/>
      <c r="BS17" s="174"/>
      <c r="BT17" s="175"/>
      <c r="BU17" s="169"/>
      <c r="BV17" s="170"/>
      <c r="BW17" s="171"/>
      <c r="BX17" s="172"/>
      <c r="BY17" s="173"/>
      <c r="BZ17" s="174"/>
      <c r="CA17" s="175"/>
      <c r="CB17" s="169"/>
      <c r="CC17" s="170"/>
      <c r="CD17" s="171"/>
      <c r="CE17" s="172"/>
      <c r="CF17" s="173"/>
      <c r="CG17" s="174"/>
      <c r="CH17" s="175"/>
      <c r="CI17" s="169"/>
      <c r="CJ17" s="170"/>
      <c r="CK17" s="171"/>
      <c r="CL17" s="172"/>
      <c r="CM17" s="173"/>
      <c r="CN17" s="174"/>
      <c r="CO17" s="175"/>
      <c r="CP17" s="169"/>
      <c r="CQ17" s="170"/>
      <c r="CR17" s="171"/>
      <c r="CS17" s="172"/>
      <c r="CT17" s="173"/>
      <c r="CU17" s="174"/>
      <c r="CV17" s="175"/>
      <c r="CW17" s="169"/>
      <c r="CX17" s="170"/>
      <c r="CY17" s="171"/>
      <c r="CZ17" s="172"/>
      <c r="DA17" s="173"/>
      <c r="DB17" s="174"/>
      <c r="DC17" s="175"/>
      <c r="DD17" s="169"/>
      <c r="DE17" s="170"/>
      <c r="DF17" s="171"/>
      <c r="DG17" s="172"/>
      <c r="DH17" s="173"/>
      <c r="DI17" s="174"/>
      <c r="DJ17" s="175"/>
      <c r="DK17" s="169"/>
      <c r="DL17" s="170"/>
      <c r="DM17" s="171"/>
      <c r="DN17" s="172"/>
      <c r="DO17" s="173"/>
      <c r="DP17" s="174"/>
      <c r="DQ17" s="175"/>
      <c r="DR17" s="169"/>
      <c r="DS17" s="170"/>
      <c r="DT17" s="171"/>
      <c r="DU17" s="172"/>
      <c r="DV17" s="173"/>
      <c r="DW17" s="174"/>
      <c r="DX17" s="175"/>
      <c r="DY17" s="169"/>
      <c r="DZ17" s="170"/>
      <c r="EA17" s="171"/>
      <c r="EB17" s="172"/>
      <c r="EC17" s="173"/>
      <c r="ED17" s="174"/>
      <c r="EE17" s="175"/>
      <c r="EF17" s="169"/>
      <c r="EG17" s="170"/>
      <c r="EH17" s="171"/>
      <c r="EI17" s="172"/>
      <c r="EJ17" s="173"/>
      <c r="EK17" s="174"/>
      <c r="EL17" s="175"/>
      <c r="EM17" s="169"/>
      <c r="EN17" s="170"/>
      <c r="EO17" s="171"/>
      <c r="EP17" s="172"/>
      <c r="EQ17" s="173"/>
      <c r="ER17" s="174"/>
      <c r="ES17" s="175"/>
      <c r="ET17" s="169"/>
      <c r="EU17" s="170"/>
      <c r="EV17" s="171"/>
      <c r="EW17" s="172"/>
      <c r="EX17" s="173"/>
      <c r="EY17" s="174"/>
      <c r="EZ17" s="175"/>
      <c r="FA17" s="169"/>
      <c r="FB17" s="170"/>
      <c r="FC17" s="171"/>
      <c r="FD17" s="172"/>
      <c r="FE17" s="173"/>
      <c r="FF17" s="174"/>
      <c r="FG17" s="175"/>
      <c r="FH17" s="169"/>
      <c r="FI17" s="170"/>
      <c r="FJ17" s="171"/>
      <c r="FK17" s="172"/>
      <c r="FL17" s="173"/>
      <c r="FM17" s="174"/>
      <c r="FN17" s="175"/>
      <c r="FO17" s="169"/>
      <c r="FP17" s="170"/>
      <c r="FQ17" s="171"/>
      <c r="FR17" s="172"/>
      <c r="FS17" s="173"/>
      <c r="FT17" s="174"/>
      <c r="FU17" s="175"/>
      <c r="FV17" s="169"/>
      <c r="FW17" s="170"/>
      <c r="FX17" s="171"/>
      <c r="FY17" s="172"/>
      <c r="FZ17" s="173"/>
      <c r="GA17" s="174"/>
      <c r="GB17" s="175"/>
      <c r="GC17" s="169"/>
      <c r="GD17" s="170"/>
      <c r="GE17" s="171"/>
      <c r="GF17" s="172"/>
      <c r="GG17" s="173"/>
      <c r="GH17" s="174"/>
      <c r="GI17" s="175"/>
      <c r="GJ17" s="169"/>
      <c r="GK17" s="170"/>
      <c r="GL17" s="171"/>
      <c r="GM17" s="172"/>
      <c r="GN17" s="173"/>
      <c r="GO17" s="174"/>
      <c r="GP17" s="175"/>
      <c r="GQ17" s="169"/>
      <c r="GR17" s="170"/>
      <c r="GS17" s="171"/>
      <c r="GT17" s="172"/>
      <c r="GU17" s="173"/>
      <c r="GV17" s="174"/>
      <c r="GW17" s="175"/>
      <c r="GX17" s="169"/>
      <c r="GY17" s="170"/>
      <c r="GZ17" s="171"/>
      <c r="HA17" s="172"/>
      <c r="HB17" s="173"/>
      <c r="HC17" s="174"/>
      <c r="HD17" s="175"/>
      <c r="HE17" s="169"/>
      <c r="HF17" s="170"/>
      <c r="HG17" s="171"/>
      <c r="HH17" s="172"/>
      <c r="HI17" s="173"/>
      <c r="HJ17" s="174"/>
      <c r="HK17" s="175"/>
      <c r="HL17" s="169"/>
      <c r="HM17" s="170"/>
      <c r="HN17" s="171"/>
      <c r="HO17" s="172"/>
      <c r="HP17" s="173"/>
      <c r="HQ17" s="174"/>
      <c r="HR17" s="175"/>
      <c r="HS17" s="169"/>
      <c r="HT17" s="170"/>
      <c r="HU17" s="171"/>
      <c r="HV17" s="172"/>
      <c r="HW17" s="173"/>
      <c r="HX17" s="174"/>
      <c r="HY17" s="175"/>
      <c r="HZ17" s="169"/>
      <c r="IA17" s="170"/>
      <c r="IB17" s="171"/>
      <c r="IC17" s="172"/>
      <c r="ID17" s="173"/>
      <c r="IE17" s="174"/>
      <c r="IF17" s="175"/>
      <c r="IG17" s="169"/>
      <c r="IH17" s="170"/>
      <c r="II17" s="171"/>
      <c r="IJ17" s="172"/>
      <c r="IK17" s="173"/>
      <c r="IL17" s="174"/>
      <c r="IM17" s="175"/>
      <c r="IN17" s="169"/>
      <c r="IO17" s="170"/>
      <c r="IP17" s="171"/>
      <c r="IQ17" s="172"/>
      <c r="IR17" s="173"/>
      <c r="IS17" s="174"/>
      <c r="IT17" s="175"/>
      <c r="IU17" s="169"/>
      <c r="IV17" s="170"/>
      <c r="IW17" s="171"/>
      <c r="IX17" s="172"/>
      <c r="IY17" s="173"/>
      <c r="IZ17" s="174"/>
      <c r="JA17" s="175"/>
      <c r="JB17" s="169"/>
      <c r="JC17" s="170"/>
      <c r="JD17" s="171"/>
      <c r="JE17" s="172"/>
      <c r="JF17" s="173"/>
      <c r="JG17" s="174"/>
      <c r="JH17" s="175"/>
      <c r="JI17" s="169"/>
      <c r="JJ17" s="170"/>
      <c r="JK17" s="171"/>
      <c r="JL17" s="172"/>
      <c r="JM17" s="173"/>
      <c r="JN17" s="174"/>
      <c r="JO17" s="175"/>
      <c r="JP17" s="169"/>
      <c r="JQ17" s="170"/>
      <c r="JR17" s="171"/>
      <c r="JS17" s="172"/>
      <c r="JT17" s="173"/>
      <c r="JU17" s="174"/>
      <c r="JV17" s="175"/>
      <c r="JW17" s="169"/>
      <c r="JX17" s="170"/>
      <c r="JY17" s="171"/>
      <c r="JZ17" s="172"/>
      <c r="KA17" s="173"/>
      <c r="KB17" s="174"/>
      <c r="KC17" s="175"/>
      <c r="KD17" s="169"/>
      <c r="KE17" s="170"/>
      <c r="KF17" s="171"/>
      <c r="KG17" s="172"/>
      <c r="KH17" s="173"/>
      <c r="KI17" s="174"/>
      <c r="KJ17" s="175"/>
      <c r="KK17" s="169"/>
      <c r="KL17" s="170"/>
      <c r="KM17" s="171"/>
      <c r="KN17" s="172"/>
      <c r="KO17" s="173"/>
      <c r="KP17" s="174"/>
      <c r="KQ17" s="175"/>
      <c r="KR17" s="169"/>
      <c r="KS17" s="170"/>
      <c r="KT17" s="171"/>
      <c r="KU17" s="172"/>
      <c r="KV17" s="173"/>
      <c r="KW17" s="174"/>
      <c r="KX17" s="175"/>
      <c r="KY17" s="169"/>
      <c r="KZ17" s="170"/>
      <c r="LA17" s="171"/>
      <c r="LB17" s="172"/>
      <c r="LC17" s="173"/>
      <c r="LD17" s="174"/>
      <c r="LE17" s="175"/>
      <c r="LF17" s="169"/>
      <c r="LG17" s="170"/>
      <c r="LH17" s="171"/>
      <c r="LI17" s="172"/>
      <c r="LJ17" s="173"/>
      <c r="LK17" s="174"/>
      <c r="LL17" s="175"/>
      <c r="LM17" s="169"/>
      <c r="LN17" s="170"/>
      <c r="LO17" s="171"/>
      <c r="LP17" s="172"/>
      <c r="LQ17" s="173"/>
      <c r="LR17" s="174"/>
      <c r="LS17" s="175"/>
      <c r="LT17" s="169">
        <v>49</v>
      </c>
      <c r="LU17" s="170">
        <v>139</v>
      </c>
      <c r="LV17" s="171">
        <v>48</v>
      </c>
      <c r="LW17" s="172">
        <v>137</v>
      </c>
      <c r="LX17" s="173">
        <v>47</v>
      </c>
      <c r="LY17" s="174">
        <v>137</v>
      </c>
      <c r="LZ17" s="175"/>
    </row>
    <row r="18" spans="1:338" ht="14.25" customHeight="1">
      <c r="A18" s="176"/>
      <c r="B18" s="155"/>
      <c r="C18" s="169"/>
      <c r="D18" s="170"/>
      <c r="E18" s="171"/>
      <c r="F18" s="172"/>
      <c r="G18" s="173"/>
      <c r="H18" s="174"/>
      <c r="I18" s="175"/>
      <c r="J18" s="169"/>
      <c r="K18" s="170"/>
      <c r="L18" s="171"/>
      <c r="M18" s="172"/>
      <c r="N18" s="173"/>
      <c r="O18" s="174"/>
      <c r="P18" s="175"/>
      <c r="Q18" s="169"/>
      <c r="R18" s="170"/>
      <c r="S18" s="171"/>
      <c r="T18" s="172"/>
      <c r="U18" s="173"/>
      <c r="V18" s="174"/>
      <c r="W18" s="175"/>
      <c r="X18" s="169"/>
      <c r="Y18" s="170"/>
      <c r="Z18" s="171"/>
      <c r="AA18" s="172"/>
      <c r="AB18" s="173"/>
      <c r="AC18" s="174"/>
      <c r="AD18" s="175"/>
      <c r="AE18" s="169"/>
      <c r="AF18" s="170"/>
      <c r="AG18" s="171"/>
      <c r="AH18" s="172"/>
      <c r="AI18" s="173"/>
      <c r="AJ18" s="174"/>
      <c r="AK18" s="175"/>
      <c r="AL18" s="169"/>
      <c r="AM18" s="170"/>
      <c r="AN18" s="171"/>
      <c r="AO18" s="172"/>
      <c r="AP18" s="173"/>
      <c r="AQ18" s="174"/>
      <c r="AR18" s="175"/>
      <c r="AS18" s="169"/>
      <c r="AT18" s="170"/>
      <c r="AU18" s="171"/>
      <c r="AV18" s="172"/>
      <c r="AW18" s="173"/>
      <c r="AX18" s="174"/>
      <c r="AY18" s="175"/>
      <c r="AZ18" s="169"/>
      <c r="BA18" s="170"/>
      <c r="BB18" s="171"/>
      <c r="BC18" s="172"/>
      <c r="BD18" s="173"/>
      <c r="BE18" s="174"/>
      <c r="BF18" s="175"/>
      <c r="BG18" s="169"/>
      <c r="BH18" s="170"/>
      <c r="BI18" s="171"/>
      <c r="BJ18" s="172"/>
      <c r="BK18" s="173"/>
      <c r="BL18" s="174"/>
      <c r="BM18" s="175"/>
      <c r="BN18" s="169"/>
      <c r="BO18" s="170"/>
      <c r="BP18" s="171"/>
      <c r="BQ18" s="172"/>
      <c r="BR18" s="173"/>
      <c r="BS18" s="174"/>
      <c r="BT18" s="175"/>
      <c r="BU18" s="169"/>
      <c r="BV18" s="170"/>
      <c r="BW18" s="171"/>
      <c r="BX18" s="172"/>
      <c r="BY18" s="173"/>
      <c r="BZ18" s="174"/>
      <c r="CA18" s="175"/>
      <c r="CB18" s="169"/>
      <c r="CC18" s="170"/>
      <c r="CD18" s="171"/>
      <c r="CE18" s="172"/>
      <c r="CF18" s="173"/>
      <c r="CG18" s="174"/>
      <c r="CH18" s="175"/>
      <c r="CI18" s="169"/>
      <c r="CJ18" s="170"/>
      <c r="CK18" s="171"/>
      <c r="CL18" s="172"/>
      <c r="CM18" s="173"/>
      <c r="CN18" s="174"/>
      <c r="CO18" s="175"/>
      <c r="CP18" s="169"/>
      <c r="CQ18" s="170"/>
      <c r="CR18" s="171"/>
      <c r="CS18" s="172"/>
      <c r="CT18" s="173"/>
      <c r="CU18" s="174"/>
      <c r="CV18" s="175"/>
      <c r="CW18" s="169"/>
      <c r="CX18" s="170"/>
      <c r="CY18" s="171"/>
      <c r="CZ18" s="172"/>
      <c r="DA18" s="173"/>
      <c r="DB18" s="174"/>
      <c r="DC18" s="175"/>
      <c r="DD18" s="169"/>
      <c r="DE18" s="170"/>
      <c r="DF18" s="171"/>
      <c r="DG18" s="172"/>
      <c r="DH18" s="173"/>
      <c r="DI18" s="174"/>
      <c r="DJ18" s="175"/>
      <c r="DK18" s="169"/>
      <c r="DL18" s="170"/>
      <c r="DM18" s="171"/>
      <c r="DN18" s="172"/>
      <c r="DO18" s="173"/>
      <c r="DP18" s="174"/>
      <c r="DQ18" s="175"/>
      <c r="DR18" s="169"/>
      <c r="DS18" s="170"/>
      <c r="DT18" s="171"/>
      <c r="DU18" s="172"/>
      <c r="DV18" s="173"/>
      <c r="DW18" s="174"/>
      <c r="DX18" s="175"/>
      <c r="DY18" s="169"/>
      <c r="DZ18" s="170"/>
      <c r="EA18" s="171"/>
      <c r="EB18" s="172"/>
      <c r="EC18" s="173"/>
      <c r="ED18" s="174"/>
      <c r="EE18" s="175"/>
      <c r="EF18" s="169"/>
      <c r="EG18" s="170"/>
      <c r="EH18" s="171"/>
      <c r="EI18" s="172"/>
      <c r="EJ18" s="173"/>
      <c r="EK18" s="174"/>
      <c r="EL18" s="175"/>
      <c r="EM18" s="169"/>
      <c r="EN18" s="170"/>
      <c r="EO18" s="171"/>
      <c r="EP18" s="172"/>
      <c r="EQ18" s="173"/>
      <c r="ER18" s="174"/>
      <c r="ES18" s="175"/>
      <c r="ET18" s="169"/>
      <c r="EU18" s="170"/>
      <c r="EV18" s="171"/>
      <c r="EW18" s="172"/>
      <c r="EX18" s="173"/>
      <c r="EY18" s="174"/>
      <c r="EZ18" s="175"/>
      <c r="FA18" s="169"/>
      <c r="FB18" s="170"/>
      <c r="FC18" s="171"/>
      <c r="FD18" s="172"/>
      <c r="FE18" s="173"/>
      <c r="FF18" s="174"/>
      <c r="FG18" s="175"/>
      <c r="FH18" s="169"/>
      <c r="FI18" s="170"/>
      <c r="FJ18" s="171"/>
      <c r="FK18" s="172"/>
      <c r="FL18" s="173"/>
      <c r="FM18" s="174"/>
      <c r="FN18" s="175"/>
      <c r="FO18" s="169"/>
      <c r="FP18" s="170"/>
      <c r="FQ18" s="171"/>
      <c r="FR18" s="172"/>
      <c r="FS18" s="173"/>
      <c r="FT18" s="174"/>
      <c r="FU18" s="175"/>
      <c r="FV18" s="169"/>
      <c r="FW18" s="170"/>
      <c r="FX18" s="171"/>
      <c r="FY18" s="172"/>
      <c r="FZ18" s="173"/>
      <c r="GA18" s="174"/>
      <c r="GB18" s="175"/>
      <c r="GC18" s="169"/>
      <c r="GD18" s="170"/>
      <c r="GE18" s="171"/>
      <c r="GF18" s="172"/>
      <c r="GG18" s="173"/>
      <c r="GH18" s="174"/>
      <c r="GI18" s="175"/>
      <c r="GJ18" s="169"/>
      <c r="GK18" s="170"/>
      <c r="GL18" s="171"/>
      <c r="GM18" s="172"/>
      <c r="GN18" s="173"/>
      <c r="GO18" s="174"/>
      <c r="GP18" s="175"/>
      <c r="GQ18" s="169"/>
      <c r="GR18" s="170"/>
      <c r="GS18" s="171"/>
      <c r="GT18" s="172"/>
      <c r="GU18" s="173"/>
      <c r="GV18" s="174"/>
      <c r="GW18" s="175"/>
      <c r="GX18" s="169"/>
      <c r="GY18" s="170"/>
      <c r="GZ18" s="171"/>
      <c r="HA18" s="172"/>
      <c r="HB18" s="173"/>
      <c r="HC18" s="174"/>
      <c r="HD18" s="175"/>
      <c r="HE18" s="169"/>
      <c r="HF18" s="170"/>
      <c r="HG18" s="171"/>
      <c r="HH18" s="172"/>
      <c r="HI18" s="173"/>
      <c r="HJ18" s="174"/>
      <c r="HK18" s="175"/>
      <c r="HL18" s="169"/>
      <c r="HM18" s="170"/>
      <c r="HN18" s="171"/>
      <c r="HO18" s="172"/>
      <c r="HP18" s="173"/>
      <c r="HQ18" s="174"/>
      <c r="HR18" s="175"/>
      <c r="HS18" s="169"/>
      <c r="HT18" s="170"/>
      <c r="HU18" s="171"/>
      <c r="HV18" s="172"/>
      <c r="HW18" s="173"/>
      <c r="HX18" s="174"/>
      <c r="HY18" s="175"/>
      <c r="HZ18" s="169"/>
      <c r="IA18" s="170"/>
      <c r="IB18" s="171"/>
      <c r="IC18" s="172"/>
      <c r="ID18" s="173"/>
      <c r="IE18" s="174"/>
      <c r="IF18" s="175"/>
      <c r="IG18" s="169"/>
      <c r="IH18" s="170"/>
      <c r="II18" s="171"/>
      <c r="IJ18" s="172"/>
      <c r="IK18" s="173"/>
      <c r="IL18" s="174"/>
      <c r="IM18" s="175"/>
      <c r="IN18" s="169"/>
      <c r="IO18" s="170"/>
      <c r="IP18" s="171"/>
      <c r="IQ18" s="172"/>
      <c r="IR18" s="173"/>
      <c r="IS18" s="174"/>
      <c r="IT18" s="175"/>
      <c r="IU18" s="169"/>
      <c r="IV18" s="170"/>
      <c r="IW18" s="171"/>
      <c r="IX18" s="172"/>
      <c r="IY18" s="173"/>
      <c r="IZ18" s="174"/>
      <c r="JA18" s="175"/>
      <c r="JB18" s="169"/>
      <c r="JC18" s="170"/>
      <c r="JD18" s="171"/>
      <c r="JE18" s="172"/>
      <c r="JF18" s="173"/>
      <c r="JG18" s="174"/>
      <c r="JH18" s="175"/>
      <c r="JI18" s="169"/>
      <c r="JJ18" s="170"/>
      <c r="JK18" s="171"/>
      <c r="JL18" s="172"/>
      <c r="JM18" s="173"/>
      <c r="JN18" s="174"/>
      <c r="JO18" s="175"/>
      <c r="JP18" s="169"/>
      <c r="JQ18" s="170"/>
      <c r="JR18" s="171"/>
      <c r="JS18" s="172"/>
      <c r="JT18" s="173"/>
      <c r="JU18" s="174"/>
      <c r="JV18" s="175"/>
      <c r="JW18" s="169"/>
      <c r="JX18" s="170"/>
      <c r="JY18" s="171"/>
      <c r="JZ18" s="172"/>
      <c r="KA18" s="173"/>
      <c r="KB18" s="174"/>
      <c r="KC18" s="175"/>
      <c r="KD18" s="169"/>
      <c r="KE18" s="170"/>
      <c r="KF18" s="171"/>
      <c r="KG18" s="172"/>
      <c r="KH18" s="173"/>
      <c r="KI18" s="174"/>
      <c r="KJ18" s="175"/>
      <c r="KK18" s="169"/>
      <c r="KL18" s="170"/>
      <c r="KM18" s="171"/>
      <c r="KN18" s="172"/>
      <c r="KO18" s="173"/>
      <c r="KP18" s="174"/>
      <c r="KQ18" s="175"/>
      <c r="KR18" s="169"/>
      <c r="KS18" s="170"/>
      <c r="KT18" s="171"/>
      <c r="KU18" s="172"/>
      <c r="KV18" s="173"/>
      <c r="KW18" s="174"/>
      <c r="KX18" s="175"/>
      <c r="KY18" s="169"/>
      <c r="KZ18" s="170"/>
      <c r="LA18" s="171"/>
      <c r="LB18" s="172"/>
      <c r="LC18" s="173"/>
      <c r="LD18" s="174"/>
      <c r="LE18" s="175"/>
      <c r="LF18" s="169"/>
      <c r="LG18" s="170"/>
      <c r="LH18" s="171"/>
      <c r="LI18" s="172"/>
      <c r="LJ18" s="173"/>
      <c r="LK18" s="174"/>
      <c r="LL18" s="175"/>
      <c r="LM18" s="169"/>
      <c r="LN18" s="170"/>
      <c r="LO18" s="171"/>
      <c r="LP18" s="172"/>
      <c r="LQ18" s="173"/>
      <c r="LR18" s="174"/>
      <c r="LS18" s="175"/>
      <c r="LT18" s="169">
        <v>52</v>
      </c>
      <c r="LU18" s="170">
        <v>133</v>
      </c>
      <c r="LV18" s="171">
        <v>52</v>
      </c>
      <c r="LW18" s="172">
        <v>129</v>
      </c>
      <c r="LX18" s="173">
        <v>50</v>
      </c>
      <c r="LY18" s="174">
        <v>131</v>
      </c>
      <c r="LZ18" s="175"/>
    </row>
    <row r="19" spans="1:338" ht="14.25" customHeight="1">
      <c r="A19" s="72" t="s">
        <v>485</v>
      </c>
      <c r="B19" s="155"/>
      <c r="C19" s="169"/>
      <c r="D19" s="170"/>
      <c r="E19" s="171"/>
      <c r="F19" s="172"/>
      <c r="G19" s="173"/>
      <c r="H19" s="174"/>
      <c r="I19" s="175"/>
      <c r="J19" s="169"/>
      <c r="K19" s="170"/>
      <c r="L19" s="171"/>
      <c r="M19" s="172"/>
      <c r="N19" s="173"/>
      <c r="O19" s="174"/>
      <c r="P19" s="175"/>
      <c r="Q19" s="169"/>
      <c r="R19" s="170"/>
      <c r="S19" s="171"/>
      <c r="T19" s="172"/>
      <c r="U19" s="173"/>
      <c r="V19" s="174"/>
      <c r="W19" s="175"/>
      <c r="X19" s="169"/>
      <c r="Y19" s="170"/>
      <c r="Z19" s="171"/>
      <c r="AA19" s="172"/>
      <c r="AB19" s="173"/>
      <c r="AC19" s="174"/>
      <c r="AD19" s="175"/>
      <c r="AE19" s="169"/>
      <c r="AF19" s="170"/>
      <c r="AG19" s="171"/>
      <c r="AH19" s="172"/>
      <c r="AI19" s="173"/>
      <c r="AJ19" s="174"/>
      <c r="AK19" s="175"/>
      <c r="AL19" s="169"/>
      <c r="AM19" s="170"/>
      <c r="AN19" s="171"/>
      <c r="AO19" s="172"/>
      <c r="AP19" s="173"/>
      <c r="AQ19" s="174"/>
      <c r="AR19" s="175"/>
      <c r="AS19" s="169"/>
      <c r="AT19" s="170"/>
      <c r="AU19" s="171"/>
      <c r="AV19" s="172"/>
      <c r="AW19" s="173"/>
      <c r="AX19" s="174"/>
      <c r="AY19" s="175"/>
      <c r="AZ19" s="169"/>
      <c r="BA19" s="170"/>
      <c r="BB19" s="171"/>
      <c r="BC19" s="172"/>
      <c r="BD19" s="173"/>
      <c r="BE19" s="174"/>
      <c r="BF19" s="175"/>
      <c r="BG19" s="169"/>
      <c r="BH19" s="170"/>
      <c r="BI19" s="171"/>
      <c r="BJ19" s="172"/>
      <c r="BK19" s="173"/>
      <c r="BL19" s="174"/>
      <c r="BM19" s="175"/>
      <c r="BN19" s="169"/>
      <c r="BO19" s="170"/>
      <c r="BP19" s="171"/>
      <c r="BQ19" s="172"/>
      <c r="BR19" s="173"/>
      <c r="BS19" s="174"/>
      <c r="BT19" s="175"/>
      <c r="BU19" s="169"/>
      <c r="BV19" s="170"/>
      <c r="BW19" s="171"/>
      <c r="BX19" s="172"/>
      <c r="BY19" s="173"/>
      <c r="BZ19" s="174"/>
      <c r="CA19" s="175"/>
      <c r="CB19" s="169"/>
      <c r="CC19" s="170"/>
      <c r="CD19" s="171"/>
      <c r="CE19" s="172"/>
      <c r="CF19" s="173"/>
      <c r="CG19" s="174"/>
      <c r="CH19" s="175"/>
      <c r="CI19" s="169"/>
      <c r="CJ19" s="170"/>
      <c r="CK19" s="171"/>
      <c r="CL19" s="172"/>
      <c r="CM19" s="173"/>
      <c r="CN19" s="174"/>
      <c r="CO19" s="175"/>
      <c r="CP19" s="169"/>
      <c r="CQ19" s="170"/>
      <c r="CR19" s="171"/>
      <c r="CS19" s="172"/>
      <c r="CT19" s="173"/>
      <c r="CU19" s="174"/>
      <c r="CV19" s="175"/>
      <c r="CW19" s="169"/>
      <c r="CX19" s="170"/>
      <c r="CY19" s="171"/>
      <c r="CZ19" s="172"/>
      <c r="DA19" s="173"/>
      <c r="DB19" s="174"/>
      <c r="DC19" s="175"/>
      <c r="DD19" s="169"/>
      <c r="DE19" s="170"/>
      <c r="DF19" s="171"/>
      <c r="DG19" s="172"/>
      <c r="DH19" s="173"/>
      <c r="DI19" s="174"/>
      <c r="DJ19" s="175"/>
      <c r="DK19" s="169"/>
      <c r="DL19" s="170"/>
      <c r="DM19" s="171"/>
      <c r="DN19" s="172"/>
      <c r="DO19" s="173"/>
      <c r="DP19" s="174"/>
      <c r="DQ19" s="175"/>
      <c r="DR19" s="169"/>
      <c r="DS19" s="170"/>
      <c r="DT19" s="171"/>
      <c r="DU19" s="172"/>
      <c r="DV19" s="173"/>
      <c r="DW19" s="174"/>
      <c r="DX19" s="175"/>
      <c r="DY19" s="169"/>
      <c r="DZ19" s="170"/>
      <c r="EA19" s="171"/>
      <c r="EB19" s="172"/>
      <c r="EC19" s="173"/>
      <c r="ED19" s="174"/>
      <c r="EE19" s="175"/>
      <c r="EF19" s="169"/>
      <c r="EG19" s="170"/>
      <c r="EH19" s="171"/>
      <c r="EI19" s="172"/>
      <c r="EJ19" s="173"/>
      <c r="EK19" s="174"/>
      <c r="EL19" s="175"/>
      <c r="EM19" s="169"/>
      <c r="EN19" s="170"/>
      <c r="EO19" s="171"/>
      <c r="EP19" s="172"/>
      <c r="EQ19" s="173"/>
      <c r="ER19" s="174"/>
      <c r="ES19" s="175"/>
      <c r="ET19" s="169"/>
      <c r="EU19" s="170"/>
      <c r="EV19" s="171"/>
      <c r="EW19" s="172"/>
      <c r="EX19" s="173"/>
      <c r="EY19" s="174"/>
      <c r="EZ19" s="175"/>
      <c r="FA19" s="169"/>
      <c r="FB19" s="170"/>
      <c r="FC19" s="171"/>
      <c r="FD19" s="172"/>
      <c r="FE19" s="173"/>
      <c r="FF19" s="174"/>
      <c r="FG19" s="175"/>
      <c r="FH19" s="169"/>
      <c r="FI19" s="170"/>
      <c r="FJ19" s="171"/>
      <c r="FK19" s="172"/>
      <c r="FL19" s="173"/>
      <c r="FM19" s="174"/>
      <c r="FN19" s="175"/>
      <c r="FO19" s="169"/>
      <c r="FP19" s="170"/>
      <c r="FQ19" s="171"/>
      <c r="FR19" s="172"/>
      <c r="FS19" s="173"/>
      <c r="FT19" s="174"/>
      <c r="FU19" s="175"/>
      <c r="FV19" s="169"/>
      <c r="FW19" s="170"/>
      <c r="FX19" s="171"/>
      <c r="FY19" s="172"/>
      <c r="FZ19" s="173"/>
      <c r="GA19" s="174"/>
      <c r="GB19" s="175"/>
      <c r="GC19" s="169"/>
      <c r="GD19" s="170"/>
      <c r="GE19" s="171"/>
      <c r="GF19" s="172"/>
      <c r="GG19" s="173"/>
      <c r="GH19" s="174"/>
      <c r="GI19" s="175"/>
      <c r="GJ19" s="169"/>
      <c r="GK19" s="170"/>
      <c r="GL19" s="171"/>
      <c r="GM19" s="172"/>
      <c r="GN19" s="173"/>
      <c r="GO19" s="174"/>
      <c r="GP19" s="175"/>
      <c r="GQ19" s="169"/>
      <c r="GR19" s="170"/>
      <c r="GS19" s="171"/>
      <c r="GT19" s="172"/>
      <c r="GU19" s="173"/>
      <c r="GV19" s="174"/>
      <c r="GW19" s="175"/>
      <c r="GX19" s="169"/>
      <c r="GY19" s="170"/>
      <c r="GZ19" s="171"/>
      <c r="HA19" s="172"/>
      <c r="HB19" s="173"/>
      <c r="HC19" s="174"/>
      <c r="HD19" s="175"/>
      <c r="HE19" s="169"/>
      <c r="HF19" s="170"/>
      <c r="HG19" s="171"/>
      <c r="HH19" s="172"/>
      <c r="HI19" s="173"/>
      <c r="HJ19" s="174"/>
      <c r="HK19" s="175"/>
      <c r="HL19" s="169"/>
      <c r="HM19" s="170"/>
      <c r="HN19" s="171"/>
      <c r="HO19" s="172"/>
      <c r="HP19" s="173"/>
      <c r="HQ19" s="174"/>
      <c r="HR19" s="175"/>
      <c r="HS19" s="169"/>
      <c r="HT19" s="170"/>
      <c r="HU19" s="171"/>
      <c r="HV19" s="172"/>
      <c r="HW19" s="173"/>
      <c r="HX19" s="174"/>
      <c r="HY19" s="175"/>
      <c r="HZ19" s="169"/>
      <c r="IA19" s="170"/>
      <c r="IB19" s="171"/>
      <c r="IC19" s="172"/>
      <c r="ID19" s="173"/>
      <c r="IE19" s="174"/>
      <c r="IF19" s="175"/>
      <c r="IG19" s="169"/>
      <c r="IH19" s="170"/>
      <c r="II19" s="171"/>
      <c r="IJ19" s="172"/>
      <c r="IK19" s="173"/>
      <c r="IL19" s="174"/>
      <c r="IM19" s="175"/>
      <c r="IN19" s="169"/>
      <c r="IO19" s="170"/>
      <c r="IP19" s="171"/>
      <c r="IQ19" s="172"/>
      <c r="IR19" s="173"/>
      <c r="IS19" s="174"/>
      <c r="IT19" s="175"/>
      <c r="IU19" s="169"/>
      <c r="IV19" s="170"/>
      <c r="IW19" s="171"/>
      <c r="IX19" s="172"/>
      <c r="IY19" s="173"/>
      <c r="IZ19" s="174"/>
      <c r="JA19" s="175"/>
      <c r="JB19" s="169"/>
      <c r="JC19" s="170"/>
      <c r="JD19" s="171"/>
      <c r="JE19" s="172"/>
      <c r="JF19" s="173"/>
      <c r="JG19" s="174"/>
      <c r="JH19" s="175"/>
      <c r="JI19" s="169"/>
      <c r="JJ19" s="170"/>
      <c r="JK19" s="171"/>
      <c r="JL19" s="172"/>
      <c r="JM19" s="173"/>
      <c r="JN19" s="174"/>
      <c r="JO19" s="175"/>
      <c r="JP19" s="169"/>
      <c r="JQ19" s="170"/>
      <c r="JR19" s="171"/>
      <c r="JS19" s="172"/>
      <c r="JT19" s="173"/>
      <c r="JU19" s="174"/>
      <c r="JV19" s="175"/>
      <c r="JW19" s="169"/>
      <c r="JX19" s="170"/>
      <c r="JY19" s="171"/>
      <c r="JZ19" s="172"/>
      <c r="KA19" s="173"/>
      <c r="KB19" s="174"/>
      <c r="KC19" s="175"/>
      <c r="KD19" s="169"/>
      <c r="KE19" s="170"/>
      <c r="KF19" s="171"/>
      <c r="KG19" s="172"/>
      <c r="KH19" s="173"/>
      <c r="KI19" s="174"/>
      <c r="KJ19" s="175"/>
      <c r="KK19" s="169"/>
      <c r="KL19" s="170"/>
      <c r="KM19" s="171"/>
      <c r="KN19" s="172"/>
      <c r="KO19" s="173"/>
      <c r="KP19" s="174"/>
      <c r="KQ19" s="175"/>
      <c r="KR19" s="169"/>
      <c r="KS19" s="170"/>
      <c r="KT19" s="171"/>
      <c r="KU19" s="172"/>
      <c r="KV19" s="173"/>
      <c r="KW19" s="174"/>
      <c r="KX19" s="175"/>
      <c r="KY19" s="169"/>
      <c r="KZ19" s="170"/>
      <c r="LA19" s="171"/>
      <c r="LB19" s="172"/>
      <c r="LC19" s="173"/>
      <c r="LD19" s="174"/>
      <c r="LE19" s="175"/>
      <c r="LF19" s="169"/>
      <c r="LG19" s="170"/>
      <c r="LH19" s="171"/>
      <c r="LI19" s="172"/>
      <c r="LJ19" s="173"/>
      <c r="LK19" s="174"/>
      <c r="LL19" s="175"/>
      <c r="LM19" s="169"/>
      <c r="LN19" s="170"/>
      <c r="LO19" s="171"/>
      <c r="LP19" s="172"/>
      <c r="LQ19" s="173"/>
      <c r="LR19" s="174"/>
      <c r="LS19" s="175"/>
      <c r="LT19" s="169"/>
      <c r="LU19" s="170"/>
      <c r="LV19" s="171"/>
      <c r="LW19" s="172"/>
      <c r="LX19" s="173"/>
      <c r="LY19" s="174"/>
      <c r="LZ19" s="175"/>
    </row>
    <row r="20" spans="1:338" ht="14.25" customHeight="1">
      <c r="A20" s="73">
        <v>1</v>
      </c>
      <c r="B20" s="155"/>
      <c r="C20" s="169"/>
      <c r="D20" s="170"/>
      <c r="E20" s="171"/>
      <c r="F20" s="172"/>
      <c r="G20" s="173"/>
      <c r="H20" s="174"/>
      <c r="I20" s="175"/>
      <c r="J20" s="169"/>
      <c r="K20" s="170"/>
      <c r="L20" s="171"/>
      <c r="M20" s="172"/>
      <c r="N20" s="173"/>
      <c r="O20" s="174"/>
      <c r="P20" s="175"/>
      <c r="Q20" s="169"/>
      <c r="R20" s="170"/>
      <c r="S20" s="171"/>
      <c r="T20" s="172"/>
      <c r="U20" s="173"/>
      <c r="V20" s="174"/>
      <c r="W20" s="175"/>
      <c r="X20" s="169"/>
      <c r="Y20" s="170"/>
      <c r="Z20" s="171"/>
      <c r="AA20" s="172"/>
      <c r="AB20" s="173"/>
      <c r="AC20" s="174"/>
      <c r="AD20" s="175"/>
      <c r="AE20" s="169"/>
      <c r="AF20" s="170"/>
      <c r="AG20" s="171"/>
      <c r="AH20" s="172"/>
      <c r="AI20" s="173"/>
      <c r="AJ20" s="174"/>
      <c r="AK20" s="175"/>
      <c r="AL20" s="169"/>
      <c r="AM20" s="170"/>
      <c r="AN20" s="171"/>
      <c r="AO20" s="172"/>
      <c r="AP20" s="173"/>
      <c r="AQ20" s="174"/>
      <c r="AR20" s="175"/>
      <c r="AS20" s="169"/>
      <c r="AT20" s="170"/>
      <c r="AU20" s="171"/>
      <c r="AV20" s="172"/>
      <c r="AW20" s="173"/>
      <c r="AX20" s="174"/>
      <c r="AY20" s="175"/>
      <c r="AZ20" s="169"/>
      <c r="BA20" s="170"/>
      <c r="BB20" s="171"/>
      <c r="BC20" s="172"/>
      <c r="BD20" s="173"/>
      <c r="BE20" s="174"/>
      <c r="BF20" s="175"/>
      <c r="BG20" s="169"/>
      <c r="BH20" s="170"/>
      <c r="BI20" s="171"/>
      <c r="BJ20" s="172"/>
      <c r="BK20" s="173"/>
      <c r="BL20" s="174"/>
      <c r="BM20" s="175"/>
      <c r="BN20" s="169"/>
      <c r="BO20" s="170"/>
      <c r="BP20" s="171"/>
      <c r="BQ20" s="172"/>
      <c r="BR20" s="173"/>
      <c r="BS20" s="174"/>
      <c r="BT20" s="175"/>
      <c r="BU20" s="169"/>
      <c r="BV20" s="170"/>
      <c r="BW20" s="171"/>
      <c r="BX20" s="172"/>
      <c r="BY20" s="173"/>
      <c r="BZ20" s="174"/>
      <c r="CA20" s="175"/>
      <c r="CB20" s="169"/>
      <c r="CC20" s="170"/>
      <c r="CD20" s="171"/>
      <c r="CE20" s="172"/>
      <c r="CF20" s="173"/>
      <c r="CG20" s="174"/>
      <c r="CH20" s="175"/>
      <c r="CI20" s="169"/>
      <c r="CJ20" s="170"/>
      <c r="CK20" s="171"/>
      <c r="CL20" s="172"/>
      <c r="CM20" s="173"/>
      <c r="CN20" s="174"/>
      <c r="CO20" s="175"/>
      <c r="CP20" s="169"/>
      <c r="CQ20" s="170"/>
      <c r="CR20" s="171"/>
      <c r="CS20" s="172"/>
      <c r="CT20" s="173"/>
      <c r="CU20" s="174"/>
      <c r="CV20" s="175"/>
      <c r="CW20" s="169"/>
      <c r="CX20" s="170"/>
      <c r="CY20" s="171"/>
      <c r="CZ20" s="172"/>
      <c r="DA20" s="173"/>
      <c r="DB20" s="174"/>
      <c r="DC20" s="175"/>
      <c r="DD20" s="169"/>
      <c r="DE20" s="170"/>
      <c r="DF20" s="171"/>
      <c r="DG20" s="172"/>
      <c r="DH20" s="173"/>
      <c r="DI20" s="174"/>
      <c r="DJ20" s="175"/>
      <c r="DK20" s="169"/>
      <c r="DL20" s="170"/>
      <c r="DM20" s="171"/>
      <c r="DN20" s="172"/>
      <c r="DO20" s="173"/>
      <c r="DP20" s="174"/>
      <c r="DQ20" s="175"/>
      <c r="DR20" s="169"/>
      <c r="DS20" s="170"/>
      <c r="DT20" s="171"/>
      <c r="DU20" s="172"/>
      <c r="DV20" s="173"/>
      <c r="DW20" s="174"/>
      <c r="DX20" s="175"/>
      <c r="DY20" s="169"/>
      <c r="DZ20" s="170"/>
      <c r="EA20" s="171"/>
      <c r="EB20" s="172"/>
      <c r="EC20" s="173"/>
      <c r="ED20" s="174"/>
      <c r="EE20" s="175"/>
      <c r="EF20" s="169"/>
      <c r="EG20" s="170"/>
      <c r="EH20" s="171"/>
      <c r="EI20" s="172"/>
      <c r="EJ20" s="173"/>
      <c r="EK20" s="174"/>
      <c r="EL20" s="175"/>
      <c r="EM20" s="169"/>
      <c r="EN20" s="170"/>
      <c r="EO20" s="171"/>
      <c r="EP20" s="172"/>
      <c r="EQ20" s="173"/>
      <c r="ER20" s="174"/>
      <c r="ES20" s="175"/>
      <c r="ET20" s="169"/>
      <c r="EU20" s="170"/>
      <c r="EV20" s="171"/>
      <c r="EW20" s="172"/>
      <c r="EX20" s="173"/>
      <c r="EY20" s="174"/>
      <c r="EZ20" s="175"/>
      <c r="FA20" s="169"/>
      <c r="FB20" s="170"/>
      <c r="FC20" s="171"/>
      <c r="FD20" s="172"/>
      <c r="FE20" s="173"/>
      <c r="FF20" s="174"/>
      <c r="FG20" s="175"/>
      <c r="FH20" s="169"/>
      <c r="FI20" s="170"/>
      <c r="FJ20" s="171"/>
      <c r="FK20" s="172"/>
      <c r="FL20" s="173"/>
      <c r="FM20" s="174"/>
      <c r="FN20" s="175"/>
      <c r="FO20" s="169"/>
      <c r="FP20" s="170"/>
      <c r="FQ20" s="171"/>
      <c r="FR20" s="172"/>
      <c r="FS20" s="173"/>
      <c r="FT20" s="174"/>
      <c r="FU20" s="175"/>
      <c r="FV20" s="169"/>
      <c r="FW20" s="170"/>
      <c r="FX20" s="171"/>
      <c r="FY20" s="172"/>
      <c r="FZ20" s="173"/>
      <c r="GA20" s="174"/>
      <c r="GB20" s="175"/>
      <c r="GC20" s="169"/>
      <c r="GD20" s="170"/>
      <c r="GE20" s="171"/>
      <c r="GF20" s="172"/>
      <c r="GG20" s="173"/>
      <c r="GH20" s="174"/>
      <c r="GI20" s="175"/>
      <c r="GJ20" s="169"/>
      <c r="GK20" s="170"/>
      <c r="GL20" s="171"/>
      <c r="GM20" s="172"/>
      <c r="GN20" s="173"/>
      <c r="GO20" s="174"/>
      <c r="GP20" s="175"/>
      <c r="GQ20" s="169"/>
      <c r="GR20" s="170"/>
      <c r="GS20" s="171"/>
      <c r="GT20" s="172"/>
      <c r="GU20" s="173"/>
      <c r="GV20" s="174"/>
      <c r="GW20" s="175"/>
      <c r="GX20" s="169"/>
      <c r="GY20" s="170"/>
      <c r="GZ20" s="171"/>
      <c r="HA20" s="172"/>
      <c r="HB20" s="173"/>
      <c r="HC20" s="174"/>
      <c r="HD20" s="175"/>
      <c r="HE20" s="169"/>
      <c r="HF20" s="170"/>
      <c r="HG20" s="171"/>
      <c r="HH20" s="172"/>
      <c r="HI20" s="173"/>
      <c r="HJ20" s="174"/>
      <c r="HK20" s="175"/>
      <c r="HL20" s="169"/>
      <c r="HM20" s="170"/>
      <c r="HN20" s="171"/>
      <c r="HO20" s="172"/>
      <c r="HP20" s="173"/>
      <c r="HQ20" s="174"/>
      <c r="HR20" s="175"/>
      <c r="HS20" s="169"/>
      <c r="HT20" s="170"/>
      <c r="HU20" s="171"/>
      <c r="HV20" s="172"/>
      <c r="HW20" s="173"/>
      <c r="HX20" s="174"/>
      <c r="HY20" s="175"/>
      <c r="HZ20" s="169"/>
      <c r="IA20" s="170"/>
      <c r="IB20" s="171"/>
      <c r="IC20" s="172"/>
      <c r="ID20" s="173"/>
      <c r="IE20" s="174"/>
      <c r="IF20" s="175"/>
      <c r="IG20" s="169"/>
      <c r="IH20" s="170"/>
      <c r="II20" s="171"/>
      <c r="IJ20" s="172"/>
      <c r="IK20" s="173"/>
      <c r="IL20" s="174"/>
      <c r="IM20" s="175"/>
      <c r="IN20" s="169"/>
      <c r="IO20" s="170"/>
      <c r="IP20" s="171"/>
      <c r="IQ20" s="172"/>
      <c r="IR20" s="173"/>
      <c r="IS20" s="174"/>
      <c r="IT20" s="175"/>
      <c r="IU20" s="169"/>
      <c r="IV20" s="170"/>
      <c r="IW20" s="171"/>
      <c r="IX20" s="172"/>
      <c r="IY20" s="173"/>
      <c r="IZ20" s="174"/>
      <c r="JA20" s="175"/>
      <c r="JB20" s="169"/>
      <c r="JC20" s="170"/>
      <c r="JD20" s="171"/>
      <c r="JE20" s="172"/>
      <c r="JF20" s="173"/>
      <c r="JG20" s="174"/>
      <c r="JH20" s="175"/>
      <c r="JI20" s="169"/>
      <c r="JJ20" s="170"/>
      <c r="JK20" s="171"/>
      <c r="JL20" s="172"/>
      <c r="JM20" s="173"/>
      <c r="JN20" s="174"/>
      <c r="JO20" s="175"/>
      <c r="JP20" s="169"/>
      <c r="JQ20" s="170"/>
      <c r="JR20" s="171"/>
      <c r="JS20" s="172"/>
      <c r="JT20" s="173"/>
      <c r="JU20" s="174"/>
      <c r="JV20" s="175"/>
      <c r="JW20" s="169"/>
      <c r="JX20" s="170"/>
      <c r="JY20" s="171"/>
      <c r="JZ20" s="172"/>
      <c r="KA20" s="173"/>
      <c r="KB20" s="174"/>
      <c r="KC20" s="175"/>
      <c r="KD20" s="169"/>
      <c r="KE20" s="170"/>
      <c r="KF20" s="171"/>
      <c r="KG20" s="172"/>
      <c r="KH20" s="173"/>
      <c r="KI20" s="174"/>
      <c r="KJ20" s="175"/>
      <c r="KK20" s="169"/>
      <c r="KL20" s="170"/>
      <c r="KM20" s="171"/>
      <c r="KN20" s="172"/>
      <c r="KO20" s="173"/>
      <c r="KP20" s="174"/>
      <c r="KQ20" s="175"/>
      <c r="KR20" s="169"/>
      <c r="KS20" s="170"/>
      <c r="KT20" s="171"/>
      <c r="KU20" s="172"/>
      <c r="KV20" s="173"/>
      <c r="KW20" s="174"/>
      <c r="KX20" s="175"/>
      <c r="KY20" s="169"/>
      <c r="KZ20" s="170"/>
      <c r="LA20" s="171"/>
      <c r="LB20" s="172"/>
      <c r="LC20" s="173"/>
      <c r="LD20" s="174"/>
      <c r="LE20" s="175"/>
      <c r="LF20" s="169"/>
      <c r="LG20" s="170"/>
      <c r="LH20" s="171"/>
      <c r="LI20" s="172"/>
      <c r="LJ20" s="173"/>
      <c r="LK20" s="174"/>
      <c r="LL20" s="175"/>
      <c r="LM20" s="169"/>
      <c r="LN20" s="170"/>
      <c r="LO20" s="171"/>
      <c r="LP20" s="172"/>
      <c r="LQ20" s="173"/>
      <c r="LR20" s="174"/>
      <c r="LS20" s="175"/>
      <c r="LT20" s="169"/>
      <c r="LU20" s="170"/>
      <c r="LV20" s="171"/>
      <c r="LW20" s="172"/>
      <c r="LX20" s="173"/>
      <c r="LY20" s="174"/>
      <c r="LZ20" s="175"/>
    </row>
    <row r="21" spans="1:338" ht="14.25" customHeight="1">
      <c r="A21" s="176"/>
      <c r="B21" s="155"/>
      <c r="C21" s="169"/>
      <c r="D21" s="170"/>
      <c r="E21" s="171"/>
      <c r="F21" s="172"/>
      <c r="G21" s="173"/>
      <c r="H21" s="174"/>
      <c r="I21" s="175"/>
      <c r="J21" s="169"/>
      <c r="K21" s="170"/>
      <c r="L21" s="171"/>
      <c r="M21" s="172"/>
      <c r="N21" s="173"/>
      <c r="O21" s="174"/>
      <c r="P21" s="175"/>
      <c r="Q21" s="169"/>
      <c r="R21" s="170"/>
      <c r="S21" s="171"/>
      <c r="T21" s="172"/>
      <c r="U21" s="173"/>
      <c r="V21" s="174"/>
      <c r="W21" s="175"/>
      <c r="X21" s="169"/>
      <c r="Y21" s="170"/>
      <c r="Z21" s="171"/>
      <c r="AA21" s="172"/>
      <c r="AB21" s="173"/>
      <c r="AC21" s="174"/>
      <c r="AD21" s="175"/>
      <c r="AE21" s="169"/>
      <c r="AF21" s="170"/>
      <c r="AG21" s="171"/>
      <c r="AH21" s="172"/>
      <c r="AI21" s="173"/>
      <c r="AJ21" s="174"/>
      <c r="AK21" s="175"/>
      <c r="AL21" s="169"/>
      <c r="AM21" s="170"/>
      <c r="AN21" s="171"/>
      <c r="AO21" s="172"/>
      <c r="AP21" s="173"/>
      <c r="AQ21" s="174"/>
      <c r="AR21" s="175"/>
      <c r="AS21" s="169"/>
      <c r="AT21" s="170"/>
      <c r="AU21" s="171"/>
      <c r="AV21" s="172"/>
      <c r="AW21" s="173"/>
      <c r="AX21" s="174"/>
      <c r="AY21" s="175"/>
      <c r="AZ21" s="169"/>
      <c r="BA21" s="170"/>
      <c r="BB21" s="171"/>
      <c r="BC21" s="172"/>
      <c r="BD21" s="173"/>
      <c r="BE21" s="174"/>
      <c r="BF21" s="175"/>
      <c r="BG21" s="169"/>
      <c r="BH21" s="170"/>
      <c r="BI21" s="171"/>
      <c r="BJ21" s="172"/>
      <c r="BK21" s="173"/>
      <c r="BL21" s="174"/>
      <c r="BM21" s="175"/>
      <c r="BN21" s="169"/>
      <c r="BO21" s="170"/>
      <c r="BP21" s="171"/>
      <c r="BQ21" s="172"/>
      <c r="BR21" s="173"/>
      <c r="BS21" s="174"/>
      <c r="BT21" s="175"/>
      <c r="BU21" s="169"/>
      <c r="BV21" s="170"/>
      <c r="BW21" s="171"/>
      <c r="BX21" s="172"/>
      <c r="BY21" s="173"/>
      <c r="BZ21" s="174"/>
      <c r="CA21" s="175"/>
      <c r="CB21" s="169"/>
      <c r="CC21" s="170"/>
      <c r="CD21" s="171"/>
      <c r="CE21" s="172"/>
      <c r="CF21" s="173"/>
      <c r="CG21" s="174"/>
      <c r="CH21" s="175"/>
      <c r="CI21" s="169"/>
      <c r="CJ21" s="170"/>
      <c r="CK21" s="171"/>
      <c r="CL21" s="172"/>
      <c r="CM21" s="173"/>
      <c r="CN21" s="174"/>
      <c r="CO21" s="175"/>
      <c r="CP21" s="169"/>
      <c r="CQ21" s="170"/>
      <c r="CR21" s="171"/>
      <c r="CS21" s="172"/>
      <c r="CT21" s="173"/>
      <c r="CU21" s="174"/>
      <c r="CV21" s="175"/>
      <c r="CW21" s="169"/>
      <c r="CX21" s="170"/>
      <c r="CY21" s="171"/>
      <c r="CZ21" s="172"/>
      <c r="DA21" s="173"/>
      <c r="DB21" s="174"/>
      <c r="DC21" s="175"/>
      <c r="DD21" s="169"/>
      <c r="DE21" s="170"/>
      <c r="DF21" s="171"/>
      <c r="DG21" s="172"/>
      <c r="DH21" s="173"/>
      <c r="DI21" s="174"/>
      <c r="DJ21" s="175"/>
      <c r="DK21" s="169"/>
      <c r="DL21" s="170"/>
      <c r="DM21" s="171"/>
      <c r="DN21" s="172"/>
      <c r="DO21" s="173"/>
      <c r="DP21" s="174"/>
      <c r="DQ21" s="175"/>
      <c r="DR21" s="169"/>
      <c r="DS21" s="170"/>
      <c r="DT21" s="171"/>
      <c r="DU21" s="172"/>
      <c r="DV21" s="173"/>
      <c r="DW21" s="174"/>
      <c r="DX21" s="175"/>
      <c r="DY21" s="169"/>
      <c r="DZ21" s="170"/>
      <c r="EA21" s="171"/>
      <c r="EB21" s="172"/>
      <c r="EC21" s="173"/>
      <c r="ED21" s="174"/>
      <c r="EE21" s="175"/>
      <c r="EF21" s="169"/>
      <c r="EG21" s="170"/>
      <c r="EH21" s="171"/>
      <c r="EI21" s="172"/>
      <c r="EJ21" s="173"/>
      <c r="EK21" s="174"/>
      <c r="EL21" s="175"/>
      <c r="EM21" s="169"/>
      <c r="EN21" s="170"/>
      <c r="EO21" s="171"/>
      <c r="EP21" s="172"/>
      <c r="EQ21" s="173"/>
      <c r="ER21" s="174"/>
      <c r="ES21" s="175"/>
      <c r="ET21" s="169"/>
      <c r="EU21" s="170"/>
      <c r="EV21" s="171"/>
      <c r="EW21" s="172"/>
      <c r="EX21" s="173"/>
      <c r="EY21" s="174"/>
      <c r="EZ21" s="175"/>
      <c r="FA21" s="169"/>
      <c r="FB21" s="170"/>
      <c r="FC21" s="171"/>
      <c r="FD21" s="172"/>
      <c r="FE21" s="173"/>
      <c r="FF21" s="174"/>
      <c r="FG21" s="175"/>
      <c r="FH21" s="169"/>
      <c r="FI21" s="170"/>
      <c r="FJ21" s="171"/>
      <c r="FK21" s="172"/>
      <c r="FL21" s="173"/>
      <c r="FM21" s="174"/>
      <c r="FN21" s="175"/>
      <c r="FO21" s="169"/>
      <c r="FP21" s="170"/>
      <c r="FQ21" s="171"/>
      <c r="FR21" s="172"/>
      <c r="FS21" s="173"/>
      <c r="FT21" s="174"/>
      <c r="FU21" s="175"/>
      <c r="FV21" s="169"/>
      <c r="FW21" s="170"/>
      <c r="FX21" s="171"/>
      <c r="FY21" s="172"/>
      <c r="FZ21" s="173"/>
      <c r="GA21" s="174"/>
      <c r="GB21" s="175"/>
      <c r="GC21" s="169"/>
      <c r="GD21" s="170"/>
      <c r="GE21" s="171"/>
      <c r="GF21" s="172"/>
      <c r="GG21" s="173"/>
      <c r="GH21" s="174"/>
      <c r="GI21" s="175"/>
      <c r="GJ21" s="169"/>
      <c r="GK21" s="170"/>
      <c r="GL21" s="171"/>
      <c r="GM21" s="172"/>
      <c r="GN21" s="173"/>
      <c r="GO21" s="174"/>
      <c r="GP21" s="175"/>
      <c r="GQ21" s="169"/>
      <c r="GR21" s="170"/>
      <c r="GS21" s="171"/>
      <c r="GT21" s="172"/>
      <c r="GU21" s="173"/>
      <c r="GV21" s="174"/>
      <c r="GW21" s="175"/>
      <c r="GX21" s="169"/>
      <c r="GY21" s="170"/>
      <c r="GZ21" s="171"/>
      <c r="HA21" s="172"/>
      <c r="HB21" s="173"/>
      <c r="HC21" s="174"/>
      <c r="HD21" s="175"/>
      <c r="HE21" s="169"/>
      <c r="HF21" s="170"/>
      <c r="HG21" s="171"/>
      <c r="HH21" s="172"/>
      <c r="HI21" s="173"/>
      <c r="HJ21" s="174"/>
      <c r="HK21" s="175"/>
      <c r="HL21" s="169"/>
      <c r="HM21" s="170"/>
      <c r="HN21" s="171"/>
      <c r="HO21" s="172"/>
      <c r="HP21" s="173"/>
      <c r="HQ21" s="174"/>
      <c r="HR21" s="175"/>
      <c r="HS21" s="169"/>
      <c r="HT21" s="170"/>
      <c r="HU21" s="171"/>
      <c r="HV21" s="172"/>
      <c r="HW21" s="173"/>
      <c r="HX21" s="174"/>
      <c r="HY21" s="175"/>
      <c r="HZ21" s="169"/>
      <c r="IA21" s="170"/>
      <c r="IB21" s="171"/>
      <c r="IC21" s="172"/>
      <c r="ID21" s="173"/>
      <c r="IE21" s="174"/>
      <c r="IF21" s="175"/>
      <c r="IG21" s="169"/>
      <c r="IH21" s="170"/>
      <c r="II21" s="171"/>
      <c r="IJ21" s="172"/>
      <c r="IK21" s="173"/>
      <c r="IL21" s="174"/>
      <c r="IM21" s="175"/>
      <c r="IN21" s="169"/>
      <c r="IO21" s="170"/>
      <c r="IP21" s="171"/>
      <c r="IQ21" s="172"/>
      <c r="IR21" s="173"/>
      <c r="IS21" s="174"/>
      <c r="IT21" s="175"/>
      <c r="IU21" s="169"/>
      <c r="IV21" s="170"/>
      <c r="IW21" s="171"/>
      <c r="IX21" s="172"/>
      <c r="IY21" s="173"/>
      <c r="IZ21" s="174"/>
      <c r="JA21" s="175"/>
      <c r="JB21" s="169"/>
      <c r="JC21" s="170"/>
      <c r="JD21" s="171"/>
      <c r="JE21" s="172"/>
      <c r="JF21" s="173"/>
      <c r="JG21" s="174"/>
      <c r="JH21" s="175"/>
      <c r="JI21" s="169"/>
      <c r="JJ21" s="170"/>
      <c r="JK21" s="171"/>
      <c r="JL21" s="172"/>
      <c r="JM21" s="173"/>
      <c r="JN21" s="174"/>
      <c r="JO21" s="175"/>
      <c r="JP21" s="169"/>
      <c r="JQ21" s="170"/>
      <c r="JR21" s="171"/>
      <c r="JS21" s="172"/>
      <c r="JT21" s="173"/>
      <c r="JU21" s="174"/>
      <c r="JV21" s="175"/>
      <c r="JW21" s="169"/>
      <c r="JX21" s="170"/>
      <c r="JY21" s="171"/>
      <c r="JZ21" s="172"/>
      <c r="KA21" s="173"/>
      <c r="KB21" s="174"/>
      <c r="KC21" s="175"/>
      <c r="KD21" s="169"/>
      <c r="KE21" s="170"/>
      <c r="KF21" s="171"/>
      <c r="KG21" s="172"/>
      <c r="KH21" s="173"/>
      <c r="KI21" s="174"/>
      <c r="KJ21" s="175"/>
      <c r="KK21" s="169"/>
      <c r="KL21" s="170"/>
      <c r="KM21" s="171"/>
      <c r="KN21" s="172"/>
      <c r="KO21" s="173"/>
      <c r="KP21" s="174"/>
      <c r="KQ21" s="175"/>
      <c r="KR21" s="169"/>
      <c r="KS21" s="170"/>
      <c r="KT21" s="171"/>
      <c r="KU21" s="172"/>
      <c r="KV21" s="173"/>
      <c r="KW21" s="174"/>
      <c r="KX21" s="175"/>
      <c r="KY21" s="169"/>
      <c r="KZ21" s="170"/>
      <c r="LA21" s="171"/>
      <c r="LB21" s="172"/>
      <c r="LC21" s="173"/>
      <c r="LD21" s="174"/>
      <c r="LE21" s="175"/>
      <c r="LF21" s="169"/>
      <c r="LG21" s="170"/>
      <c r="LH21" s="171"/>
      <c r="LI21" s="172"/>
      <c r="LJ21" s="173"/>
      <c r="LK21" s="174"/>
      <c r="LL21" s="175"/>
      <c r="LM21" s="169"/>
      <c r="LN21" s="170"/>
      <c r="LO21" s="171"/>
      <c r="LP21" s="172"/>
      <c r="LQ21" s="173"/>
      <c r="LR21" s="174"/>
      <c r="LS21" s="175"/>
      <c r="LT21" s="169"/>
      <c r="LU21" s="170"/>
      <c r="LV21" s="171"/>
      <c r="LW21" s="172"/>
      <c r="LX21" s="173"/>
      <c r="LY21" s="174"/>
      <c r="LZ21" s="175"/>
    </row>
    <row r="22" spans="1:338" ht="14.25" customHeight="1">
      <c r="A22" s="178" t="s">
        <v>486</v>
      </c>
      <c r="B22" s="155"/>
      <c r="C22" s="169"/>
      <c r="D22" s="170"/>
      <c r="E22" s="171"/>
      <c r="F22" s="172"/>
      <c r="G22" s="173"/>
      <c r="H22" s="174"/>
      <c r="I22" s="175"/>
      <c r="J22" s="169"/>
      <c r="K22" s="170"/>
      <c r="L22" s="171"/>
      <c r="M22" s="172"/>
      <c r="N22" s="173"/>
      <c r="O22" s="174"/>
      <c r="P22" s="175"/>
      <c r="Q22" s="169"/>
      <c r="R22" s="170"/>
      <c r="S22" s="171"/>
      <c r="T22" s="172"/>
      <c r="U22" s="173"/>
      <c r="V22" s="174"/>
      <c r="W22" s="175"/>
      <c r="X22" s="169"/>
      <c r="Y22" s="170"/>
      <c r="Z22" s="171"/>
      <c r="AA22" s="172"/>
      <c r="AB22" s="173"/>
      <c r="AC22" s="174"/>
      <c r="AD22" s="175"/>
      <c r="AE22" s="169"/>
      <c r="AF22" s="170"/>
      <c r="AG22" s="171"/>
      <c r="AH22" s="172"/>
      <c r="AI22" s="173"/>
      <c r="AJ22" s="174"/>
      <c r="AK22" s="175"/>
      <c r="AL22" s="169"/>
      <c r="AM22" s="170"/>
      <c r="AN22" s="171"/>
      <c r="AO22" s="172"/>
      <c r="AP22" s="173"/>
      <c r="AQ22" s="174"/>
      <c r="AR22" s="175"/>
      <c r="AS22" s="169"/>
      <c r="AT22" s="170"/>
      <c r="AU22" s="171"/>
      <c r="AV22" s="172"/>
      <c r="AW22" s="173"/>
      <c r="AX22" s="174"/>
      <c r="AY22" s="175"/>
      <c r="AZ22" s="169"/>
      <c r="BA22" s="170"/>
      <c r="BB22" s="171"/>
      <c r="BC22" s="172"/>
      <c r="BD22" s="173"/>
      <c r="BE22" s="174"/>
      <c r="BF22" s="175"/>
      <c r="BG22" s="169"/>
      <c r="BH22" s="170"/>
      <c r="BI22" s="171"/>
      <c r="BJ22" s="172"/>
      <c r="BK22" s="173"/>
      <c r="BL22" s="174"/>
      <c r="BM22" s="175"/>
      <c r="BN22" s="169"/>
      <c r="BO22" s="170"/>
      <c r="BP22" s="171"/>
      <c r="BQ22" s="172"/>
      <c r="BR22" s="173"/>
      <c r="BS22" s="174"/>
      <c r="BT22" s="175"/>
      <c r="BU22" s="169"/>
      <c r="BV22" s="170"/>
      <c r="BW22" s="171"/>
      <c r="BX22" s="172"/>
      <c r="BY22" s="173"/>
      <c r="BZ22" s="174"/>
      <c r="CA22" s="175"/>
      <c r="CB22" s="169"/>
      <c r="CC22" s="170"/>
      <c r="CD22" s="171"/>
      <c r="CE22" s="172"/>
      <c r="CF22" s="173"/>
      <c r="CG22" s="174"/>
      <c r="CH22" s="175"/>
      <c r="CI22" s="169"/>
      <c r="CJ22" s="170"/>
      <c r="CK22" s="171"/>
      <c r="CL22" s="172"/>
      <c r="CM22" s="173"/>
      <c r="CN22" s="174"/>
      <c r="CO22" s="175"/>
      <c r="CP22" s="169"/>
      <c r="CQ22" s="170"/>
      <c r="CR22" s="171"/>
      <c r="CS22" s="172"/>
      <c r="CT22" s="173"/>
      <c r="CU22" s="174"/>
      <c r="CV22" s="175"/>
      <c r="CW22" s="169"/>
      <c r="CX22" s="170"/>
      <c r="CY22" s="171"/>
      <c r="CZ22" s="172"/>
      <c r="DA22" s="173"/>
      <c r="DB22" s="174"/>
      <c r="DC22" s="175"/>
      <c r="DD22" s="169"/>
      <c r="DE22" s="170"/>
      <c r="DF22" s="171"/>
      <c r="DG22" s="172"/>
      <c r="DH22" s="173"/>
      <c r="DI22" s="174"/>
      <c r="DJ22" s="175"/>
      <c r="DK22" s="169"/>
      <c r="DL22" s="170"/>
      <c r="DM22" s="171"/>
      <c r="DN22" s="172"/>
      <c r="DO22" s="173"/>
      <c r="DP22" s="174"/>
      <c r="DQ22" s="175"/>
      <c r="DR22" s="169"/>
      <c r="DS22" s="170"/>
      <c r="DT22" s="171"/>
      <c r="DU22" s="172"/>
      <c r="DV22" s="173"/>
      <c r="DW22" s="174"/>
      <c r="DX22" s="175"/>
      <c r="DY22" s="169"/>
      <c r="DZ22" s="170"/>
      <c r="EA22" s="171"/>
      <c r="EB22" s="172"/>
      <c r="EC22" s="173"/>
      <c r="ED22" s="174"/>
      <c r="EE22" s="175"/>
      <c r="EF22" s="169"/>
      <c r="EG22" s="170"/>
      <c r="EH22" s="171"/>
      <c r="EI22" s="172"/>
      <c r="EJ22" s="173"/>
      <c r="EK22" s="174"/>
      <c r="EL22" s="175"/>
      <c r="EM22" s="169"/>
      <c r="EN22" s="170"/>
      <c r="EO22" s="171"/>
      <c r="EP22" s="172"/>
      <c r="EQ22" s="173"/>
      <c r="ER22" s="174"/>
      <c r="ES22" s="175"/>
      <c r="ET22" s="169"/>
      <c r="EU22" s="170"/>
      <c r="EV22" s="171"/>
      <c r="EW22" s="172"/>
      <c r="EX22" s="173"/>
      <c r="EY22" s="174"/>
      <c r="EZ22" s="175"/>
      <c r="FA22" s="169"/>
      <c r="FB22" s="170"/>
      <c r="FC22" s="171"/>
      <c r="FD22" s="172"/>
      <c r="FE22" s="173"/>
      <c r="FF22" s="174"/>
      <c r="FG22" s="175"/>
      <c r="FH22" s="169"/>
      <c r="FI22" s="170"/>
      <c r="FJ22" s="171"/>
      <c r="FK22" s="172"/>
      <c r="FL22" s="173"/>
      <c r="FM22" s="174"/>
      <c r="FN22" s="175"/>
      <c r="FO22" s="169"/>
      <c r="FP22" s="170"/>
      <c r="FQ22" s="171"/>
      <c r="FR22" s="172"/>
      <c r="FS22" s="173"/>
      <c r="FT22" s="174"/>
      <c r="FU22" s="175"/>
      <c r="FV22" s="169"/>
      <c r="FW22" s="170"/>
      <c r="FX22" s="171"/>
      <c r="FY22" s="172"/>
      <c r="FZ22" s="173"/>
      <c r="GA22" s="174"/>
      <c r="GB22" s="175"/>
      <c r="GC22" s="169"/>
      <c r="GD22" s="170"/>
      <c r="GE22" s="171"/>
      <c r="GF22" s="172"/>
      <c r="GG22" s="173"/>
      <c r="GH22" s="174"/>
      <c r="GI22" s="175"/>
      <c r="GJ22" s="169"/>
      <c r="GK22" s="170"/>
      <c r="GL22" s="171"/>
      <c r="GM22" s="172"/>
      <c r="GN22" s="173"/>
      <c r="GO22" s="174"/>
      <c r="GP22" s="175"/>
      <c r="GQ22" s="169"/>
      <c r="GR22" s="170"/>
      <c r="GS22" s="171"/>
      <c r="GT22" s="172"/>
      <c r="GU22" s="173"/>
      <c r="GV22" s="174"/>
      <c r="GW22" s="175"/>
      <c r="GX22" s="169"/>
      <c r="GY22" s="170"/>
      <c r="GZ22" s="171"/>
      <c r="HA22" s="172"/>
      <c r="HB22" s="173"/>
      <c r="HC22" s="174"/>
      <c r="HD22" s="175"/>
      <c r="HE22" s="169"/>
      <c r="HF22" s="170"/>
      <c r="HG22" s="171"/>
      <c r="HH22" s="172"/>
      <c r="HI22" s="173"/>
      <c r="HJ22" s="174"/>
      <c r="HK22" s="175"/>
      <c r="HL22" s="169"/>
      <c r="HM22" s="170"/>
      <c r="HN22" s="171"/>
      <c r="HO22" s="172"/>
      <c r="HP22" s="173"/>
      <c r="HQ22" s="174"/>
      <c r="HR22" s="175"/>
      <c r="HS22" s="169"/>
      <c r="HT22" s="170"/>
      <c r="HU22" s="171"/>
      <c r="HV22" s="172"/>
      <c r="HW22" s="173"/>
      <c r="HX22" s="174"/>
      <c r="HY22" s="175"/>
      <c r="HZ22" s="169"/>
      <c r="IA22" s="170"/>
      <c r="IB22" s="171"/>
      <c r="IC22" s="172"/>
      <c r="ID22" s="173"/>
      <c r="IE22" s="174"/>
      <c r="IF22" s="175"/>
      <c r="IG22" s="169"/>
      <c r="IH22" s="170"/>
      <c r="II22" s="171"/>
      <c r="IJ22" s="172"/>
      <c r="IK22" s="173"/>
      <c r="IL22" s="174"/>
      <c r="IM22" s="175"/>
      <c r="IN22" s="169"/>
      <c r="IO22" s="170"/>
      <c r="IP22" s="171"/>
      <c r="IQ22" s="172"/>
      <c r="IR22" s="173"/>
      <c r="IS22" s="174"/>
      <c r="IT22" s="175"/>
      <c r="IU22" s="169"/>
      <c r="IV22" s="170"/>
      <c r="IW22" s="171"/>
      <c r="IX22" s="172"/>
      <c r="IY22" s="173"/>
      <c r="IZ22" s="174"/>
      <c r="JA22" s="175"/>
      <c r="JB22" s="169"/>
      <c r="JC22" s="170"/>
      <c r="JD22" s="171"/>
      <c r="JE22" s="172"/>
      <c r="JF22" s="173"/>
      <c r="JG22" s="174"/>
      <c r="JH22" s="175"/>
      <c r="JI22" s="169"/>
      <c r="JJ22" s="170"/>
      <c r="JK22" s="171"/>
      <c r="JL22" s="172"/>
      <c r="JM22" s="173"/>
      <c r="JN22" s="174"/>
      <c r="JO22" s="175"/>
      <c r="JP22" s="169"/>
      <c r="JQ22" s="170"/>
      <c r="JR22" s="171"/>
      <c r="JS22" s="172"/>
      <c r="JT22" s="173"/>
      <c r="JU22" s="174"/>
      <c r="JV22" s="175"/>
      <c r="JW22" s="169"/>
      <c r="JX22" s="170"/>
      <c r="JY22" s="171"/>
      <c r="JZ22" s="172"/>
      <c r="KA22" s="173"/>
      <c r="KB22" s="174"/>
      <c r="KC22" s="175"/>
      <c r="KD22" s="169"/>
      <c r="KE22" s="170"/>
      <c r="KF22" s="171"/>
      <c r="KG22" s="172"/>
      <c r="KH22" s="173"/>
      <c r="KI22" s="174"/>
      <c r="KJ22" s="175"/>
      <c r="KK22" s="169"/>
      <c r="KL22" s="170"/>
      <c r="KM22" s="171"/>
      <c r="KN22" s="172"/>
      <c r="KO22" s="173"/>
      <c r="KP22" s="174"/>
      <c r="KQ22" s="175"/>
      <c r="KR22" s="169"/>
      <c r="KS22" s="170"/>
      <c r="KT22" s="171"/>
      <c r="KU22" s="172"/>
      <c r="KV22" s="173"/>
      <c r="KW22" s="174"/>
      <c r="KX22" s="175"/>
      <c r="KY22" s="169"/>
      <c r="KZ22" s="170"/>
      <c r="LA22" s="171"/>
      <c r="LB22" s="172"/>
      <c r="LC22" s="173"/>
      <c r="LD22" s="174"/>
      <c r="LE22" s="175"/>
      <c r="LF22" s="169"/>
      <c r="LG22" s="170"/>
      <c r="LH22" s="171"/>
      <c r="LI22" s="172"/>
      <c r="LJ22" s="173"/>
      <c r="LK22" s="174"/>
      <c r="LL22" s="175"/>
      <c r="LM22" s="169"/>
      <c r="LN22" s="170"/>
      <c r="LO22" s="171"/>
      <c r="LP22" s="172"/>
      <c r="LQ22" s="173"/>
      <c r="LR22" s="174"/>
      <c r="LS22" s="175"/>
      <c r="LT22" s="169"/>
      <c r="LU22" s="170"/>
      <c r="LV22" s="171"/>
      <c r="LW22" s="172"/>
      <c r="LX22" s="173"/>
      <c r="LY22" s="174"/>
      <c r="LZ22" s="175"/>
    </row>
    <row r="23" spans="1:338" ht="15" customHeight="1" thickBot="1">
      <c r="A23" s="71">
        <f>SUM($C$78:$LT$78)</f>
        <v>302</v>
      </c>
      <c r="B23" s="155"/>
      <c r="C23" s="179"/>
      <c r="D23" s="180"/>
      <c r="E23" s="181"/>
      <c r="F23" s="182"/>
      <c r="G23" s="183"/>
      <c r="H23" s="184"/>
      <c r="I23" s="175"/>
      <c r="J23" s="179"/>
      <c r="K23" s="180"/>
      <c r="L23" s="181"/>
      <c r="M23" s="182"/>
      <c r="N23" s="183"/>
      <c r="O23" s="184"/>
      <c r="P23" s="175"/>
      <c r="Q23" s="179"/>
      <c r="R23" s="180"/>
      <c r="S23" s="181"/>
      <c r="T23" s="182"/>
      <c r="U23" s="183"/>
      <c r="V23" s="184"/>
      <c r="W23" s="175"/>
      <c r="X23" s="179"/>
      <c r="Y23" s="180"/>
      <c r="Z23" s="181"/>
      <c r="AA23" s="182"/>
      <c r="AB23" s="183"/>
      <c r="AC23" s="184"/>
      <c r="AD23" s="175"/>
      <c r="AE23" s="179"/>
      <c r="AF23" s="180"/>
      <c r="AG23" s="181"/>
      <c r="AH23" s="182"/>
      <c r="AI23" s="183"/>
      <c r="AJ23" s="184"/>
      <c r="AK23" s="175"/>
      <c r="AL23" s="179"/>
      <c r="AM23" s="180"/>
      <c r="AN23" s="181"/>
      <c r="AO23" s="182"/>
      <c r="AP23" s="183"/>
      <c r="AQ23" s="184"/>
      <c r="AR23" s="175"/>
      <c r="AS23" s="179"/>
      <c r="AT23" s="180"/>
      <c r="AU23" s="181"/>
      <c r="AV23" s="182"/>
      <c r="AW23" s="183"/>
      <c r="AX23" s="184"/>
      <c r="AY23" s="175"/>
      <c r="AZ23" s="179"/>
      <c r="BA23" s="180"/>
      <c r="BB23" s="181"/>
      <c r="BC23" s="182"/>
      <c r="BD23" s="183"/>
      <c r="BE23" s="184"/>
      <c r="BF23" s="175"/>
      <c r="BG23" s="179"/>
      <c r="BH23" s="180"/>
      <c r="BI23" s="181"/>
      <c r="BJ23" s="182"/>
      <c r="BK23" s="183"/>
      <c r="BL23" s="184"/>
      <c r="BM23" s="175"/>
      <c r="BN23" s="179"/>
      <c r="BO23" s="180"/>
      <c r="BP23" s="181"/>
      <c r="BQ23" s="182"/>
      <c r="BR23" s="183"/>
      <c r="BS23" s="184"/>
      <c r="BT23" s="175"/>
      <c r="BU23" s="179"/>
      <c r="BV23" s="180"/>
      <c r="BW23" s="181"/>
      <c r="BX23" s="182"/>
      <c r="BY23" s="183"/>
      <c r="BZ23" s="184"/>
      <c r="CA23" s="175"/>
      <c r="CB23" s="179"/>
      <c r="CC23" s="180"/>
      <c r="CD23" s="181"/>
      <c r="CE23" s="182"/>
      <c r="CF23" s="183"/>
      <c r="CG23" s="184"/>
      <c r="CH23" s="175"/>
      <c r="CI23" s="179"/>
      <c r="CJ23" s="180"/>
      <c r="CK23" s="181"/>
      <c r="CL23" s="182"/>
      <c r="CM23" s="183"/>
      <c r="CN23" s="184"/>
      <c r="CO23" s="175"/>
      <c r="CP23" s="179"/>
      <c r="CQ23" s="180"/>
      <c r="CR23" s="181"/>
      <c r="CS23" s="182"/>
      <c r="CT23" s="183"/>
      <c r="CU23" s="184"/>
      <c r="CV23" s="175"/>
      <c r="CW23" s="179"/>
      <c r="CX23" s="180"/>
      <c r="CY23" s="181"/>
      <c r="CZ23" s="182"/>
      <c r="DA23" s="183"/>
      <c r="DB23" s="184"/>
      <c r="DC23" s="175"/>
      <c r="DD23" s="179"/>
      <c r="DE23" s="180"/>
      <c r="DF23" s="181"/>
      <c r="DG23" s="182"/>
      <c r="DH23" s="183"/>
      <c r="DI23" s="184"/>
      <c r="DJ23" s="175"/>
      <c r="DK23" s="179"/>
      <c r="DL23" s="180"/>
      <c r="DM23" s="181"/>
      <c r="DN23" s="182"/>
      <c r="DO23" s="183"/>
      <c r="DP23" s="184"/>
      <c r="DQ23" s="175"/>
      <c r="DR23" s="179"/>
      <c r="DS23" s="180"/>
      <c r="DT23" s="181"/>
      <c r="DU23" s="182"/>
      <c r="DV23" s="183"/>
      <c r="DW23" s="184"/>
      <c r="DX23" s="175"/>
      <c r="DY23" s="179"/>
      <c r="DZ23" s="180"/>
      <c r="EA23" s="181"/>
      <c r="EB23" s="182"/>
      <c r="EC23" s="183"/>
      <c r="ED23" s="184"/>
      <c r="EE23" s="175"/>
      <c r="EF23" s="179"/>
      <c r="EG23" s="180"/>
      <c r="EH23" s="181"/>
      <c r="EI23" s="182"/>
      <c r="EJ23" s="183"/>
      <c r="EK23" s="184"/>
      <c r="EL23" s="175"/>
      <c r="EM23" s="179"/>
      <c r="EN23" s="180"/>
      <c r="EO23" s="181"/>
      <c r="EP23" s="182"/>
      <c r="EQ23" s="183"/>
      <c r="ER23" s="184"/>
      <c r="ES23" s="175"/>
      <c r="ET23" s="179"/>
      <c r="EU23" s="180"/>
      <c r="EV23" s="181"/>
      <c r="EW23" s="182"/>
      <c r="EX23" s="183"/>
      <c r="EY23" s="184"/>
      <c r="EZ23" s="175"/>
      <c r="FA23" s="179"/>
      <c r="FB23" s="180"/>
      <c r="FC23" s="181"/>
      <c r="FD23" s="182"/>
      <c r="FE23" s="183"/>
      <c r="FF23" s="184"/>
      <c r="FG23" s="175"/>
      <c r="FH23" s="179"/>
      <c r="FI23" s="180"/>
      <c r="FJ23" s="181"/>
      <c r="FK23" s="182"/>
      <c r="FL23" s="183"/>
      <c r="FM23" s="184"/>
      <c r="FN23" s="175"/>
      <c r="FO23" s="179"/>
      <c r="FP23" s="180"/>
      <c r="FQ23" s="181"/>
      <c r="FR23" s="182"/>
      <c r="FS23" s="183"/>
      <c r="FT23" s="184"/>
      <c r="FU23" s="175"/>
      <c r="FV23" s="179"/>
      <c r="FW23" s="180"/>
      <c r="FX23" s="181"/>
      <c r="FY23" s="182"/>
      <c r="FZ23" s="183"/>
      <c r="GA23" s="184"/>
      <c r="GB23" s="175"/>
      <c r="GC23" s="179"/>
      <c r="GD23" s="180"/>
      <c r="GE23" s="181"/>
      <c r="GF23" s="182"/>
      <c r="GG23" s="183"/>
      <c r="GH23" s="184"/>
      <c r="GI23" s="175"/>
      <c r="GJ23" s="179"/>
      <c r="GK23" s="180"/>
      <c r="GL23" s="181"/>
      <c r="GM23" s="182"/>
      <c r="GN23" s="183"/>
      <c r="GO23" s="184"/>
      <c r="GP23" s="175"/>
      <c r="GQ23" s="179"/>
      <c r="GR23" s="180"/>
      <c r="GS23" s="181"/>
      <c r="GT23" s="182"/>
      <c r="GU23" s="183"/>
      <c r="GV23" s="184"/>
      <c r="GW23" s="175"/>
      <c r="GX23" s="179"/>
      <c r="GY23" s="180"/>
      <c r="GZ23" s="181"/>
      <c r="HA23" s="182"/>
      <c r="HB23" s="183"/>
      <c r="HC23" s="184"/>
      <c r="HD23" s="175"/>
      <c r="HE23" s="179"/>
      <c r="HF23" s="180"/>
      <c r="HG23" s="181"/>
      <c r="HH23" s="182"/>
      <c r="HI23" s="183"/>
      <c r="HJ23" s="184"/>
      <c r="HK23" s="175"/>
      <c r="HL23" s="179"/>
      <c r="HM23" s="180"/>
      <c r="HN23" s="181"/>
      <c r="HO23" s="182"/>
      <c r="HP23" s="183"/>
      <c r="HQ23" s="184"/>
      <c r="HR23" s="175"/>
      <c r="HS23" s="179"/>
      <c r="HT23" s="180"/>
      <c r="HU23" s="181"/>
      <c r="HV23" s="182"/>
      <c r="HW23" s="183"/>
      <c r="HX23" s="184"/>
      <c r="HY23" s="175"/>
      <c r="HZ23" s="179"/>
      <c r="IA23" s="180"/>
      <c r="IB23" s="181"/>
      <c r="IC23" s="182"/>
      <c r="ID23" s="183"/>
      <c r="IE23" s="184"/>
      <c r="IF23" s="175"/>
      <c r="IG23" s="179"/>
      <c r="IH23" s="180"/>
      <c r="II23" s="181"/>
      <c r="IJ23" s="182"/>
      <c r="IK23" s="183"/>
      <c r="IL23" s="184"/>
      <c r="IM23" s="175"/>
      <c r="IN23" s="179"/>
      <c r="IO23" s="180"/>
      <c r="IP23" s="181"/>
      <c r="IQ23" s="182"/>
      <c r="IR23" s="183"/>
      <c r="IS23" s="184"/>
      <c r="IT23" s="175"/>
      <c r="IU23" s="179"/>
      <c r="IV23" s="180"/>
      <c r="IW23" s="181"/>
      <c r="IX23" s="182"/>
      <c r="IY23" s="183"/>
      <c r="IZ23" s="184"/>
      <c r="JA23" s="175"/>
      <c r="JB23" s="179"/>
      <c r="JC23" s="180"/>
      <c r="JD23" s="181"/>
      <c r="JE23" s="182"/>
      <c r="JF23" s="183"/>
      <c r="JG23" s="184"/>
      <c r="JH23" s="175"/>
      <c r="JI23" s="179"/>
      <c r="JJ23" s="180"/>
      <c r="JK23" s="181"/>
      <c r="JL23" s="182"/>
      <c r="JM23" s="183"/>
      <c r="JN23" s="184"/>
      <c r="JO23" s="175"/>
      <c r="JP23" s="179"/>
      <c r="JQ23" s="180"/>
      <c r="JR23" s="181"/>
      <c r="JS23" s="182"/>
      <c r="JT23" s="183"/>
      <c r="JU23" s="184"/>
      <c r="JV23" s="175"/>
      <c r="JW23" s="179"/>
      <c r="JX23" s="180"/>
      <c r="JY23" s="181"/>
      <c r="JZ23" s="182"/>
      <c r="KA23" s="183"/>
      <c r="KB23" s="184"/>
      <c r="KC23" s="175"/>
      <c r="KD23" s="179"/>
      <c r="KE23" s="180"/>
      <c r="KF23" s="181"/>
      <c r="KG23" s="182"/>
      <c r="KH23" s="183"/>
      <c r="KI23" s="184"/>
      <c r="KJ23" s="175"/>
      <c r="KK23" s="179"/>
      <c r="KL23" s="180"/>
      <c r="KM23" s="181"/>
      <c r="KN23" s="182"/>
      <c r="KO23" s="183"/>
      <c r="KP23" s="184"/>
      <c r="KQ23" s="175"/>
      <c r="KR23" s="179"/>
      <c r="KS23" s="180"/>
      <c r="KT23" s="181"/>
      <c r="KU23" s="182"/>
      <c r="KV23" s="183"/>
      <c r="KW23" s="184"/>
      <c r="KX23" s="175"/>
      <c r="KY23" s="179"/>
      <c r="KZ23" s="180"/>
      <c r="LA23" s="181"/>
      <c r="LB23" s="182"/>
      <c r="LC23" s="183"/>
      <c r="LD23" s="184"/>
      <c r="LE23" s="175"/>
      <c r="LF23" s="179"/>
      <c r="LG23" s="180"/>
      <c r="LH23" s="181"/>
      <c r="LI23" s="182"/>
      <c r="LJ23" s="183"/>
      <c r="LK23" s="184"/>
      <c r="LL23" s="175"/>
      <c r="LM23" s="179"/>
      <c r="LN23" s="180"/>
      <c r="LO23" s="181"/>
      <c r="LP23" s="182"/>
      <c r="LQ23" s="183"/>
      <c r="LR23" s="184"/>
      <c r="LS23" s="175"/>
      <c r="LT23" s="179"/>
      <c r="LU23" s="180"/>
      <c r="LV23" s="181"/>
      <c r="LW23" s="182"/>
      <c r="LX23" s="183"/>
      <c r="LY23" s="184"/>
      <c r="LZ23" s="175"/>
    </row>
    <row r="24" spans="1:338" s="130" customFormat="1" ht="14.25" customHeight="1">
      <c r="A24" s="143"/>
      <c r="B24" s="15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  <c r="IW24" s="175"/>
      <c r="IX24" s="175"/>
      <c r="IY24" s="175"/>
      <c r="IZ24" s="175"/>
      <c r="JA24" s="175"/>
      <c r="JB24" s="175"/>
      <c r="JC24" s="175"/>
      <c r="JD24" s="175"/>
      <c r="JE24" s="175"/>
      <c r="JF24" s="175"/>
      <c r="JG24" s="175"/>
      <c r="JH24" s="175"/>
      <c r="JI24" s="175"/>
      <c r="JJ24" s="175"/>
      <c r="JK24" s="175"/>
      <c r="JL24" s="175"/>
      <c r="JM24" s="175"/>
      <c r="JN24" s="175"/>
      <c r="JO24" s="175"/>
      <c r="JP24" s="175"/>
      <c r="JQ24" s="175"/>
      <c r="JR24" s="175"/>
      <c r="JS24" s="175"/>
      <c r="JT24" s="175"/>
      <c r="JU24" s="175"/>
      <c r="JV24" s="175"/>
      <c r="JW24" s="175"/>
      <c r="JX24" s="175"/>
      <c r="JY24" s="175"/>
      <c r="JZ24" s="175"/>
      <c r="KA24" s="175"/>
      <c r="KB24" s="175"/>
      <c r="KC24" s="175"/>
      <c r="KD24" s="175"/>
      <c r="KE24" s="175"/>
      <c r="KF24" s="175"/>
      <c r="KG24" s="175"/>
      <c r="KH24" s="175"/>
      <c r="KI24" s="175"/>
      <c r="KJ24" s="175"/>
      <c r="KK24" s="175"/>
      <c r="KL24" s="175"/>
      <c r="KM24" s="175"/>
      <c r="KN24" s="175"/>
      <c r="KO24" s="175"/>
      <c r="KP24" s="175"/>
      <c r="KQ24" s="175"/>
      <c r="KR24" s="175"/>
      <c r="KS24" s="175"/>
      <c r="KT24" s="175"/>
      <c r="KU24" s="175"/>
      <c r="KV24" s="175"/>
      <c r="KW24" s="175"/>
      <c r="KX24" s="175"/>
      <c r="KY24" s="175"/>
      <c r="KZ24" s="175"/>
      <c r="LA24" s="175"/>
      <c r="LB24" s="175"/>
      <c r="LC24" s="175"/>
      <c r="LD24" s="175"/>
      <c r="LE24" s="175"/>
      <c r="LF24" s="175"/>
      <c r="LG24" s="175"/>
      <c r="LH24" s="175"/>
      <c r="LI24" s="175"/>
      <c r="LJ24" s="175"/>
      <c r="LK24" s="175"/>
      <c r="LL24" s="175"/>
      <c r="LM24" s="175"/>
      <c r="LN24" s="175"/>
      <c r="LO24" s="175"/>
      <c r="LP24" s="175"/>
      <c r="LQ24" s="175"/>
      <c r="LR24" s="175"/>
      <c r="LS24" s="175"/>
      <c r="LT24" s="175"/>
      <c r="LU24" s="175"/>
      <c r="LV24" s="175"/>
      <c r="LW24" s="175"/>
      <c r="LX24" s="175"/>
      <c r="LY24" s="175"/>
      <c r="LZ24" s="175"/>
    </row>
    <row r="25" spans="1:338" ht="14.25" customHeight="1">
      <c r="A25" s="112" t="s">
        <v>516</v>
      </c>
      <c r="B25" s="123"/>
      <c r="C25" s="111" t="s">
        <v>511</v>
      </c>
      <c r="D25" s="111"/>
      <c r="E25" s="111"/>
      <c r="F25" s="111"/>
      <c r="G25" s="111"/>
      <c r="H25" s="185"/>
      <c r="I25" s="123"/>
      <c r="J25" s="111" t="s">
        <v>511</v>
      </c>
      <c r="K25" s="111"/>
      <c r="L25" s="111"/>
      <c r="M25" s="111"/>
      <c r="N25" s="111"/>
      <c r="O25" s="185"/>
      <c r="Q25" s="111" t="s">
        <v>511</v>
      </c>
      <c r="R25" s="111"/>
      <c r="S25" s="111"/>
      <c r="T25" s="111"/>
      <c r="U25" s="111"/>
      <c r="V25" s="185"/>
      <c r="X25" s="111" t="s">
        <v>511</v>
      </c>
      <c r="Y25" s="111"/>
      <c r="Z25" s="111"/>
      <c r="AA25" s="111"/>
      <c r="AB25" s="111"/>
      <c r="AC25" s="185"/>
      <c r="AE25" s="111" t="s">
        <v>511</v>
      </c>
      <c r="AF25" s="111"/>
      <c r="AG25" s="111"/>
      <c r="AH25" s="111"/>
      <c r="AI25" s="111"/>
      <c r="AJ25" s="185"/>
      <c r="AL25" s="111" t="s">
        <v>511</v>
      </c>
      <c r="AM25" s="111"/>
      <c r="AN25" s="111"/>
      <c r="AO25" s="111"/>
      <c r="AP25" s="111"/>
      <c r="AQ25" s="185"/>
      <c r="AS25" s="111" t="s">
        <v>511</v>
      </c>
      <c r="AT25" s="111"/>
      <c r="AU25" s="111"/>
      <c r="AV25" s="111"/>
      <c r="AW25" s="111"/>
      <c r="AX25" s="185"/>
      <c r="AZ25" s="111" t="s">
        <v>511</v>
      </c>
      <c r="BA25" s="111"/>
      <c r="BB25" s="111"/>
      <c r="BC25" s="111"/>
      <c r="BD25" s="111"/>
      <c r="BE25" s="185"/>
      <c r="BG25" s="111" t="s">
        <v>511</v>
      </c>
      <c r="BH25" s="111"/>
      <c r="BI25" s="111"/>
      <c r="BJ25" s="111"/>
      <c r="BK25" s="111"/>
      <c r="BL25" s="185"/>
      <c r="BN25" s="111" t="s">
        <v>511</v>
      </c>
      <c r="BO25" s="111"/>
      <c r="BP25" s="111"/>
      <c r="BQ25" s="111"/>
      <c r="BR25" s="111"/>
      <c r="BS25" s="185"/>
      <c r="BU25" s="111" t="s">
        <v>511</v>
      </c>
      <c r="BV25" s="111"/>
      <c r="BW25" s="111"/>
      <c r="BX25" s="111"/>
      <c r="BY25" s="111"/>
      <c r="BZ25" s="185"/>
      <c r="CB25" s="111" t="s">
        <v>511</v>
      </c>
      <c r="CC25" s="111"/>
      <c r="CD25" s="111"/>
      <c r="CE25" s="111"/>
      <c r="CF25" s="111"/>
      <c r="CG25" s="185"/>
      <c r="CI25" s="111" t="s">
        <v>511</v>
      </c>
      <c r="CJ25" s="111"/>
      <c r="CK25" s="111"/>
      <c r="CL25" s="111"/>
      <c r="CM25" s="111"/>
      <c r="CN25" s="185"/>
      <c r="CP25" s="111" t="s">
        <v>511</v>
      </c>
      <c r="CQ25" s="111"/>
      <c r="CR25" s="111"/>
      <c r="CS25" s="111"/>
      <c r="CT25" s="111"/>
      <c r="CU25" s="185"/>
      <c r="CW25" s="111" t="s">
        <v>511</v>
      </c>
      <c r="CX25" s="111"/>
      <c r="CY25" s="111"/>
      <c r="CZ25" s="111"/>
      <c r="DA25" s="111"/>
      <c r="DB25" s="185"/>
      <c r="DD25" s="111" t="s">
        <v>511</v>
      </c>
      <c r="DE25" s="111"/>
      <c r="DF25" s="111"/>
      <c r="DG25" s="111"/>
      <c r="DH25" s="111"/>
      <c r="DI25" s="185"/>
      <c r="DK25" s="111" t="s">
        <v>511</v>
      </c>
      <c r="DL25" s="111"/>
      <c r="DM25" s="111"/>
      <c r="DN25" s="111"/>
      <c r="DO25" s="111"/>
      <c r="DP25" s="185"/>
      <c r="DR25" s="111" t="s">
        <v>511</v>
      </c>
      <c r="DS25" s="111"/>
      <c r="DT25" s="111"/>
      <c r="DU25" s="111"/>
      <c r="DV25" s="111"/>
      <c r="DW25" s="185"/>
      <c r="DY25" s="111" t="s">
        <v>511</v>
      </c>
      <c r="DZ25" s="111"/>
      <c r="EA25" s="111"/>
      <c r="EB25" s="111"/>
      <c r="EC25" s="111"/>
      <c r="ED25" s="185"/>
      <c r="EF25" s="111" t="s">
        <v>511</v>
      </c>
      <c r="EG25" s="111"/>
      <c r="EH25" s="111"/>
      <c r="EI25" s="111"/>
      <c r="EJ25" s="111"/>
      <c r="EK25" s="185"/>
      <c r="EM25" s="111" t="s">
        <v>511</v>
      </c>
      <c r="EN25" s="111"/>
      <c r="EO25" s="111"/>
      <c r="EP25" s="111"/>
      <c r="EQ25" s="111"/>
      <c r="ER25" s="185"/>
      <c r="ET25" s="111" t="s">
        <v>511</v>
      </c>
      <c r="EU25" s="111"/>
      <c r="EV25" s="111"/>
      <c r="EW25" s="111"/>
      <c r="EX25" s="111"/>
      <c r="EY25" s="185"/>
      <c r="FA25" s="111" t="s">
        <v>511</v>
      </c>
      <c r="FB25" s="111"/>
      <c r="FC25" s="111"/>
      <c r="FD25" s="111"/>
      <c r="FE25" s="111"/>
      <c r="FF25" s="185"/>
      <c r="FH25" s="111" t="s">
        <v>511</v>
      </c>
      <c r="FI25" s="111"/>
      <c r="FJ25" s="111"/>
      <c r="FK25" s="111"/>
      <c r="FL25" s="111"/>
      <c r="FM25" s="185"/>
      <c r="FO25" s="111" t="s">
        <v>511</v>
      </c>
      <c r="FP25" s="111"/>
      <c r="FQ25" s="111"/>
      <c r="FR25" s="111"/>
      <c r="FS25" s="111"/>
      <c r="FT25" s="185"/>
      <c r="FV25" s="111" t="s">
        <v>511</v>
      </c>
      <c r="FW25" s="111"/>
      <c r="FX25" s="111"/>
      <c r="FY25" s="111"/>
      <c r="FZ25" s="111"/>
      <c r="GA25" s="185"/>
      <c r="GC25" s="111" t="s">
        <v>511</v>
      </c>
      <c r="GD25" s="111"/>
      <c r="GE25" s="111"/>
      <c r="GF25" s="111"/>
      <c r="GG25" s="111"/>
      <c r="GH25" s="185"/>
      <c r="GJ25" s="111" t="s">
        <v>511</v>
      </c>
      <c r="GK25" s="111"/>
      <c r="GL25" s="111"/>
      <c r="GM25" s="111"/>
      <c r="GN25" s="111"/>
      <c r="GO25" s="185"/>
      <c r="GQ25" s="111" t="s">
        <v>511</v>
      </c>
      <c r="GR25" s="111"/>
      <c r="GS25" s="111"/>
      <c r="GT25" s="111"/>
      <c r="GU25" s="111"/>
      <c r="GV25" s="185"/>
      <c r="GX25" s="111" t="s">
        <v>511</v>
      </c>
      <c r="GY25" s="111"/>
      <c r="GZ25" s="111"/>
      <c r="HA25" s="111"/>
      <c r="HB25" s="111"/>
      <c r="HC25" s="185"/>
      <c r="HE25" s="111" t="s">
        <v>511</v>
      </c>
      <c r="HF25" s="111"/>
      <c r="HG25" s="111"/>
      <c r="HH25" s="111"/>
      <c r="HI25" s="111"/>
      <c r="HJ25" s="185"/>
      <c r="HL25" s="111" t="s">
        <v>511</v>
      </c>
      <c r="HM25" s="111"/>
      <c r="HN25" s="111"/>
      <c r="HO25" s="111"/>
      <c r="HP25" s="111"/>
      <c r="HQ25" s="185"/>
      <c r="HS25" s="111" t="s">
        <v>511</v>
      </c>
      <c r="HT25" s="111"/>
      <c r="HU25" s="111"/>
      <c r="HV25" s="111"/>
      <c r="HW25" s="111"/>
      <c r="HX25" s="185"/>
      <c r="HZ25" s="111" t="s">
        <v>511</v>
      </c>
      <c r="IA25" s="111"/>
      <c r="IB25" s="111"/>
      <c r="IC25" s="111"/>
      <c r="ID25" s="111"/>
      <c r="IE25" s="185"/>
      <c r="IG25" s="111" t="s">
        <v>511</v>
      </c>
      <c r="IH25" s="111"/>
      <c r="II25" s="111"/>
      <c r="IJ25" s="111"/>
      <c r="IK25" s="111"/>
      <c r="IL25" s="185"/>
      <c r="IN25" s="111" t="s">
        <v>511</v>
      </c>
      <c r="IO25" s="111"/>
      <c r="IP25" s="111"/>
      <c r="IQ25" s="111"/>
      <c r="IR25" s="111"/>
      <c r="IS25" s="185"/>
      <c r="IU25" s="111" t="s">
        <v>511</v>
      </c>
      <c r="IV25" s="111"/>
      <c r="IW25" s="111"/>
      <c r="IX25" s="111"/>
      <c r="IY25" s="111"/>
      <c r="IZ25" s="185"/>
      <c r="JB25" s="111" t="s">
        <v>511</v>
      </c>
      <c r="JC25" s="111"/>
      <c r="JD25" s="111"/>
      <c r="JE25" s="111"/>
      <c r="JF25" s="111"/>
      <c r="JG25" s="185"/>
      <c r="JI25" s="111" t="s">
        <v>511</v>
      </c>
      <c r="JJ25" s="111"/>
      <c r="JK25" s="111"/>
      <c r="JL25" s="111"/>
      <c r="JM25" s="111"/>
      <c r="JN25" s="185"/>
      <c r="JP25" s="111" t="s">
        <v>511</v>
      </c>
      <c r="JQ25" s="111"/>
      <c r="JR25" s="111"/>
      <c r="JS25" s="111"/>
      <c r="JT25" s="111"/>
      <c r="JU25" s="185"/>
      <c r="JW25" s="111" t="s">
        <v>511</v>
      </c>
      <c r="JX25" s="111"/>
      <c r="JY25" s="111"/>
      <c r="JZ25" s="111"/>
      <c r="KA25" s="111"/>
      <c r="KB25" s="185"/>
      <c r="KD25" s="111" t="s">
        <v>511</v>
      </c>
      <c r="KE25" s="111"/>
      <c r="KF25" s="111"/>
      <c r="KG25" s="111"/>
      <c r="KH25" s="111"/>
      <c r="KI25" s="185"/>
      <c r="KK25" s="111" t="s">
        <v>511</v>
      </c>
      <c r="KL25" s="111"/>
      <c r="KM25" s="111"/>
      <c r="KN25" s="111"/>
      <c r="KO25" s="111"/>
      <c r="KP25" s="185"/>
      <c r="KR25" s="111" t="s">
        <v>511</v>
      </c>
      <c r="KS25" s="111"/>
      <c r="KT25" s="111"/>
      <c r="KU25" s="111"/>
      <c r="KV25" s="111"/>
      <c r="KW25" s="185"/>
      <c r="KY25" s="111" t="s">
        <v>511</v>
      </c>
      <c r="KZ25" s="111"/>
      <c r="LA25" s="111"/>
      <c r="LB25" s="111"/>
      <c r="LC25" s="111"/>
      <c r="LD25" s="185"/>
      <c r="LF25" s="111" t="s">
        <v>511</v>
      </c>
      <c r="LG25" s="111"/>
      <c r="LH25" s="111"/>
      <c r="LI25" s="111"/>
      <c r="LJ25" s="111"/>
      <c r="LK25" s="185"/>
      <c r="LM25" s="111" t="s">
        <v>511</v>
      </c>
      <c r="LN25" s="111"/>
      <c r="LO25" s="111"/>
      <c r="LP25" s="111"/>
      <c r="LQ25" s="111"/>
      <c r="LR25" s="185"/>
      <c r="LT25" s="111" t="s">
        <v>511</v>
      </c>
      <c r="LU25" s="111"/>
      <c r="LV25" s="111"/>
      <c r="LW25" s="111"/>
      <c r="LX25" s="111"/>
      <c r="LY25" s="185"/>
    </row>
    <row r="26" spans="1:338" ht="14.25" customHeight="1">
      <c r="A26" s="112"/>
      <c r="B26" s="123"/>
      <c r="C26" s="111" t="str">
        <f>"Draw "&amp;IF(LEN(H25),F3,C3)</f>
        <v>Draw Igros Castle</v>
      </c>
      <c r="D26" s="111"/>
      <c r="E26" s="111"/>
      <c r="F26" s="111"/>
      <c r="G26" s="111"/>
      <c r="H26" s="185"/>
      <c r="I26" s="123"/>
      <c r="J26" s="111" t="str">
        <f>"Draw "&amp;IF(LEN(O25),M3,J3)</f>
        <v>Draw Igros Castle</v>
      </c>
      <c r="K26" s="111"/>
      <c r="L26" s="111"/>
      <c r="M26" s="111"/>
      <c r="N26" s="111"/>
      <c r="O26" s="185"/>
      <c r="Q26" s="111" t="str">
        <f>"Draw "&amp;IF(LEN(V25),T3,Q3)</f>
        <v>Draw Mandalia Plains</v>
      </c>
      <c r="R26" s="111"/>
      <c r="S26" s="111"/>
      <c r="T26" s="111"/>
      <c r="U26" s="111"/>
      <c r="V26" s="185"/>
      <c r="X26" s="111" t="str">
        <f>"Draw "&amp;IF(LEN(AC25),AA3,X3)</f>
        <v>Draw Mandalia Plains</v>
      </c>
      <c r="Y26" s="111"/>
      <c r="Z26" s="111"/>
      <c r="AA26" s="111"/>
      <c r="AB26" s="111"/>
      <c r="AC26" s="185"/>
      <c r="AE26" s="111" t="str">
        <f>"Draw "&amp;IF(LEN(AJ25),AH3,AE3)</f>
        <v>Draw Gariland Magic City</v>
      </c>
      <c r="AF26" s="111"/>
      <c r="AG26" s="111"/>
      <c r="AH26" s="111"/>
      <c r="AI26" s="111"/>
      <c r="AJ26" s="185"/>
      <c r="AL26" s="111" t="str">
        <f t="shared" ref="AL26" si="0">"Draw "&amp;IF(LEN(AQ25),AO3,AL3)</f>
        <v>Draw Lenalia Plateau</v>
      </c>
      <c r="AM26" s="111"/>
      <c r="AN26" s="111"/>
      <c r="AO26" s="111"/>
      <c r="AP26" s="111"/>
      <c r="AQ26" s="185"/>
      <c r="AS26" s="111" t="str">
        <f t="shared" ref="AS26" si="1">"Draw "&amp;IF(LEN(AX25),AV3,AS3)</f>
        <v>Draw Fovoham Plains</v>
      </c>
      <c r="AT26" s="111"/>
      <c r="AU26" s="111"/>
      <c r="AV26" s="111"/>
      <c r="AW26" s="111"/>
      <c r="AX26" s="185"/>
      <c r="AZ26" s="111" t="str">
        <f t="shared" ref="AZ26" si="2">"Draw "&amp;IF(LEN(BE25),BC3,AZ3)</f>
        <v>Draw Fovoham Plains</v>
      </c>
      <c r="BA26" s="111"/>
      <c r="BB26" s="111"/>
      <c r="BC26" s="111"/>
      <c r="BD26" s="111"/>
      <c r="BE26" s="185"/>
      <c r="BG26" s="111" t="str">
        <f t="shared" ref="BG26" si="3">"Draw "&amp;IF(LEN(BL25),BJ3,BG3)</f>
        <v>Draw Riovanes Castle</v>
      </c>
      <c r="BH26" s="111"/>
      <c r="BI26" s="111"/>
      <c r="BJ26" s="111"/>
      <c r="BK26" s="111"/>
      <c r="BL26" s="185"/>
      <c r="BN26" s="111" t="str">
        <f t="shared" ref="BN26" si="4">"Draw "&amp;IF(LEN(BS25),BQ3,BN3)</f>
        <v>Draw Bervenia Volcano</v>
      </c>
      <c r="BO26" s="111"/>
      <c r="BP26" s="111"/>
      <c r="BQ26" s="111"/>
      <c r="BR26" s="111"/>
      <c r="BS26" s="185"/>
      <c r="BU26" s="111" t="str">
        <f t="shared" ref="BU26" si="5">"Draw "&amp;IF(LEN(BZ25),BX3,BU3)</f>
        <v>Draw Zeklaus Desert</v>
      </c>
      <c r="BV26" s="111"/>
      <c r="BW26" s="111"/>
      <c r="BX26" s="111"/>
      <c r="BY26" s="111"/>
      <c r="BZ26" s="185"/>
      <c r="CB26" s="111" t="str">
        <f t="shared" ref="CB26" si="6">"Draw "&amp;IF(LEN(CG25),CE3,CB3)</f>
        <v>Draw Dorter Trade City</v>
      </c>
      <c r="CC26" s="111"/>
      <c r="CD26" s="111"/>
      <c r="CE26" s="111"/>
      <c r="CF26" s="111"/>
      <c r="CG26" s="185"/>
      <c r="CI26" s="111" t="str">
        <f t="shared" ref="CI26" si="7">"Draw "&amp;IF(LEN(CN25),CL3,CI3)</f>
        <v>Draw Sweegy Woods</v>
      </c>
      <c r="CJ26" s="111"/>
      <c r="CK26" s="111"/>
      <c r="CL26" s="111"/>
      <c r="CM26" s="111"/>
      <c r="CN26" s="185"/>
      <c r="CP26" s="111" t="str">
        <f t="shared" ref="CP26" si="8">"Draw "&amp;IF(LEN(CU25),CS3,CP3)</f>
        <v>Draw Riovanes Castle</v>
      </c>
      <c r="CQ26" s="111"/>
      <c r="CR26" s="111"/>
      <c r="CS26" s="111"/>
      <c r="CT26" s="111"/>
      <c r="CU26" s="185"/>
      <c r="CW26" s="111" t="str">
        <f t="shared" ref="CW26" si="9">"Draw "&amp;IF(LEN(DB25),CZ3,CW3)</f>
        <v>Draw Yuguo Woods</v>
      </c>
      <c r="CX26" s="111"/>
      <c r="CY26" s="111"/>
      <c r="CZ26" s="111"/>
      <c r="DA26" s="111"/>
      <c r="DB26" s="185"/>
      <c r="DD26" s="111" t="str">
        <f t="shared" ref="DD26" si="10">"Draw "&amp;IF(LEN(DI25),DG3,DD3)</f>
        <v>Draw Yardow Fort City</v>
      </c>
      <c r="DE26" s="111"/>
      <c r="DF26" s="111"/>
      <c r="DG26" s="111"/>
      <c r="DH26" s="111"/>
      <c r="DI26" s="185"/>
      <c r="DK26" s="111" t="str">
        <f t="shared" ref="DK26" si="11">"Draw "&amp;IF(LEN(DP25),DN3,DK3)</f>
        <v>Draw Grog Hill</v>
      </c>
      <c r="DL26" s="111"/>
      <c r="DM26" s="111"/>
      <c r="DN26" s="111"/>
      <c r="DO26" s="111"/>
      <c r="DP26" s="185"/>
      <c r="DR26" s="111" t="str">
        <f t="shared" ref="DR26" si="12">"Draw "&amp;IF(LEN(DW25),DU3,DR3)</f>
        <v>Draw Lesalia Imp. Capital</v>
      </c>
      <c r="DS26" s="111"/>
      <c r="DT26" s="111"/>
      <c r="DU26" s="111"/>
      <c r="DV26" s="111"/>
      <c r="DW26" s="185"/>
      <c r="DY26" s="111" t="str">
        <f t="shared" ref="DY26" si="13">"Draw "&amp;IF(LEN(ED25),EB3,DY3)</f>
        <v>Draw Goland Coal City</v>
      </c>
      <c r="DZ26" s="111"/>
      <c r="EA26" s="111"/>
      <c r="EB26" s="111"/>
      <c r="EC26" s="111"/>
      <c r="ED26" s="185"/>
      <c r="EF26" s="111" t="str">
        <f t="shared" ref="EF26" si="14">"Draw "&amp;IF(LEN(EK25),EI3,EF3)</f>
        <v>Draw Dorter Trade City</v>
      </c>
      <c r="EG26" s="111"/>
      <c r="EH26" s="111"/>
      <c r="EI26" s="111"/>
      <c r="EJ26" s="111"/>
      <c r="EK26" s="185"/>
      <c r="EM26" s="111" t="str">
        <f t="shared" ref="EM26" si="15">"Draw "&amp;IF(LEN(ER25),EP3,EM3)</f>
        <v>Draw Dorter Trade City</v>
      </c>
      <c r="EN26" s="111"/>
      <c r="EO26" s="111"/>
      <c r="EP26" s="111"/>
      <c r="EQ26" s="111"/>
      <c r="ER26" s="185"/>
      <c r="ET26" s="111" t="str">
        <f t="shared" ref="ET26" si="16">"Draw "&amp;IF(LEN(EY25),EW3,ET3)</f>
        <v>Draw Araguay Woods</v>
      </c>
      <c r="EU26" s="111"/>
      <c r="EV26" s="111"/>
      <c r="EW26" s="111"/>
      <c r="EX26" s="111"/>
      <c r="EY26" s="185"/>
      <c r="FA26" s="111" t="str">
        <f t="shared" ref="FA26" si="17">"Draw "&amp;IF(LEN(FF25),FD3,FA3)</f>
        <v>Draw Zirekile Falls</v>
      </c>
      <c r="FB26" s="111"/>
      <c r="FC26" s="111"/>
      <c r="FD26" s="111"/>
      <c r="FE26" s="111"/>
      <c r="FF26" s="185"/>
      <c r="FH26" s="111" t="str">
        <f t="shared" ref="FH26" si="18">"Draw "&amp;IF(LEN(FM25),FK3,FH3)</f>
        <v>Draw Bethla Garrison</v>
      </c>
      <c r="FI26" s="111"/>
      <c r="FJ26" s="111"/>
      <c r="FK26" s="111"/>
      <c r="FL26" s="111"/>
      <c r="FM26" s="185"/>
      <c r="FO26" s="111" t="str">
        <f t="shared" ref="FO26" si="19">"Draw "&amp;IF(LEN(FT25),FR3,FO3)</f>
        <v>Draw Bed Desert</v>
      </c>
      <c r="FP26" s="111"/>
      <c r="FQ26" s="111"/>
      <c r="FR26" s="111"/>
      <c r="FS26" s="111"/>
      <c r="FT26" s="185"/>
      <c r="FV26" s="111" t="str">
        <f t="shared" ref="FV26" si="20">"Draw "&amp;IF(LEN(GA25),FY3,FV3)</f>
        <v>Draw Bervenia Free City</v>
      </c>
      <c r="FW26" s="111"/>
      <c r="FX26" s="111"/>
      <c r="FY26" s="111"/>
      <c r="FZ26" s="111"/>
      <c r="GA26" s="185"/>
      <c r="GC26" s="111" t="str">
        <f t="shared" ref="GC26" si="21">"Draw "&amp;IF(LEN(GH25),GF3,GC3)</f>
        <v>Draw Doguola Pass</v>
      </c>
      <c r="GD26" s="111"/>
      <c r="GE26" s="111"/>
      <c r="GF26" s="111"/>
      <c r="GG26" s="111"/>
      <c r="GH26" s="185"/>
      <c r="GJ26" s="111" t="str">
        <f t="shared" ref="GJ26" si="22">"Draw "&amp;IF(LEN(GO25),GM3,GJ3)</f>
        <v>Draw Bervenia Free City</v>
      </c>
      <c r="GK26" s="111"/>
      <c r="GL26" s="111"/>
      <c r="GM26" s="111"/>
      <c r="GN26" s="111"/>
      <c r="GO26" s="185"/>
      <c r="GQ26" s="111" t="str">
        <f t="shared" ref="GQ26" si="23">"Draw "&amp;IF(LEN(GV25),GT3,GQ3)</f>
        <v>Draw Finath River</v>
      </c>
      <c r="GR26" s="111"/>
      <c r="GS26" s="111"/>
      <c r="GT26" s="111"/>
      <c r="GU26" s="111"/>
      <c r="GV26" s="185"/>
      <c r="GX26" s="111" t="str">
        <f t="shared" ref="GX26" si="24">"Draw "&amp;IF(LEN(HC25),HA3,GX3)</f>
        <v>Draw Zeltennia Castle</v>
      </c>
      <c r="GY26" s="111"/>
      <c r="GZ26" s="111"/>
      <c r="HA26" s="111"/>
      <c r="HB26" s="111"/>
      <c r="HC26" s="185"/>
      <c r="HE26" s="111" t="str">
        <f t="shared" ref="HE26" si="25">"Draw "&amp;IF(LEN(HJ25),HH3,HE3)</f>
        <v>Draw Zeltennia Castle</v>
      </c>
      <c r="HF26" s="111"/>
      <c r="HG26" s="111"/>
      <c r="HH26" s="111"/>
      <c r="HI26" s="111"/>
      <c r="HJ26" s="185"/>
      <c r="HL26" s="111" t="str">
        <f t="shared" ref="HL26" si="26">"Draw "&amp;IF(LEN(HQ25),HO3,HL3)</f>
        <v>Draw Zarghidas Trade City</v>
      </c>
      <c r="HM26" s="111"/>
      <c r="HN26" s="111"/>
      <c r="HO26" s="111"/>
      <c r="HP26" s="111"/>
      <c r="HQ26" s="185"/>
      <c r="HS26" s="111" t="str">
        <f t="shared" ref="HS26" si="27">"Draw "&amp;IF(LEN(HX25),HV3,HS3)</f>
        <v>Draw Germinas Peak</v>
      </c>
      <c r="HT26" s="111"/>
      <c r="HU26" s="111"/>
      <c r="HV26" s="111"/>
      <c r="HW26" s="111"/>
      <c r="HX26" s="185"/>
      <c r="HZ26" s="111" t="str">
        <f t="shared" ref="HZ26" si="28">"Draw "&amp;IF(LEN(IE25),IC3,HZ3)</f>
        <v>Draw Poeskas Lake</v>
      </c>
      <c r="IA26" s="111"/>
      <c r="IB26" s="111"/>
      <c r="IC26" s="111"/>
      <c r="ID26" s="111"/>
      <c r="IE26" s="185"/>
      <c r="IG26" s="111" t="str">
        <f t="shared" ref="IG26" si="29">"Draw "&amp;IF(LEN(IL25),IJ3,IG3)</f>
        <v>Draw Limberry Castle</v>
      </c>
      <c r="IH26" s="111"/>
      <c r="II26" s="111"/>
      <c r="IJ26" s="111"/>
      <c r="IK26" s="111"/>
      <c r="IL26" s="185"/>
      <c r="IN26" s="111" t="str">
        <f t="shared" ref="IN26" si="30">"Draw "&amp;IF(LEN(IS25),IQ3,IN3)</f>
        <v>Draw Dolbodar Swamp</v>
      </c>
      <c r="IO26" s="111"/>
      <c r="IP26" s="111"/>
      <c r="IQ26" s="111"/>
      <c r="IR26" s="111"/>
      <c r="IS26" s="185"/>
      <c r="IU26" s="111" t="str">
        <f t="shared" ref="IU26" si="31">"Draw "&amp;IF(LEN(IZ25),IX3,IU3)</f>
        <v>Draw Zirekile Falls</v>
      </c>
      <c r="IV26" s="111"/>
      <c r="IW26" s="111"/>
      <c r="IX26" s="111"/>
      <c r="IY26" s="111"/>
      <c r="IZ26" s="185"/>
      <c r="JB26" s="111" t="str">
        <f t="shared" ref="JB26" si="32">"Draw "&amp;IF(LEN(JG25),JE3,JB3)</f>
        <v>Draw Zaland Fort City</v>
      </c>
      <c r="JC26" s="111"/>
      <c r="JD26" s="111"/>
      <c r="JE26" s="111"/>
      <c r="JF26" s="111"/>
      <c r="JG26" s="185"/>
      <c r="JI26" s="111" t="str">
        <f t="shared" ref="JI26" si="33">"Draw "&amp;IF(LEN(JN25),JL3,JI3)</f>
        <v>Draw Bariaus Hill</v>
      </c>
      <c r="JJ26" s="111"/>
      <c r="JK26" s="111"/>
      <c r="JL26" s="111"/>
      <c r="JM26" s="111"/>
      <c r="JN26" s="185"/>
      <c r="JP26" s="111" t="str">
        <f t="shared" ref="JP26" si="34">"Draw "&amp;IF(LEN(JU25),JS3,JP3)</f>
        <v>Draw Lionel Castle</v>
      </c>
      <c r="JQ26" s="111"/>
      <c r="JR26" s="111"/>
      <c r="JS26" s="111"/>
      <c r="JT26" s="111"/>
      <c r="JU26" s="185"/>
      <c r="JW26" s="111" t="str">
        <f t="shared" ref="JW26" si="35">"Draw "&amp;IF(LEN(KB25),JZ3,JW3)</f>
        <v>Draw Bariaus Valley</v>
      </c>
      <c r="JX26" s="111"/>
      <c r="JY26" s="111"/>
      <c r="JZ26" s="111"/>
      <c r="KA26" s="111"/>
      <c r="KB26" s="185"/>
      <c r="KD26" s="111" t="str">
        <f t="shared" ref="KD26" si="36">"Draw "&amp;IF(LEN(KI25),KG3,KD3)</f>
        <v>Draw Warjilis Trade City</v>
      </c>
      <c r="KE26" s="111"/>
      <c r="KF26" s="111"/>
      <c r="KG26" s="111"/>
      <c r="KH26" s="111"/>
      <c r="KI26" s="185"/>
      <c r="KK26" s="111" t="str">
        <f t="shared" ref="KK26" si="37">"Draw "&amp;IF(LEN(KP25),KN3,KK3)</f>
        <v>Draw Golgorand Execution Site</v>
      </c>
      <c r="KL26" s="111"/>
      <c r="KM26" s="111"/>
      <c r="KN26" s="111"/>
      <c r="KO26" s="111"/>
      <c r="KP26" s="185"/>
      <c r="KR26" s="111" t="str">
        <f t="shared" ref="KR26" si="38">"Draw "&amp;IF(LEN(KW25),KU3,KR3)</f>
        <v>Draw Zigolis Swamp</v>
      </c>
      <c r="KS26" s="111"/>
      <c r="KT26" s="111"/>
      <c r="KU26" s="111"/>
      <c r="KV26" s="111"/>
      <c r="KW26" s="185"/>
      <c r="KY26" s="111" t="str">
        <f t="shared" ref="KY26" si="39">"Draw "&amp;IF(LEN(LD25),LB3,KY3)</f>
        <v>Draw Zigolis Swamp</v>
      </c>
      <c r="KZ26" s="111"/>
      <c r="LA26" s="111"/>
      <c r="LB26" s="111"/>
      <c r="LC26" s="111"/>
      <c r="LD26" s="185"/>
      <c r="LF26" s="111" t="str">
        <f t="shared" ref="LF26" si="40">"Draw "&amp;IF(LEN(LK25),LI3,LF3)</f>
        <v>Draw Goug Machine City</v>
      </c>
      <c r="LG26" s="111"/>
      <c r="LH26" s="111"/>
      <c r="LI26" s="111"/>
      <c r="LJ26" s="111"/>
      <c r="LK26" s="185"/>
      <c r="LM26" s="111" t="str">
        <f t="shared" ref="LM26" si="41">"Draw "&amp;IF(LEN(LR25),LP3,LM3)</f>
        <v>Draw Murond Holy Place</v>
      </c>
      <c r="LN26" s="111"/>
      <c r="LO26" s="111"/>
      <c r="LP26" s="111"/>
      <c r="LQ26" s="111"/>
      <c r="LR26" s="185"/>
      <c r="LT26" s="111" t="str">
        <f t="shared" ref="LT26" si="42">"Draw "&amp;IF(LEN(LY25),LW3,LT3)</f>
        <v>Draw Goug Machine City</v>
      </c>
      <c r="LU26" s="111"/>
      <c r="LV26" s="111"/>
      <c r="LW26" s="111"/>
      <c r="LX26" s="111"/>
      <c r="LY26" s="185"/>
    </row>
    <row r="27" spans="1:338" ht="14.25" customHeight="1">
      <c r="A27" s="112"/>
      <c r="B27" s="123"/>
      <c r="C27" s="111" t="s">
        <v>514</v>
      </c>
      <c r="D27" s="111"/>
      <c r="E27" s="111"/>
      <c r="F27" s="111"/>
      <c r="G27" s="111"/>
      <c r="H27" s="185" t="s">
        <v>512</v>
      </c>
      <c r="I27" s="123"/>
      <c r="J27" s="111" t="s">
        <v>514</v>
      </c>
      <c r="K27" s="111"/>
      <c r="L27" s="111"/>
      <c r="M27" s="111"/>
      <c r="N27" s="111"/>
      <c r="O27" s="185" t="s">
        <v>512</v>
      </c>
      <c r="Q27" s="111" t="s">
        <v>514</v>
      </c>
      <c r="R27" s="111"/>
      <c r="S27" s="111"/>
      <c r="T27" s="111"/>
      <c r="U27" s="111"/>
      <c r="V27" s="185" t="s">
        <v>512</v>
      </c>
      <c r="X27" s="111" t="s">
        <v>514</v>
      </c>
      <c r="Y27" s="111"/>
      <c r="Z27" s="111"/>
      <c r="AA27" s="111"/>
      <c r="AB27" s="111"/>
      <c r="AC27" s="185" t="s">
        <v>512</v>
      </c>
      <c r="AE27" s="111" t="s">
        <v>514</v>
      </c>
      <c r="AF27" s="111"/>
      <c r="AG27" s="111"/>
      <c r="AH27" s="111"/>
      <c r="AI27" s="111"/>
      <c r="AJ27" s="185" t="s">
        <v>512</v>
      </c>
      <c r="AL27" s="111" t="s">
        <v>514</v>
      </c>
      <c r="AM27" s="111"/>
      <c r="AN27" s="111"/>
      <c r="AO27" s="111"/>
      <c r="AP27" s="111"/>
      <c r="AQ27" s="185" t="s">
        <v>512</v>
      </c>
      <c r="AS27" s="111" t="s">
        <v>514</v>
      </c>
      <c r="AT27" s="111"/>
      <c r="AU27" s="111"/>
      <c r="AV27" s="111"/>
      <c r="AW27" s="111"/>
      <c r="AX27" s="185" t="s">
        <v>512</v>
      </c>
      <c r="AZ27" s="111" t="s">
        <v>514</v>
      </c>
      <c r="BA27" s="111"/>
      <c r="BB27" s="111"/>
      <c r="BC27" s="111"/>
      <c r="BD27" s="111"/>
      <c r="BE27" s="185" t="s">
        <v>512</v>
      </c>
      <c r="BG27" s="111" t="s">
        <v>514</v>
      </c>
      <c r="BH27" s="111"/>
      <c r="BI27" s="111"/>
      <c r="BJ27" s="111"/>
      <c r="BK27" s="111"/>
      <c r="BL27" s="185" t="s">
        <v>512</v>
      </c>
      <c r="BN27" s="111" t="s">
        <v>514</v>
      </c>
      <c r="BO27" s="111"/>
      <c r="BP27" s="111"/>
      <c r="BQ27" s="111"/>
      <c r="BR27" s="111"/>
      <c r="BS27" s="185" t="s">
        <v>512</v>
      </c>
      <c r="BU27" s="111" t="s">
        <v>514</v>
      </c>
      <c r="BV27" s="111"/>
      <c r="BW27" s="111"/>
      <c r="BX27" s="111"/>
      <c r="BY27" s="111"/>
      <c r="BZ27" s="185" t="s">
        <v>512</v>
      </c>
      <c r="CB27" s="111" t="s">
        <v>514</v>
      </c>
      <c r="CC27" s="111"/>
      <c r="CD27" s="111"/>
      <c r="CE27" s="111"/>
      <c r="CF27" s="111"/>
      <c r="CG27" s="185" t="s">
        <v>512</v>
      </c>
      <c r="CI27" s="111" t="s">
        <v>514</v>
      </c>
      <c r="CJ27" s="111"/>
      <c r="CK27" s="111"/>
      <c r="CL27" s="111"/>
      <c r="CM27" s="111"/>
      <c r="CN27" s="185" t="s">
        <v>512</v>
      </c>
      <c r="CP27" s="111" t="s">
        <v>514</v>
      </c>
      <c r="CQ27" s="111"/>
      <c r="CR27" s="111"/>
      <c r="CS27" s="111"/>
      <c r="CT27" s="111"/>
      <c r="CU27" s="185" t="s">
        <v>512</v>
      </c>
      <c r="CW27" s="111" t="s">
        <v>514</v>
      </c>
      <c r="CX27" s="111"/>
      <c r="CY27" s="111"/>
      <c r="CZ27" s="111"/>
      <c r="DA27" s="111"/>
      <c r="DB27" s="185" t="s">
        <v>512</v>
      </c>
      <c r="DD27" s="111" t="s">
        <v>514</v>
      </c>
      <c r="DE27" s="111"/>
      <c r="DF27" s="111"/>
      <c r="DG27" s="111"/>
      <c r="DH27" s="111"/>
      <c r="DI27" s="185" t="s">
        <v>512</v>
      </c>
      <c r="DK27" s="111" t="s">
        <v>514</v>
      </c>
      <c r="DL27" s="111"/>
      <c r="DM27" s="111"/>
      <c r="DN27" s="111"/>
      <c r="DO27" s="111"/>
      <c r="DP27" s="185" t="s">
        <v>512</v>
      </c>
      <c r="DR27" s="111" t="s">
        <v>514</v>
      </c>
      <c r="DS27" s="111"/>
      <c r="DT27" s="111"/>
      <c r="DU27" s="111"/>
      <c r="DV27" s="111"/>
      <c r="DW27" s="185" t="s">
        <v>512</v>
      </c>
      <c r="DY27" s="111" t="s">
        <v>514</v>
      </c>
      <c r="DZ27" s="111"/>
      <c r="EA27" s="111"/>
      <c r="EB27" s="111"/>
      <c r="EC27" s="111"/>
      <c r="ED27" s="185" t="s">
        <v>512</v>
      </c>
      <c r="EF27" s="111" t="s">
        <v>514</v>
      </c>
      <c r="EG27" s="111"/>
      <c r="EH27" s="111"/>
      <c r="EI27" s="111"/>
      <c r="EJ27" s="111"/>
      <c r="EK27" s="185" t="s">
        <v>512</v>
      </c>
      <c r="EM27" s="111" t="s">
        <v>514</v>
      </c>
      <c r="EN27" s="111"/>
      <c r="EO27" s="111"/>
      <c r="EP27" s="111"/>
      <c r="EQ27" s="111"/>
      <c r="ER27" s="185" t="s">
        <v>512</v>
      </c>
      <c r="ET27" s="111" t="s">
        <v>514</v>
      </c>
      <c r="EU27" s="111"/>
      <c r="EV27" s="111"/>
      <c r="EW27" s="111"/>
      <c r="EX27" s="111"/>
      <c r="EY27" s="185" t="s">
        <v>512</v>
      </c>
      <c r="FA27" s="111" t="s">
        <v>514</v>
      </c>
      <c r="FB27" s="111"/>
      <c r="FC27" s="111"/>
      <c r="FD27" s="111"/>
      <c r="FE27" s="111"/>
      <c r="FF27" s="185" t="s">
        <v>512</v>
      </c>
      <c r="FH27" s="111" t="s">
        <v>514</v>
      </c>
      <c r="FI27" s="111"/>
      <c r="FJ27" s="111"/>
      <c r="FK27" s="111"/>
      <c r="FL27" s="111"/>
      <c r="FM27" s="185" t="s">
        <v>512</v>
      </c>
      <c r="FO27" s="111" t="s">
        <v>514</v>
      </c>
      <c r="FP27" s="111"/>
      <c r="FQ27" s="111"/>
      <c r="FR27" s="111"/>
      <c r="FS27" s="111"/>
      <c r="FT27" s="185" t="s">
        <v>512</v>
      </c>
      <c r="FV27" s="111" t="s">
        <v>514</v>
      </c>
      <c r="FW27" s="111"/>
      <c r="FX27" s="111"/>
      <c r="FY27" s="111"/>
      <c r="FZ27" s="111"/>
      <c r="GA27" s="185" t="s">
        <v>512</v>
      </c>
      <c r="GC27" s="111" t="s">
        <v>514</v>
      </c>
      <c r="GD27" s="111"/>
      <c r="GE27" s="111"/>
      <c r="GF27" s="111"/>
      <c r="GG27" s="111"/>
      <c r="GH27" s="185" t="s">
        <v>512</v>
      </c>
      <c r="GJ27" s="111" t="s">
        <v>514</v>
      </c>
      <c r="GK27" s="111"/>
      <c r="GL27" s="111"/>
      <c r="GM27" s="111"/>
      <c r="GN27" s="111"/>
      <c r="GO27" s="185" t="s">
        <v>512</v>
      </c>
      <c r="GQ27" s="111" t="s">
        <v>514</v>
      </c>
      <c r="GR27" s="111"/>
      <c r="GS27" s="111"/>
      <c r="GT27" s="111"/>
      <c r="GU27" s="111"/>
      <c r="GV27" s="185" t="s">
        <v>512</v>
      </c>
      <c r="GX27" s="111" t="s">
        <v>514</v>
      </c>
      <c r="GY27" s="111"/>
      <c r="GZ27" s="111"/>
      <c r="HA27" s="111"/>
      <c r="HB27" s="111"/>
      <c r="HC27" s="185" t="s">
        <v>512</v>
      </c>
      <c r="HE27" s="111" t="s">
        <v>514</v>
      </c>
      <c r="HF27" s="111"/>
      <c r="HG27" s="111"/>
      <c r="HH27" s="111"/>
      <c r="HI27" s="111"/>
      <c r="HJ27" s="185" t="s">
        <v>512</v>
      </c>
      <c r="HL27" s="111" t="s">
        <v>514</v>
      </c>
      <c r="HM27" s="111"/>
      <c r="HN27" s="111"/>
      <c r="HO27" s="111"/>
      <c r="HP27" s="111"/>
      <c r="HQ27" s="185" t="s">
        <v>512</v>
      </c>
      <c r="HS27" s="111" t="s">
        <v>514</v>
      </c>
      <c r="HT27" s="111"/>
      <c r="HU27" s="111"/>
      <c r="HV27" s="111"/>
      <c r="HW27" s="111"/>
      <c r="HX27" s="185" t="s">
        <v>512</v>
      </c>
      <c r="HZ27" s="111" t="s">
        <v>514</v>
      </c>
      <c r="IA27" s="111"/>
      <c r="IB27" s="111"/>
      <c r="IC27" s="111"/>
      <c r="ID27" s="111"/>
      <c r="IE27" s="185" t="s">
        <v>512</v>
      </c>
      <c r="IG27" s="111" t="s">
        <v>514</v>
      </c>
      <c r="IH27" s="111"/>
      <c r="II27" s="111"/>
      <c r="IJ27" s="111"/>
      <c r="IK27" s="111"/>
      <c r="IL27" s="185" t="s">
        <v>512</v>
      </c>
      <c r="IN27" s="111" t="s">
        <v>514</v>
      </c>
      <c r="IO27" s="111"/>
      <c r="IP27" s="111"/>
      <c r="IQ27" s="111"/>
      <c r="IR27" s="111"/>
      <c r="IS27" s="185" t="s">
        <v>512</v>
      </c>
      <c r="IU27" s="111" t="s">
        <v>514</v>
      </c>
      <c r="IV27" s="111"/>
      <c r="IW27" s="111"/>
      <c r="IX27" s="111"/>
      <c r="IY27" s="111"/>
      <c r="IZ27" s="185" t="s">
        <v>512</v>
      </c>
      <c r="JB27" s="111" t="s">
        <v>514</v>
      </c>
      <c r="JC27" s="111"/>
      <c r="JD27" s="111"/>
      <c r="JE27" s="111"/>
      <c r="JF27" s="111"/>
      <c r="JG27" s="185" t="s">
        <v>512</v>
      </c>
      <c r="JI27" s="111" t="s">
        <v>514</v>
      </c>
      <c r="JJ27" s="111"/>
      <c r="JK27" s="111"/>
      <c r="JL27" s="111"/>
      <c r="JM27" s="111"/>
      <c r="JN27" s="185" t="s">
        <v>512</v>
      </c>
      <c r="JP27" s="111" t="s">
        <v>514</v>
      </c>
      <c r="JQ27" s="111"/>
      <c r="JR27" s="111"/>
      <c r="JS27" s="111"/>
      <c r="JT27" s="111"/>
      <c r="JU27" s="185" t="s">
        <v>512</v>
      </c>
      <c r="JW27" s="111" t="s">
        <v>514</v>
      </c>
      <c r="JX27" s="111"/>
      <c r="JY27" s="111"/>
      <c r="JZ27" s="111"/>
      <c r="KA27" s="111"/>
      <c r="KB27" s="185" t="s">
        <v>512</v>
      </c>
      <c r="KD27" s="111" t="s">
        <v>514</v>
      </c>
      <c r="KE27" s="111"/>
      <c r="KF27" s="111"/>
      <c r="KG27" s="111"/>
      <c r="KH27" s="111"/>
      <c r="KI27" s="185" t="s">
        <v>512</v>
      </c>
      <c r="KK27" s="111" t="s">
        <v>514</v>
      </c>
      <c r="KL27" s="111"/>
      <c r="KM27" s="111"/>
      <c r="KN27" s="111"/>
      <c r="KO27" s="111"/>
      <c r="KP27" s="185" t="s">
        <v>512</v>
      </c>
      <c r="KR27" s="111" t="s">
        <v>514</v>
      </c>
      <c r="KS27" s="111"/>
      <c r="KT27" s="111"/>
      <c r="KU27" s="111"/>
      <c r="KV27" s="111"/>
      <c r="KW27" s="185" t="s">
        <v>512</v>
      </c>
      <c r="KY27" s="111" t="s">
        <v>514</v>
      </c>
      <c r="KZ27" s="111"/>
      <c r="LA27" s="111"/>
      <c r="LB27" s="111"/>
      <c r="LC27" s="111"/>
      <c r="LD27" s="185" t="s">
        <v>512</v>
      </c>
      <c r="LF27" s="111" t="s">
        <v>514</v>
      </c>
      <c r="LG27" s="111"/>
      <c r="LH27" s="111"/>
      <c r="LI27" s="111"/>
      <c r="LJ27" s="111"/>
      <c r="LK27" s="185" t="s">
        <v>512</v>
      </c>
      <c r="LM27" s="111" t="s">
        <v>514</v>
      </c>
      <c r="LN27" s="111"/>
      <c r="LO27" s="111"/>
      <c r="LP27" s="111"/>
      <c r="LQ27" s="111"/>
      <c r="LR27" s="185" t="s">
        <v>512</v>
      </c>
      <c r="LT27" s="111" t="s">
        <v>514</v>
      </c>
      <c r="LU27" s="111"/>
      <c r="LV27" s="111"/>
      <c r="LW27" s="111"/>
      <c r="LX27" s="111"/>
      <c r="LY27" s="185" t="s">
        <v>512</v>
      </c>
    </row>
    <row r="28" spans="1:338" ht="14.25" customHeight="1">
      <c r="A28" s="112"/>
      <c r="B28" s="123"/>
      <c r="C28" s="111" t="str">
        <f>"Draw "&amp;IF(LEN(H25),C3,F3)</f>
        <v>Draw Fort Zeakden</v>
      </c>
      <c r="D28" s="111"/>
      <c r="E28" s="111"/>
      <c r="F28" s="111"/>
      <c r="G28" s="111"/>
      <c r="H28" s="185" t="s">
        <v>512</v>
      </c>
      <c r="I28" s="123"/>
      <c r="J28" s="111" t="str">
        <f>"Draw "&amp;IF(LEN(O25),J3,M3)</f>
        <v>Draw Mandalia Plains</v>
      </c>
      <c r="K28" s="111"/>
      <c r="L28" s="111"/>
      <c r="M28" s="111"/>
      <c r="N28" s="111"/>
      <c r="O28" s="185" t="s">
        <v>512</v>
      </c>
      <c r="Q28" s="111" t="str">
        <f>"Draw "&amp;IF(LEN(V25),Q3,T3)</f>
        <v>Draw Thieves Fort</v>
      </c>
      <c r="R28" s="111"/>
      <c r="S28" s="111"/>
      <c r="T28" s="111"/>
      <c r="U28" s="111"/>
      <c r="V28" s="185" t="s">
        <v>512</v>
      </c>
      <c r="X28" s="111" t="str">
        <f>"Draw "&amp;IF(LEN(AC25),X3,AA3)</f>
        <v>Draw Gariland Magic City</v>
      </c>
      <c r="Y28" s="111"/>
      <c r="Z28" s="111"/>
      <c r="AA28" s="111"/>
      <c r="AB28" s="111"/>
      <c r="AC28" s="185" t="s">
        <v>512</v>
      </c>
      <c r="AE28" s="111" t="str">
        <f>"Draw "&amp;IF(LEN(AJ25),AE3,AH3)</f>
        <v>Draw Lenalia Plateau</v>
      </c>
      <c r="AF28" s="111"/>
      <c r="AG28" s="111"/>
      <c r="AH28" s="111"/>
      <c r="AI28" s="111"/>
      <c r="AJ28" s="185" t="s">
        <v>512</v>
      </c>
      <c r="AL28" s="111" t="str">
        <f t="shared" ref="AL28" si="43">"Draw "&amp;IF(LEN(AQ25),AL3,AO3)</f>
        <v>Draw Fovoham Plains</v>
      </c>
      <c r="AM28" s="111"/>
      <c r="AN28" s="111"/>
      <c r="AO28" s="111"/>
      <c r="AP28" s="111"/>
      <c r="AQ28" s="185" t="s">
        <v>512</v>
      </c>
      <c r="AS28" s="111" t="str">
        <f t="shared" ref="AS28" si="44">"Draw "&amp;IF(LEN(AX25),AS3,AV3)</f>
        <v>Draw Fort Zeakden</v>
      </c>
      <c r="AT28" s="111"/>
      <c r="AU28" s="111"/>
      <c r="AV28" s="111"/>
      <c r="AW28" s="111"/>
      <c r="AX28" s="185" t="s">
        <v>512</v>
      </c>
      <c r="AZ28" s="111" t="str">
        <f t="shared" ref="AZ28" si="45">"Draw "&amp;IF(LEN(BE25),AZ3,BC3)</f>
        <v>Draw Riovanes Castle</v>
      </c>
      <c r="BA28" s="111"/>
      <c r="BB28" s="111"/>
      <c r="BC28" s="111"/>
      <c r="BD28" s="111"/>
      <c r="BE28" s="185" t="s">
        <v>512</v>
      </c>
      <c r="BG28" s="111" t="str">
        <f t="shared" ref="BG28" si="46">"Draw "&amp;IF(LEN(BL25),BG3,BJ3)</f>
        <v>Draw Bervenia Volcano</v>
      </c>
      <c r="BH28" s="111"/>
      <c r="BI28" s="111"/>
      <c r="BJ28" s="111"/>
      <c r="BK28" s="111"/>
      <c r="BL28" s="185" t="s">
        <v>512</v>
      </c>
      <c r="BN28" s="111" t="str">
        <f t="shared" ref="BN28" si="47">"Draw "&amp;IF(LEN(BS25),BN3,BQ3)</f>
        <v>Draw Zeklaus Desert</v>
      </c>
      <c r="BO28" s="111"/>
      <c r="BP28" s="111"/>
      <c r="BQ28" s="111"/>
      <c r="BR28" s="111"/>
      <c r="BS28" s="185" t="s">
        <v>512</v>
      </c>
      <c r="BU28" s="111" t="str">
        <f t="shared" ref="BU28" si="48">"Draw "&amp;IF(LEN(BZ25),BU3,BX3)</f>
        <v>Draw Dorter Trade City</v>
      </c>
      <c r="BV28" s="111"/>
      <c r="BW28" s="111"/>
      <c r="BX28" s="111"/>
      <c r="BY28" s="111"/>
      <c r="BZ28" s="185" t="s">
        <v>512</v>
      </c>
      <c r="CB28" s="111" t="str">
        <f t="shared" ref="CB28" si="49">"Draw "&amp;IF(LEN(CG25),CB3,CE3)</f>
        <v>Draw Sweegy Woods</v>
      </c>
      <c r="CC28" s="111"/>
      <c r="CD28" s="111"/>
      <c r="CE28" s="111"/>
      <c r="CF28" s="111"/>
      <c r="CG28" s="185" t="s">
        <v>512</v>
      </c>
      <c r="CI28" s="111" t="str">
        <f t="shared" ref="CI28" si="50">"Draw "&amp;IF(LEN(CN25),CI3,CL3)</f>
        <v>Draw Gariland Magic City</v>
      </c>
      <c r="CJ28" s="111"/>
      <c r="CK28" s="111"/>
      <c r="CL28" s="111"/>
      <c r="CM28" s="111"/>
      <c r="CN28" s="185" t="s">
        <v>512</v>
      </c>
      <c r="CP28" s="111" t="str">
        <f t="shared" ref="CP28" si="51">"Draw "&amp;IF(LEN(CU25),CP3,CS3)</f>
        <v>Draw Yuguo Woods</v>
      </c>
      <c r="CQ28" s="111"/>
      <c r="CR28" s="111"/>
      <c r="CS28" s="111"/>
      <c r="CT28" s="111"/>
      <c r="CU28" s="185" t="s">
        <v>512</v>
      </c>
      <c r="CW28" s="111" t="str">
        <f t="shared" ref="CW28" si="52">"Draw "&amp;IF(LEN(DB25),CW3,CZ3)</f>
        <v>Draw Yardow Fort City</v>
      </c>
      <c r="CX28" s="111"/>
      <c r="CY28" s="111"/>
      <c r="CZ28" s="111"/>
      <c r="DA28" s="111"/>
      <c r="DB28" s="185" t="s">
        <v>512</v>
      </c>
      <c r="DD28" s="111" t="str">
        <f t="shared" ref="DD28" si="53">"Draw "&amp;IF(LEN(DI25),DD3,DG3)</f>
        <v>Draw Grog Hill</v>
      </c>
      <c r="DE28" s="111"/>
      <c r="DF28" s="111"/>
      <c r="DG28" s="111"/>
      <c r="DH28" s="111"/>
      <c r="DI28" s="185" t="s">
        <v>512</v>
      </c>
      <c r="DK28" s="111" t="str">
        <f t="shared" ref="DK28" si="54">"Draw "&amp;IF(LEN(DP25),DK3,DN3)</f>
        <v>Draw Lesalia Imp. Capital</v>
      </c>
      <c r="DL28" s="111"/>
      <c r="DM28" s="111"/>
      <c r="DN28" s="111"/>
      <c r="DO28" s="111"/>
      <c r="DP28" s="185" t="s">
        <v>512</v>
      </c>
      <c r="DR28" s="111" t="str">
        <f t="shared" ref="DR28" si="55">"Draw "&amp;IF(LEN(DW25),DR3,DU3)</f>
        <v>Draw Goland Coal City</v>
      </c>
      <c r="DS28" s="111"/>
      <c r="DT28" s="111"/>
      <c r="DU28" s="111"/>
      <c r="DV28" s="111"/>
      <c r="DW28" s="185" t="s">
        <v>512</v>
      </c>
      <c r="DY28" s="111" t="str">
        <f t="shared" ref="DY28" si="56">"Draw "&amp;IF(LEN(ED25),DY3,EB3)</f>
        <v>Draw Zeklaus Desert</v>
      </c>
      <c r="DZ28" s="111"/>
      <c r="EA28" s="111"/>
      <c r="EB28" s="111"/>
      <c r="EC28" s="111"/>
      <c r="ED28" s="185" t="s">
        <v>512</v>
      </c>
      <c r="EF28" s="111" t="str">
        <f t="shared" ref="EF28" si="57">"Draw "&amp;IF(LEN(EK25),EF3,EI3)</f>
        <v>Draw Orbonne Monastery</v>
      </c>
      <c r="EG28" s="111"/>
      <c r="EH28" s="111"/>
      <c r="EI28" s="111"/>
      <c r="EJ28" s="111"/>
      <c r="EK28" s="185" t="s">
        <v>512</v>
      </c>
      <c r="EM28" s="111" t="str">
        <f t="shared" ref="EM28" si="58">"Draw "&amp;IF(LEN(ER25),EM3,EP3)</f>
        <v>Draw Araguay Woods</v>
      </c>
      <c r="EN28" s="111"/>
      <c r="EO28" s="111"/>
      <c r="EP28" s="111"/>
      <c r="EQ28" s="111"/>
      <c r="ER28" s="185" t="s">
        <v>512</v>
      </c>
      <c r="ET28" s="111" t="str">
        <f t="shared" ref="ET28" si="59">"Draw "&amp;IF(LEN(EY25),ET3,EW3)</f>
        <v>Draw Zirekile Falls</v>
      </c>
      <c r="EU28" s="111"/>
      <c r="EV28" s="111"/>
      <c r="EW28" s="111"/>
      <c r="EX28" s="111"/>
      <c r="EY28" s="185" t="s">
        <v>512</v>
      </c>
      <c r="FA28" s="111" t="str">
        <f t="shared" ref="FA28" si="60">"Draw "&amp;IF(LEN(FF25),FA3,FD3)</f>
        <v>Draw Bethla Garrison</v>
      </c>
      <c r="FB28" s="111"/>
      <c r="FC28" s="111"/>
      <c r="FD28" s="111"/>
      <c r="FE28" s="111"/>
      <c r="FF28" s="185" t="s">
        <v>512</v>
      </c>
      <c r="FH28" s="111" t="str">
        <f t="shared" ref="FH28" si="61">"Draw "&amp;IF(LEN(FM25),FH3,FK3)</f>
        <v>Draw Bed Desert</v>
      </c>
      <c r="FI28" s="111"/>
      <c r="FJ28" s="111"/>
      <c r="FK28" s="111"/>
      <c r="FL28" s="111"/>
      <c r="FM28" s="185" t="s">
        <v>512</v>
      </c>
      <c r="FO28" s="111" t="str">
        <f t="shared" ref="FO28" si="62">"Draw "&amp;IF(LEN(FT25),FO3,FR3)</f>
        <v>Draw Bervenia Free City</v>
      </c>
      <c r="FP28" s="111"/>
      <c r="FQ28" s="111"/>
      <c r="FR28" s="111"/>
      <c r="FS28" s="111"/>
      <c r="FT28" s="185" t="s">
        <v>512</v>
      </c>
      <c r="FV28" s="111" t="str">
        <f t="shared" ref="FV28" si="63">"Draw "&amp;IF(LEN(GA25),FV3,FY3)</f>
        <v>Draw Doguola Pass</v>
      </c>
      <c r="FW28" s="111"/>
      <c r="FX28" s="111"/>
      <c r="FY28" s="111"/>
      <c r="FZ28" s="111"/>
      <c r="GA28" s="185" t="s">
        <v>512</v>
      </c>
      <c r="GC28" s="111" t="str">
        <f t="shared" ref="GC28" si="64">"Draw "&amp;IF(LEN(GH25),GC3,GF3)</f>
        <v>Draw Grog Hill</v>
      </c>
      <c r="GD28" s="111"/>
      <c r="GE28" s="111"/>
      <c r="GF28" s="111"/>
      <c r="GG28" s="111"/>
      <c r="GH28" s="185" t="s">
        <v>512</v>
      </c>
      <c r="GJ28" s="111" t="str">
        <f t="shared" ref="GJ28" si="65">"Draw "&amp;IF(LEN(GO25),GJ3,GM3)</f>
        <v>Draw Finath River</v>
      </c>
      <c r="GK28" s="111"/>
      <c r="GL28" s="111"/>
      <c r="GM28" s="111"/>
      <c r="GN28" s="111"/>
      <c r="GO28" s="185" t="s">
        <v>512</v>
      </c>
      <c r="GQ28" s="111" t="str">
        <f t="shared" ref="GQ28" si="66">"Draw "&amp;IF(LEN(GV25),GQ3,GT3)</f>
        <v>Draw Zeltennia Castle</v>
      </c>
      <c r="GR28" s="111"/>
      <c r="GS28" s="111"/>
      <c r="GT28" s="111"/>
      <c r="GU28" s="111"/>
      <c r="GV28" s="185" t="s">
        <v>512</v>
      </c>
      <c r="GX28" s="111" t="str">
        <f t="shared" ref="GX28" si="67">"Draw "&amp;IF(LEN(HC25),GX3,HA3)</f>
        <v>Draw Nelveska Temple</v>
      </c>
      <c r="GY28" s="111"/>
      <c r="GZ28" s="111"/>
      <c r="HA28" s="111"/>
      <c r="HB28" s="111"/>
      <c r="HC28" s="185" t="s">
        <v>512</v>
      </c>
      <c r="HE28" s="111" t="str">
        <f t="shared" ref="HE28" si="68">"Draw "&amp;IF(LEN(HJ25),HE3,HH3)</f>
        <v>Draw Zarghidas Trade City</v>
      </c>
      <c r="HF28" s="111"/>
      <c r="HG28" s="111"/>
      <c r="HH28" s="111"/>
      <c r="HI28" s="111"/>
      <c r="HJ28" s="185" t="s">
        <v>512</v>
      </c>
      <c r="HL28" s="111" t="str">
        <f t="shared" ref="HL28" si="69">"Draw "&amp;IF(LEN(HQ25),HL3,HO3)</f>
        <v>Draw Germinas Peak</v>
      </c>
      <c r="HM28" s="111"/>
      <c r="HN28" s="111"/>
      <c r="HO28" s="111"/>
      <c r="HP28" s="111"/>
      <c r="HQ28" s="185" t="s">
        <v>512</v>
      </c>
      <c r="HS28" s="111" t="str">
        <f t="shared" ref="HS28" si="70">"Draw "&amp;IF(LEN(HX25),HS3,HV3)</f>
        <v>Draw Poeskas Lake</v>
      </c>
      <c r="HT28" s="111"/>
      <c r="HU28" s="111"/>
      <c r="HV28" s="111"/>
      <c r="HW28" s="111"/>
      <c r="HX28" s="185" t="s">
        <v>512</v>
      </c>
      <c r="HZ28" s="111" t="str">
        <f t="shared" ref="HZ28" si="71">"Draw "&amp;IF(LEN(IE25),HZ3,IC3)</f>
        <v>Draw Limberry Castle</v>
      </c>
      <c r="IA28" s="111"/>
      <c r="IB28" s="111"/>
      <c r="IC28" s="111"/>
      <c r="ID28" s="111"/>
      <c r="IE28" s="185" t="s">
        <v>512</v>
      </c>
      <c r="IG28" s="111" t="str">
        <f t="shared" ref="IG28" si="72">"Draw "&amp;IF(LEN(IL25),IG3,IJ3)</f>
        <v>Draw Dolbodar Swamp</v>
      </c>
      <c r="IH28" s="111"/>
      <c r="II28" s="111"/>
      <c r="IJ28" s="111"/>
      <c r="IK28" s="111"/>
      <c r="IL28" s="185" t="s">
        <v>512</v>
      </c>
      <c r="IN28" s="111" t="str">
        <f t="shared" ref="IN28" si="73">"Draw "&amp;IF(LEN(IS25),IN3,IQ3)</f>
        <v>Draw Bethla Garrison</v>
      </c>
      <c r="IO28" s="111"/>
      <c r="IP28" s="111"/>
      <c r="IQ28" s="111"/>
      <c r="IR28" s="111"/>
      <c r="IS28" s="185" t="s">
        <v>512</v>
      </c>
      <c r="IU28" s="111" t="str">
        <f t="shared" ref="IU28" si="74">"Draw "&amp;IF(LEN(IZ25),IU3,IX3)</f>
        <v>Draw Zaland Fort City</v>
      </c>
      <c r="IV28" s="111"/>
      <c r="IW28" s="111"/>
      <c r="IX28" s="111"/>
      <c r="IY28" s="111"/>
      <c r="IZ28" s="185" t="s">
        <v>512</v>
      </c>
      <c r="JB28" s="111" t="str">
        <f t="shared" ref="JB28" si="75">"Draw "&amp;IF(LEN(JG25),JB3,JE3)</f>
        <v>Draw Bariaus Hill</v>
      </c>
      <c r="JC28" s="111"/>
      <c r="JD28" s="111"/>
      <c r="JE28" s="111"/>
      <c r="JF28" s="111"/>
      <c r="JG28" s="185" t="s">
        <v>512</v>
      </c>
      <c r="JI28" s="111" t="str">
        <f t="shared" ref="JI28" si="76">"Draw "&amp;IF(LEN(JN25),JI3,JL3)</f>
        <v>Draw Lionel Castle</v>
      </c>
      <c r="JJ28" s="111"/>
      <c r="JK28" s="111"/>
      <c r="JL28" s="111"/>
      <c r="JM28" s="111"/>
      <c r="JN28" s="185" t="s">
        <v>512</v>
      </c>
      <c r="JP28" s="111" t="str">
        <f t="shared" ref="JP28" si="77">"Draw "&amp;IF(LEN(JU25),JP3,JS3)</f>
        <v>Draw Bariaus Valley</v>
      </c>
      <c r="JQ28" s="111"/>
      <c r="JR28" s="111"/>
      <c r="JS28" s="111"/>
      <c r="JT28" s="111"/>
      <c r="JU28" s="185" t="s">
        <v>512</v>
      </c>
      <c r="JW28" s="111" t="str">
        <f t="shared" ref="JW28" si="78">"Draw "&amp;IF(LEN(KB25),JW3,JZ3)</f>
        <v>Draw Warjilis Trade City</v>
      </c>
      <c r="JX28" s="111"/>
      <c r="JY28" s="111"/>
      <c r="JZ28" s="111"/>
      <c r="KA28" s="111"/>
      <c r="KB28" s="185" t="s">
        <v>512</v>
      </c>
      <c r="KD28" s="111" t="str">
        <f t="shared" ref="KD28" si="79">"Draw "&amp;IF(LEN(KI25),KD3,KG3)</f>
        <v>Draw Deep Dungeon</v>
      </c>
      <c r="KE28" s="111"/>
      <c r="KF28" s="111"/>
      <c r="KG28" s="111"/>
      <c r="KH28" s="111"/>
      <c r="KI28" s="185" t="s">
        <v>512</v>
      </c>
      <c r="KK28" s="111" t="str">
        <f t="shared" ref="KK28" si="80">"Draw "&amp;IF(LEN(KP25),KK3,KN3)</f>
        <v>Draw Bariaus Valley</v>
      </c>
      <c r="KL28" s="111"/>
      <c r="KM28" s="111"/>
      <c r="KN28" s="111"/>
      <c r="KO28" s="111"/>
      <c r="KP28" s="185" t="s">
        <v>512</v>
      </c>
      <c r="KR28" s="111" t="str">
        <f t="shared" ref="KR28" si="81">"Draw "&amp;IF(LEN(KW25),KR3,KU3)</f>
        <v>Draw Lionel Castle</v>
      </c>
      <c r="KS28" s="111"/>
      <c r="KT28" s="111"/>
      <c r="KU28" s="111"/>
      <c r="KV28" s="111"/>
      <c r="KW28" s="185" t="s">
        <v>512</v>
      </c>
      <c r="KY28" s="111" t="str">
        <f t="shared" ref="KY28" si="82">"Draw "&amp;IF(LEN(LD25),KY3,LB3)</f>
        <v>Draw Goug Machine City</v>
      </c>
      <c r="KZ28" s="111"/>
      <c r="LA28" s="111"/>
      <c r="LB28" s="111"/>
      <c r="LC28" s="111"/>
      <c r="LD28" s="185" t="s">
        <v>512</v>
      </c>
      <c r="LF28" s="111" t="str">
        <f t="shared" ref="LF28" si="83">"Draw "&amp;IF(LEN(LK25),LF3,LI3)</f>
        <v>Draw Murond Holy Place</v>
      </c>
      <c r="LG28" s="111"/>
      <c r="LH28" s="111"/>
      <c r="LI28" s="111"/>
      <c r="LJ28" s="111"/>
      <c r="LK28" s="185" t="s">
        <v>512</v>
      </c>
      <c r="LM28" s="111" t="str">
        <f t="shared" ref="LM28" si="84">"Draw "&amp;IF(LEN(LR25),LM3,LP3)</f>
        <v>Draw Gariland Magic City</v>
      </c>
      <c r="LN28" s="111"/>
      <c r="LO28" s="111"/>
      <c r="LP28" s="111"/>
      <c r="LQ28" s="111"/>
      <c r="LR28" s="185" t="s">
        <v>512</v>
      </c>
      <c r="LT28" s="111" t="str">
        <f t="shared" ref="LT28" si="85">"Draw "&amp;IF(LEN(LY25),LT3,LW3)</f>
        <v>Draw Warjilis Trade City</v>
      </c>
      <c r="LU28" s="111"/>
      <c r="LV28" s="111"/>
      <c r="LW28" s="111"/>
      <c r="LX28" s="111"/>
      <c r="LY28" s="185" t="s">
        <v>512</v>
      </c>
    </row>
    <row r="29" spans="1:338" ht="14.25" customHeight="1">
      <c r="A29" s="112"/>
      <c r="B29" s="123"/>
      <c r="C29" s="111" t="s">
        <v>513</v>
      </c>
      <c r="D29" s="111"/>
      <c r="E29" s="111"/>
      <c r="F29" s="111"/>
      <c r="G29" s="111"/>
      <c r="H29" s="185"/>
      <c r="I29" s="123"/>
      <c r="J29" s="111" t="s">
        <v>513</v>
      </c>
      <c r="K29" s="111"/>
      <c r="L29" s="111"/>
      <c r="M29" s="111"/>
      <c r="N29" s="111"/>
      <c r="O29" s="185"/>
      <c r="Q29" s="111" t="s">
        <v>513</v>
      </c>
      <c r="R29" s="111"/>
      <c r="S29" s="111"/>
      <c r="T29" s="111"/>
      <c r="U29" s="111"/>
      <c r="V29" s="185"/>
      <c r="X29" s="111" t="s">
        <v>513</v>
      </c>
      <c r="Y29" s="111"/>
      <c r="Z29" s="111"/>
      <c r="AA29" s="111"/>
      <c r="AB29" s="111"/>
      <c r="AC29" s="185"/>
      <c r="AE29" s="111" t="s">
        <v>513</v>
      </c>
      <c r="AF29" s="111"/>
      <c r="AG29" s="111"/>
      <c r="AH29" s="111"/>
      <c r="AI29" s="111"/>
      <c r="AJ29" s="185"/>
      <c r="AL29" s="111" t="s">
        <v>513</v>
      </c>
      <c r="AM29" s="111"/>
      <c r="AN29" s="111"/>
      <c r="AO29" s="111"/>
      <c r="AP29" s="111"/>
      <c r="AQ29" s="185"/>
      <c r="AS29" s="111" t="s">
        <v>513</v>
      </c>
      <c r="AT29" s="111"/>
      <c r="AU29" s="111"/>
      <c r="AV29" s="111"/>
      <c r="AW29" s="111"/>
      <c r="AX29" s="185"/>
      <c r="AZ29" s="111" t="s">
        <v>513</v>
      </c>
      <c r="BA29" s="111"/>
      <c r="BB29" s="111"/>
      <c r="BC29" s="111"/>
      <c r="BD29" s="111"/>
      <c r="BE29" s="185"/>
      <c r="BG29" s="111" t="s">
        <v>513</v>
      </c>
      <c r="BH29" s="111"/>
      <c r="BI29" s="111"/>
      <c r="BJ29" s="111"/>
      <c r="BK29" s="111"/>
      <c r="BL29" s="185"/>
      <c r="BN29" s="111" t="s">
        <v>513</v>
      </c>
      <c r="BO29" s="111"/>
      <c r="BP29" s="111"/>
      <c r="BQ29" s="111"/>
      <c r="BR29" s="111"/>
      <c r="BS29" s="185"/>
      <c r="BU29" s="111" t="s">
        <v>513</v>
      </c>
      <c r="BV29" s="111"/>
      <c r="BW29" s="111"/>
      <c r="BX29" s="111"/>
      <c r="BY29" s="111"/>
      <c r="BZ29" s="185"/>
      <c r="CB29" s="111" t="s">
        <v>513</v>
      </c>
      <c r="CC29" s="111"/>
      <c r="CD29" s="111"/>
      <c r="CE29" s="111"/>
      <c r="CF29" s="111"/>
      <c r="CG29" s="185"/>
      <c r="CI29" s="111" t="s">
        <v>513</v>
      </c>
      <c r="CJ29" s="111"/>
      <c r="CK29" s="111"/>
      <c r="CL29" s="111"/>
      <c r="CM29" s="111"/>
      <c r="CN29" s="185"/>
      <c r="CP29" s="111" t="s">
        <v>513</v>
      </c>
      <c r="CQ29" s="111"/>
      <c r="CR29" s="111"/>
      <c r="CS29" s="111"/>
      <c r="CT29" s="111"/>
      <c r="CU29" s="185"/>
      <c r="CW29" s="111" t="s">
        <v>513</v>
      </c>
      <c r="CX29" s="111"/>
      <c r="CY29" s="111"/>
      <c r="CZ29" s="111"/>
      <c r="DA29" s="111"/>
      <c r="DB29" s="185"/>
      <c r="DD29" s="111" t="s">
        <v>513</v>
      </c>
      <c r="DE29" s="111"/>
      <c r="DF29" s="111"/>
      <c r="DG29" s="111"/>
      <c r="DH29" s="111"/>
      <c r="DI29" s="185"/>
      <c r="DK29" s="111" t="s">
        <v>513</v>
      </c>
      <c r="DL29" s="111"/>
      <c r="DM29" s="111"/>
      <c r="DN29" s="111"/>
      <c r="DO29" s="111"/>
      <c r="DP29" s="185"/>
      <c r="DR29" s="111" t="s">
        <v>513</v>
      </c>
      <c r="DS29" s="111"/>
      <c r="DT29" s="111"/>
      <c r="DU29" s="111"/>
      <c r="DV29" s="111"/>
      <c r="DW29" s="185"/>
      <c r="DY29" s="111" t="s">
        <v>513</v>
      </c>
      <c r="DZ29" s="111"/>
      <c r="EA29" s="111"/>
      <c r="EB29" s="111"/>
      <c r="EC29" s="111"/>
      <c r="ED29" s="185"/>
      <c r="EF29" s="111" t="s">
        <v>513</v>
      </c>
      <c r="EG29" s="111"/>
      <c r="EH29" s="111"/>
      <c r="EI29" s="111"/>
      <c r="EJ29" s="111"/>
      <c r="EK29" s="185"/>
      <c r="EM29" s="111" t="s">
        <v>513</v>
      </c>
      <c r="EN29" s="111"/>
      <c r="EO29" s="111"/>
      <c r="EP29" s="111"/>
      <c r="EQ29" s="111"/>
      <c r="ER29" s="185"/>
      <c r="ET29" s="111" t="s">
        <v>513</v>
      </c>
      <c r="EU29" s="111"/>
      <c r="EV29" s="111"/>
      <c r="EW29" s="111"/>
      <c r="EX29" s="111"/>
      <c r="EY29" s="185"/>
      <c r="FA29" s="111" t="s">
        <v>513</v>
      </c>
      <c r="FB29" s="111"/>
      <c r="FC29" s="111"/>
      <c r="FD29" s="111"/>
      <c r="FE29" s="111"/>
      <c r="FF29" s="185"/>
      <c r="FH29" s="111" t="s">
        <v>513</v>
      </c>
      <c r="FI29" s="111"/>
      <c r="FJ29" s="111"/>
      <c r="FK29" s="111"/>
      <c r="FL29" s="111"/>
      <c r="FM29" s="185"/>
      <c r="FO29" s="111" t="s">
        <v>513</v>
      </c>
      <c r="FP29" s="111"/>
      <c r="FQ29" s="111"/>
      <c r="FR29" s="111"/>
      <c r="FS29" s="111"/>
      <c r="FT29" s="185"/>
      <c r="FV29" s="111" t="s">
        <v>513</v>
      </c>
      <c r="FW29" s="111"/>
      <c r="FX29" s="111"/>
      <c r="FY29" s="111"/>
      <c r="FZ29" s="111"/>
      <c r="GA29" s="185"/>
      <c r="GC29" s="111" t="s">
        <v>513</v>
      </c>
      <c r="GD29" s="111"/>
      <c r="GE29" s="111"/>
      <c r="GF29" s="111"/>
      <c r="GG29" s="111"/>
      <c r="GH29" s="185"/>
      <c r="GJ29" s="111" t="s">
        <v>513</v>
      </c>
      <c r="GK29" s="111"/>
      <c r="GL29" s="111"/>
      <c r="GM29" s="111"/>
      <c r="GN29" s="111"/>
      <c r="GO29" s="185"/>
      <c r="GQ29" s="111" t="s">
        <v>513</v>
      </c>
      <c r="GR29" s="111"/>
      <c r="GS29" s="111"/>
      <c r="GT29" s="111"/>
      <c r="GU29" s="111"/>
      <c r="GV29" s="185"/>
      <c r="GX29" s="111" t="s">
        <v>513</v>
      </c>
      <c r="GY29" s="111"/>
      <c r="GZ29" s="111"/>
      <c r="HA29" s="111"/>
      <c r="HB29" s="111"/>
      <c r="HC29" s="185"/>
      <c r="HE29" s="111" t="s">
        <v>513</v>
      </c>
      <c r="HF29" s="111"/>
      <c r="HG29" s="111"/>
      <c r="HH29" s="111"/>
      <c r="HI29" s="111"/>
      <c r="HJ29" s="185"/>
      <c r="HL29" s="111" t="s">
        <v>513</v>
      </c>
      <c r="HM29" s="111"/>
      <c r="HN29" s="111"/>
      <c r="HO29" s="111"/>
      <c r="HP29" s="111"/>
      <c r="HQ29" s="185"/>
      <c r="HS29" s="111" t="s">
        <v>513</v>
      </c>
      <c r="HT29" s="111"/>
      <c r="HU29" s="111"/>
      <c r="HV29" s="111"/>
      <c r="HW29" s="111"/>
      <c r="HX29" s="185"/>
      <c r="HZ29" s="111" t="s">
        <v>513</v>
      </c>
      <c r="IA29" s="111"/>
      <c r="IB29" s="111"/>
      <c r="IC29" s="111"/>
      <c r="ID29" s="111"/>
      <c r="IE29" s="185"/>
      <c r="IG29" s="111" t="s">
        <v>513</v>
      </c>
      <c r="IH29" s="111"/>
      <c r="II29" s="111"/>
      <c r="IJ29" s="111"/>
      <c r="IK29" s="111"/>
      <c r="IL29" s="185"/>
      <c r="IN29" s="111" t="s">
        <v>513</v>
      </c>
      <c r="IO29" s="111"/>
      <c r="IP29" s="111"/>
      <c r="IQ29" s="111"/>
      <c r="IR29" s="111"/>
      <c r="IS29" s="185"/>
      <c r="IU29" s="111" t="s">
        <v>513</v>
      </c>
      <c r="IV29" s="111"/>
      <c r="IW29" s="111"/>
      <c r="IX29" s="111"/>
      <c r="IY29" s="111"/>
      <c r="IZ29" s="185"/>
      <c r="JB29" s="111" t="s">
        <v>513</v>
      </c>
      <c r="JC29" s="111"/>
      <c r="JD29" s="111"/>
      <c r="JE29" s="111"/>
      <c r="JF29" s="111"/>
      <c r="JG29" s="185"/>
      <c r="JI29" s="111" t="s">
        <v>513</v>
      </c>
      <c r="JJ29" s="111"/>
      <c r="JK29" s="111"/>
      <c r="JL29" s="111"/>
      <c r="JM29" s="111"/>
      <c r="JN29" s="185"/>
      <c r="JP29" s="111" t="s">
        <v>513</v>
      </c>
      <c r="JQ29" s="111"/>
      <c r="JR29" s="111"/>
      <c r="JS29" s="111"/>
      <c r="JT29" s="111"/>
      <c r="JU29" s="185"/>
      <c r="JW29" s="111" t="s">
        <v>513</v>
      </c>
      <c r="JX29" s="111"/>
      <c r="JY29" s="111"/>
      <c r="JZ29" s="111"/>
      <c r="KA29" s="111"/>
      <c r="KB29" s="185"/>
      <c r="KD29" s="111" t="s">
        <v>513</v>
      </c>
      <c r="KE29" s="111"/>
      <c r="KF29" s="111"/>
      <c r="KG29" s="111"/>
      <c r="KH29" s="111"/>
      <c r="KI29" s="185"/>
      <c r="KK29" s="111" t="s">
        <v>513</v>
      </c>
      <c r="KL29" s="111"/>
      <c r="KM29" s="111"/>
      <c r="KN29" s="111"/>
      <c r="KO29" s="111"/>
      <c r="KP29" s="185"/>
      <c r="KR29" s="111" t="s">
        <v>513</v>
      </c>
      <c r="KS29" s="111"/>
      <c r="KT29" s="111"/>
      <c r="KU29" s="111"/>
      <c r="KV29" s="111"/>
      <c r="KW29" s="185"/>
      <c r="KY29" s="111" t="s">
        <v>513</v>
      </c>
      <c r="KZ29" s="111"/>
      <c r="LA29" s="111"/>
      <c r="LB29" s="111"/>
      <c r="LC29" s="111"/>
      <c r="LD29" s="185"/>
      <c r="LF29" s="111" t="s">
        <v>513</v>
      </c>
      <c r="LG29" s="111"/>
      <c r="LH29" s="111"/>
      <c r="LI29" s="111"/>
      <c r="LJ29" s="111"/>
      <c r="LK29" s="185"/>
      <c r="LM29" s="111" t="s">
        <v>513</v>
      </c>
      <c r="LN29" s="111"/>
      <c r="LO29" s="111"/>
      <c r="LP29" s="111"/>
      <c r="LQ29" s="111"/>
      <c r="LR29" s="185"/>
      <c r="LT29" s="111" t="s">
        <v>513</v>
      </c>
      <c r="LU29" s="111"/>
      <c r="LV29" s="111"/>
      <c r="LW29" s="111"/>
      <c r="LX29" s="111"/>
      <c r="LY29" s="185"/>
    </row>
    <row r="30" spans="1:338" ht="14.25" customHeight="1">
      <c r="B30" s="123"/>
      <c r="I30" s="123"/>
    </row>
    <row r="31" spans="1:338" ht="14.25" customHeight="1">
      <c r="B31" s="123"/>
      <c r="C31" s="124" t="str">
        <f>E37&amp;" ➔ "&amp;E38</f>
        <v>Igros Castle ➔ Fort Zeakden</v>
      </c>
      <c r="D31" s="125"/>
      <c r="E31" s="125"/>
      <c r="F31" s="125"/>
      <c r="G31" s="125"/>
      <c r="H31" s="126"/>
      <c r="I31" s="123"/>
      <c r="J31" s="124" t="str">
        <f>L37&amp;" ➔ "&amp;L38</f>
        <v>Igros Castle ➔ Mandalia Plains</v>
      </c>
      <c r="K31" s="125"/>
      <c r="L31" s="125"/>
      <c r="M31" s="125"/>
      <c r="N31" s="125"/>
      <c r="O31" s="126"/>
      <c r="Q31" s="124" t="str">
        <f>S37&amp;" ➔ "&amp;S38</f>
        <v>Mandalia Plains ➔ Thieves Fort</v>
      </c>
      <c r="R31" s="125"/>
      <c r="S31" s="125"/>
      <c r="T31" s="125"/>
      <c r="U31" s="125"/>
      <c r="V31" s="126"/>
      <c r="X31" s="124" t="str">
        <f>Z37&amp;" ➔ "&amp;Z38</f>
        <v>Mandalia Plains ➔ Gariland Magic City</v>
      </c>
      <c r="Y31" s="125"/>
      <c r="Z31" s="125"/>
      <c r="AA31" s="125"/>
      <c r="AB31" s="125"/>
      <c r="AC31" s="126"/>
      <c r="AE31" s="124" t="str">
        <f>AG37&amp;" ➔ "&amp;AG38</f>
        <v>Gariland Magic City ➔ Lenalia Plateau</v>
      </c>
      <c r="AF31" s="125"/>
      <c r="AG31" s="125"/>
      <c r="AH31" s="125"/>
      <c r="AI31" s="125"/>
      <c r="AJ31" s="126"/>
      <c r="AL31" s="124" t="str">
        <f t="shared" ref="AL31" si="86">AN37&amp;" ➔ "&amp;AN38</f>
        <v>Lenalia Plateau ➔ Fovoham Plains</v>
      </c>
      <c r="AM31" s="125"/>
      <c r="AN31" s="125"/>
      <c r="AO31" s="125"/>
      <c r="AP31" s="125"/>
      <c r="AQ31" s="126"/>
      <c r="AS31" s="124" t="str">
        <f t="shared" ref="AS31" si="87">AU37&amp;" ➔ "&amp;AU38</f>
        <v>Fovoham Plains ➔ Fort Zeakden</v>
      </c>
      <c r="AT31" s="125"/>
      <c r="AU31" s="125"/>
      <c r="AV31" s="125"/>
      <c r="AW31" s="125"/>
      <c r="AX31" s="126"/>
      <c r="AZ31" s="124" t="str">
        <f t="shared" ref="AZ31" si="88">BB37&amp;" ➔ "&amp;BB38</f>
        <v>Fovoham Plains ➔ Riovanes Castle</v>
      </c>
      <c r="BA31" s="125"/>
      <c r="BB31" s="125"/>
      <c r="BC31" s="125"/>
      <c r="BD31" s="125"/>
      <c r="BE31" s="126"/>
      <c r="BG31" s="124" t="str">
        <f t="shared" ref="BG31" si="89">BI37&amp;" ➔ "&amp;BI38</f>
        <v>Riovanes Castle ➔ Bervenia Volcano</v>
      </c>
      <c r="BH31" s="125"/>
      <c r="BI31" s="125"/>
      <c r="BJ31" s="125"/>
      <c r="BK31" s="125"/>
      <c r="BL31" s="126"/>
      <c r="BN31" s="124" t="str">
        <f t="shared" ref="BN31" si="90">BP37&amp;" ➔ "&amp;BP38</f>
        <v>Bervenia Volcano ➔ Zeklaus Desert</v>
      </c>
      <c r="BO31" s="125"/>
      <c r="BP31" s="125"/>
      <c r="BQ31" s="125"/>
      <c r="BR31" s="125"/>
      <c r="BS31" s="126"/>
      <c r="BU31" s="124" t="str">
        <f t="shared" ref="BU31" si="91">BW37&amp;" ➔ "&amp;BW38</f>
        <v>Zeklaus Desert ➔ Dorter Trade City</v>
      </c>
      <c r="BV31" s="125"/>
      <c r="BW31" s="125"/>
      <c r="BX31" s="125"/>
      <c r="BY31" s="125"/>
      <c r="BZ31" s="126"/>
      <c r="CB31" s="124" t="str">
        <f t="shared" ref="CB31" si="92">CD37&amp;" ➔ "&amp;CD38</f>
        <v>Dorter Trade City ➔ Sweegy Woods</v>
      </c>
      <c r="CC31" s="125"/>
      <c r="CD31" s="125"/>
      <c r="CE31" s="125"/>
      <c r="CF31" s="125"/>
      <c r="CG31" s="126"/>
      <c r="CI31" s="124" t="str">
        <f t="shared" ref="CI31" si="93">CK37&amp;" ➔ "&amp;CK38</f>
        <v>Sweegy Woods ➔ Gariland Magic City</v>
      </c>
      <c r="CJ31" s="125"/>
      <c r="CK31" s="125"/>
      <c r="CL31" s="125"/>
      <c r="CM31" s="125"/>
      <c r="CN31" s="126"/>
      <c r="CP31" s="124" t="str">
        <f t="shared" ref="CP31" si="94">CR37&amp;" ➔ "&amp;CR38</f>
        <v>Riovanes Castle ➔ Yuguo Woods</v>
      </c>
      <c r="CQ31" s="125"/>
      <c r="CR31" s="125"/>
      <c r="CS31" s="125"/>
      <c r="CT31" s="125"/>
      <c r="CU31" s="126"/>
      <c r="CW31" s="124" t="str">
        <f t="shared" ref="CW31" si="95">CY37&amp;" ➔ "&amp;CY38</f>
        <v>Yuguo Woods ➔ Yardow Fort City</v>
      </c>
      <c r="CX31" s="125"/>
      <c r="CY31" s="125"/>
      <c r="CZ31" s="125"/>
      <c r="DA31" s="125"/>
      <c r="DB31" s="126"/>
      <c r="DD31" s="124" t="str">
        <f t="shared" ref="DD31" si="96">DF37&amp;" ➔ "&amp;DF38</f>
        <v>Yardow Fort City ➔ Grog Hill</v>
      </c>
      <c r="DE31" s="125"/>
      <c r="DF31" s="125"/>
      <c r="DG31" s="125"/>
      <c r="DH31" s="125"/>
      <c r="DI31" s="126"/>
      <c r="DK31" s="124" t="str">
        <f t="shared" ref="DK31" si="97">DM37&amp;" ➔ "&amp;DM38</f>
        <v>Grog Hill ➔ Lesalia Imp. Capital</v>
      </c>
      <c r="DL31" s="125"/>
      <c r="DM31" s="125"/>
      <c r="DN31" s="125"/>
      <c r="DO31" s="125"/>
      <c r="DP31" s="126"/>
      <c r="DR31" s="124" t="str">
        <f t="shared" ref="DR31" si="98">DT37&amp;" ➔ "&amp;DT38</f>
        <v>Lesalia Imp. Capital ➔ Goland Coal City</v>
      </c>
      <c r="DS31" s="125"/>
      <c r="DT31" s="125"/>
      <c r="DU31" s="125"/>
      <c r="DV31" s="125"/>
      <c r="DW31" s="126"/>
      <c r="DY31" s="124" t="str">
        <f t="shared" ref="DY31" si="99">EA37&amp;" ➔ "&amp;EA38</f>
        <v>Goland Coal City ➔ Zeklaus Desert</v>
      </c>
      <c r="DZ31" s="125"/>
      <c r="EA31" s="125"/>
      <c r="EB31" s="125"/>
      <c r="EC31" s="125"/>
      <c r="ED31" s="126"/>
      <c r="EF31" s="124" t="str">
        <f t="shared" ref="EF31" si="100">EH37&amp;" ➔ "&amp;EH38</f>
        <v>Dorter Trade City ➔ Orbonne Monastery</v>
      </c>
      <c r="EG31" s="125"/>
      <c r="EH31" s="125"/>
      <c r="EI31" s="125"/>
      <c r="EJ31" s="125"/>
      <c r="EK31" s="126"/>
      <c r="EM31" s="124" t="str">
        <f t="shared" ref="EM31" si="101">EO37&amp;" ➔ "&amp;EO38</f>
        <v>Dorter Trade City ➔ Araguay Woods</v>
      </c>
      <c r="EN31" s="125"/>
      <c r="EO31" s="125"/>
      <c r="EP31" s="125"/>
      <c r="EQ31" s="125"/>
      <c r="ER31" s="126"/>
      <c r="ET31" s="124" t="str">
        <f t="shared" ref="ET31" si="102">EV37&amp;" ➔ "&amp;EV38</f>
        <v>Araguay Woods ➔ Zirekile Falls</v>
      </c>
      <c r="EU31" s="125"/>
      <c r="EV31" s="125"/>
      <c r="EW31" s="125"/>
      <c r="EX31" s="125"/>
      <c r="EY31" s="126"/>
      <c r="FA31" s="124" t="str">
        <f t="shared" ref="FA31" si="103">FC37&amp;" ➔ "&amp;FC38</f>
        <v>Zirekile Falls ➔ Bethla Garrison</v>
      </c>
      <c r="FB31" s="125"/>
      <c r="FC31" s="125"/>
      <c r="FD31" s="125"/>
      <c r="FE31" s="125"/>
      <c r="FF31" s="126"/>
      <c r="FH31" s="124" t="str">
        <f t="shared" ref="FH31" si="104">FJ37&amp;" ➔ "&amp;FJ38</f>
        <v>Bethla Garrison ➔ Bed Desert</v>
      </c>
      <c r="FI31" s="125"/>
      <c r="FJ31" s="125"/>
      <c r="FK31" s="125"/>
      <c r="FL31" s="125"/>
      <c r="FM31" s="126"/>
      <c r="FO31" s="124" t="str">
        <f t="shared" ref="FO31" si="105">FQ37&amp;" ➔ "&amp;FQ38</f>
        <v>Bed Desert ➔ Bervenia Free City</v>
      </c>
      <c r="FP31" s="125"/>
      <c r="FQ31" s="125"/>
      <c r="FR31" s="125"/>
      <c r="FS31" s="125"/>
      <c r="FT31" s="126"/>
      <c r="FV31" s="124" t="str">
        <f t="shared" ref="FV31" si="106">FX37&amp;" ➔ "&amp;FX38</f>
        <v>Bervenia Free City ➔ Doguola Pass</v>
      </c>
      <c r="FW31" s="125"/>
      <c r="FX31" s="125"/>
      <c r="FY31" s="125"/>
      <c r="FZ31" s="125"/>
      <c r="GA31" s="126"/>
      <c r="GC31" s="124" t="str">
        <f t="shared" ref="GC31" si="107">GE37&amp;" ➔ "&amp;GE38</f>
        <v>Doguola Pass ➔ Grog Hill</v>
      </c>
      <c r="GD31" s="125"/>
      <c r="GE31" s="125"/>
      <c r="GF31" s="125"/>
      <c r="GG31" s="125"/>
      <c r="GH31" s="126"/>
      <c r="GJ31" s="124" t="str">
        <f t="shared" ref="GJ31" si="108">GL37&amp;" ➔ "&amp;GL38</f>
        <v>Bervenia Free City ➔ Finath River</v>
      </c>
      <c r="GK31" s="125"/>
      <c r="GL31" s="125"/>
      <c r="GM31" s="125"/>
      <c r="GN31" s="125"/>
      <c r="GO31" s="126"/>
      <c r="GQ31" s="124" t="str">
        <f t="shared" ref="GQ31" si="109">GS37&amp;" ➔ "&amp;GS38</f>
        <v>Finath River ➔ Zeltennia Castle</v>
      </c>
      <c r="GR31" s="125"/>
      <c r="GS31" s="125"/>
      <c r="GT31" s="125"/>
      <c r="GU31" s="125"/>
      <c r="GV31" s="126"/>
      <c r="GX31" s="124" t="str">
        <f t="shared" ref="GX31" si="110">GZ37&amp;" ➔ "&amp;GZ38</f>
        <v>Zeltennia Castle ➔ Nelveska Temple</v>
      </c>
      <c r="GY31" s="125"/>
      <c r="GZ31" s="125"/>
      <c r="HA31" s="125"/>
      <c r="HB31" s="125"/>
      <c r="HC31" s="126"/>
      <c r="HE31" s="124" t="str">
        <f t="shared" ref="HE31" si="111">HG37&amp;" ➔ "&amp;HG38</f>
        <v>Zeltennia Castle ➔ Zarghidas Trade City</v>
      </c>
      <c r="HF31" s="125"/>
      <c r="HG31" s="125"/>
      <c r="HH31" s="125"/>
      <c r="HI31" s="125"/>
      <c r="HJ31" s="126"/>
      <c r="HL31" s="124" t="str">
        <f t="shared" ref="HL31" si="112">HN37&amp;" ➔ "&amp;HN38</f>
        <v>Zarghidas Trade City ➔ Germinas Peak</v>
      </c>
      <c r="HM31" s="125"/>
      <c r="HN31" s="125"/>
      <c r="HO31" s="125"/>
      <c r="HP31" s="125"/>
      <c r="HQ31" s="126"/>
      <c r="HS31" s="124" t="str">
        <f t="shared" ref="HS31" si="113">HU37&amp;" ➔ "&amp;HU38</f>
        <v>Germinas Peak ➔ Poeskas Lake</v>
      </c>
      <c r="HT31" s="125"/>
      <c r="HU31" s="125"/>
      <c r="HV31" s="125"/>
      <c r="HW31" s="125"/>
      <c r="HX31" s="126"/>
      <c r="HZ31" s="124" t="str">
        <f t="shared" ref="HZ31" si="114">IB37&amp;" ➔ "&amp;IB38</f>
        <v>Poeskas Lake ➔ Limberry Castle</v>
      </c>
      <c r="IA31" s="125"/>
      <c r="IB31" s="125"/>
      <c r="IC31" s="125"/>
      <c r="ID31" s="125"/>
      <c r="IE31" s="126"/>
      <c r="IG31" s="124" t="str">
        <f t="shared" ref="IG31" si="115">II37&amp;" ➔ "&amp;II38</f>
        <v>Limberry Castle ➔ Dolbodar Swamp</v>
      </c>
      <c r="IH31" s="125"/>
      <c r="II31" s="125"/>
      <c r="IJ31" s="125"/>
      <c r="IK31" s="125"/>
      <c r="IL31" s="126"/>
      <c r="IN31" s="124" t="str">
        <f t="shared" ref="IN31" si="116">IP37&amp;" ➔ "&amp;IP38</f>
        <v>Dolbodar Swamp ➔ Bethla Garrison</v>
      </c>
      <c r="IO31" s="125"/>
      <c r="IP31" s="125"/>
      <c r="IQ31" s="125"/>
      <c r="IR31" s="125"/>
      <c r="IS31" s="126"/>
      <c r="IU31" s="124" t="str">
        <f t="shared" ref="IU31" si="117">IW37&amp;" ➔ "&amp;IW38</f>
        <v>Zirekile Falls ➔ Zaland Fort City</v>
      </c>
      <c r="IV31" s="125"/>
      <c r="IW31" s="125"/>
      <c r="IX31" s="125"/>
      <c r="IY31" s="125"/>
      <c r="IZ31" s="126"/>
      <c r="JB31" s="124" t="str">
        <f t="shared" ref="JB31" si="118">JD37&amp;" ➔ "&amp;JD38</f>
        <v>Zaland Fort City ➔ Bariaus Hill</v>
      </c>
      <c r="JC31" s="125"/>
      <c r="JD31" s="125"/>
      <c r="JE31" s="125"/>
      <c r="JF31" s="125"/>
      <c r="JG31" s="126"/>
      <c r="JI31" s="124" t="str">
        <f t="shared" ref="JI31" si="119">JK37&amp;" ➔ "&amp;JK38</f>
        <v>Bariaus Hill ➔ Lionel Castle</v>
      </c>
      <c r="JJ31" s="125"/>
      <c r="JK31" s="125"/>
      <c r="JL31" s="125"/>
      <c r="JM31" s="125"/>
      <c r="JN31" s="126"/>
      <c r="JP31" s="124" t="str">
        <f t="shared" ref="JP31" si="120">JR37&amp;" ➔ "&amp;JR38</f>
        <v>Lionel Castle ➔ Bariaus Valley</v>
      </c>
      <c r="JQ31" s="125"/>
      <c r="JR31" s="125"/>
      <c r="JS31" s="125"/>
      <c r="JT31" s="125"/>
      <c r="JU31" s="126"/>
      <c r="JW31" s="124" t="str">
        <f t="shared" ref="JW31" si="121">JY37&amp;" ➔ "&amp;JY38</f>
        <v>Bariaus Valley ➔ Warjilis Trade City</v>
      </c>
      <c r="JX31" s="125"/>
      <c r="JY31" s="125"/>
      <c r="JZ31" s="125"/>
      <c r="KA31" s="125"/>
      <c r="KB31" s="126"/>
      <c r="KD31" s="124" t="str">
        <f t="shared" ref="KD31" si="122">KF37&amp;" ➔ "&amp;KF38</f>
        <v>Warjilis Trade City ➔ Deep Dungeon</v>
      </c>
      <c r="KE31" s="125"/>
      <c r="KF31" s="125"/>
      <c r="KG31" s="125"/>
      <c r="KH31" s="125"/>
      <c r="KI31" s="126"/>
      <c r="KK31" s="124" t="str">
        <f t="shared" ref="KK31" si="123">KM37&amp;" ➔ "&amp;KM38</f>
        <v>Golgorand Execution Site ➔ Bariaus Valley</v>
      </c>
      <c r="KL31" s="125"/>
      <c r="KM31" s="125"/>
      <c r="KN31" s="125"/>
      <c r="KO31" s="125"/>
      <c r="KP31" s="126"/>
      <c r="KR31" s="124" t="str">
        <f t="shared" ref="KR31" si="124">KT37&amp;" ➔ "&amp;KT38</f>
        <v>Zigolis Swamp ➔ Lionel Castle</v>
      </c>
      <c r="KS31" s="125"/>
      <c r="KT31" s="125"/>
      <c r="KU31" s="125"/>
      <c r="KV31" s="125"/>
      <c r="KW31" s="126"/>
      <c r="KY31" s="124" t="str">
        <f t="shared" ref="KY31" si="125">LA37&amp;" ➔ "&amp;LA38</f>
        <v>Zigolis Swamp ➔ Goug Machine City</v>
      </c>
      <c r="KZ31" s="125"/>
      <c r="LA31" s="125"/>
      <c r="LB31" s="125"/>
      <c r="LC31" s="125"/>
      <c r="LD31" s="126"/>
      <c r="LF31" s="124" t="str">
        <f t="shared" ref="LF31" si="126">LH37&amp;" ➔ "&amp;LH38</f>
        <v>Goug Machine City ➔ Murond Holy Place</v>
      </c>
      <c r="LG31" s="125"/>
      <c r="LH31" s="125"/>
      <c r="LI31" s="125"/>
      <c r="LJ31" s="125"/>
      <c r="LK31" s="126"/>
      <c r="LM31" s="124" t="str">
        <f t="shared" ref="LM31" si="127">LO37&amp;" ➔ "&amp;LO38</f>
        <v>Murond Holy Place ➔ Gariland Magic City</v>
      </c>
      <c r="LN31" s="125"/>
      <c r="LO31" s="125"/>
      <c r="LP31" s="125"/>
      <c r="LQ31" s="125"/>
      <c r="LR31" s="126"/>
      <c r="LT31" s="124" t="str">
        <f t="shared" ref="LT31" si="128">LV37&amp;" ➔ "&amp;LV38</f>
        <v>Goug Machine City ➔ Warjilis Trade City</v>
      </c>
      <c r="LU31" s="125"/>
      <c r="LV31" s="125"/>
      <c r="LW31" s="125"/>
      <c r="LX31" s="125"/>
      <c r="LY31" s="126"/>
    </row>
    <row r="32" spans="1:338" s="119" customFormat="1" ht="14.25" customHeight="1">
      <c r="B32" s="120"/>
      <c r="C32" s="113" t="str">
        <f>IFERROR(VLOOKUP(1,C40:E42,IF($A$33,2,3),FALSE),"")</f>
        <v>0001 022C 0000 | 0001 006E ???? | 0020 0002 000F</v>
      </c>
      <c r="D32" s="114"/>
      <c r="E32" s="114"/>
      <c r="F32" s="114"/>
      <c r="G32" s="114"/>
      <c r="H32" s="115"/>
      <c r="I32" s="120"/>
      <c r="J32" s="113" t="str">
        <f>IFERROR(VLOOKUP(1,J40:L42,IF($A$33,2,3),FALSE),"")</f>
        <v>0001 022D 0000 | 0001 006E ???? | 0020 0002 0018</v>
      </c>
      <c r="K32" s="114"/>
      <c r="L32" s="114"/>
      <c r="M32" s="114"/>
      <c r="N32" s="114"/>
      <c r="O32" s="115"/>
      <c r="Q32" s="113" t="str">
        <f>IFERROR(VLOOKUP(1,Q40:S42,IF($A$33,2,3),FALSE),"")</f>
        <v>0001 022E 0000 | 0001 006E ???? | 0020 0018 0011</v>
      </c>
      <c r="R32" s="114"/>
      <c r="S32" s="114"/>
      <c r="T32" s="114"/>
      <c r="U32" s="114"/>
      <c r="V32" s="115"/>
      <c r="X32" s="113" t="str">
        <f>IFERROR(VLOOKUP(1,X40:Z42,IF($A$33,2,3),FALSE),"")</f>
        <v>0001 022F 0000 | 0001 006E ???? | 0020 0018 0006</v>
      </c>
      <c r="Y32" s="114"/>
      <c r="Z32" s="114"/>
      <c r="AA32" s="114"/>
      <c r="AB32" s="114"/>
      <c r="AC32" s="115"/>
      <c r="AE32" s="113" t="str">
        <f>IFERROR(VLOOKUP(1,AE40:AG42,IF($A$33,2,3),FALSE),"")</f>
        <v>0001 0230 0000 | 0001 006E ???? | 0020 0006 001D</v>
      </c>
      <c r="AF32" s="114"/>
      <c r="AG32" s="114"/>
      <c r="AH32" s="114"/>
      <c r="AI32" s="114"/>
      <c r="AJ32" s="115"/>
      <c r="AL32" s="113" t="str">
        <f t="shared" ref="AL32" si="129">IFERROR(VLOOKUP(1,AL40:AN42,IF($A$33,2,3),FALSE),"")</f>
        <v>0001 0231 0000 | 0001 006E ???? | 0020 001D 0019</v>
      </c>
      <c r="AM32" s="114"/>
      <c r="AN32" s="114"/>
      <c r="AO32" s="114"/>
      <c r="AP32" s="114"/>
      <c r="AQ32" s="115"/>
      <c r="AS32" s="113" t="str">
        <f t="shared" ref="AS32" si="130">IFERROR(VLOOKUP(1,AS40:AU42,IF($A$33,2,3),FALSE),"")</f>
        <v>0001 0232 0000 | 0001 006E ???? | 0020 0019 000F</v>
      </c>
      <c r="AT32" s="114"/>
      <c r="AU32" s="114"/>
      <c r="AV32" s="114"/>
      <c r="AW32" s="114"/>
      <c r="AX32" s="115"/>
      <c r="AZ32" s="113" t="str">
        <f t="shared" ref="AZ32" si="131">IFERROR(VLOOKUP(1,AZ40:BB42,IF($A$33,2,3),FALSE),"")</f>
        <v>0001 0233 0000 | 0001 006E ???? | 0020 0019 0001</v>
      </c>
      <c r="BA32" s="114"/>
      <c r="BB32" s="114"/>
      <c r="BC32" s="114"/>
      <c r="BD32" s="114"/>
      <c r="BE32" s="115"/>
      <c r="BG32" s="113" t="str">
        <f t="shared" ref="BG32" si="132">IFERROR(VLOOKUP(1,BG40:BI42,IF($A$33,2,3),FALSE),"")</f>
        <v>0001 0234 0000 | 0001 006E ???? | 0020 0001 001B</v>
      </c>
      <c r="BH32" s="114"/>
      <c r="BI32" s="114"/>
      <c r="BJ32" s="114"/>
      <c r="BK32" s="114"/>
      <c r="BL32" s="115"/>
      <c r="BN32" s="113" t="str">
        <f t="shared" ref="BN32" si="133">IFERROR(VLOOKUP(1,BN40:BP42,IF($A$33,2,3),FALSE),"")</f>
        <v>0001 0235 0000 | 0001 006E ???? | 0020 001B 001C</v>
      </c>
      <c r="BO32" s="114"/>
      <c r="BP32" s="114"/>
      <c r="BQ32" s="114"/>
      <c r="BR32" s="114"/>
      <c r="BS32" s="115"/>
      <c r="BU32" s="113" t="str">
        <f t="shared" ref="BU32" si="134">IFERROR(VLOOKUP(1,BU40:BW42,IF($A$33,2,3),FALSE),"")</f>
        <v>0001 0236 0000 | 0001 006E ???? | 0020 001C 0009</v>
      </c>
      <c r="BV32" s="114"/>
      <c r="BW32" s="114"/>
      <c r="BX32" s="114"/>
      <c r="BY32" s="114"/>
      <c r="BZ32" s="115"/>
      <c r="CB32" s="113" t="str">
        <f t="shared" ref="CB32" si="135">IFERROR(VLOOKUP(1,CB40:CD42,IF($A$33,2,3),FALSE),"")</f>
        <v>0001 0237 0000 | 0001 006E ???? | 0020 0009 001A</v>
      </c>
      <c r="CC32" s="114"/>
      <c r="CD32" s="114"/>
      <c r="CE32" s="114"/>
      <c r="CF32" s="114"/>
      <c r="CG32" s="115"/>
      <c r="CI32" s="113" t="str">
        <f t="shared" ref="CI32" si="136">IFERROR(VLOOKUP(1,CI40:CK42,IF($A$33,2,3),FALSE),"")</f>
        <v>0001 0238 0000 | 0001 006E ???? | 0020 001A 0006</v>
      </c>
      <c r="CJ32" s="114"/>
      <c r="CK32" s="114"/>
      <c r="CL32" s="114"/>
      <c r="CM32" s="114"/>
      <c r="CN32" s="115"/>
      <c r="CP32" s="113" t="str">
        <f t="shared" ref="CP32" si="137">IFERROR(VLOOKUP(1,CP40:CR42,IF($A$33,2,3),FALSE),"")</f>
        <v>0001 0239 0000 | 0001 006E ???? | 0020 0001 001F</v>
      </c>
      <c r="CQ32" s="114"/>
      <c r="CR32" s="114"/>
      <c r="CS32" s="114"/>
      <c r="CT32" s="114"/>
      <c r="CU32" s="115"/>
      <c r="CW32" s="113" t="str">
        <f t="shared" ref="CW32" si="138">IFERROR(VLOOKUP(1,CW40:CY42,IF($A$33,2,3),FALSE),"")</f>
        <v>0001 023A 0000 | 0001 006E ???? | 0020 001F 0007</v>
      </c>
      <c r="CX32" s="114"/>
      <c r="CY32" s="114"/>
      <c r="CZ32" s="114"/>
      <c r="DA32" s="114"/>
      <c r="DB32" s="115"/>
      <c r="DD32" s="113" t="str">
        <f t="shared" ref="DD32" si="139">IFERROR(VLOOKUP(1,DD40:DF42,IF($A$33,2,3),FALSE),"")</f>
        <v>0001 023B 0000 | 0001 006E ???? | 0020 0007 0021</v>
      </c>
      <c r="DE32" s="114"/>
      <c r="DF32" s="114"/>
      <c r="DG32" s="114"/>
      <c r="DH32" s="114"/>
      <c r="DI32" s="115"/>
      <c r="DK32" s="113" t="str">
        <f t="shared" ref="DK32" si="140">IFERROR(VLOOKUP(1,DK40:DM42,IF($A$33,2,3),FALSE),"")</f>
        <v>0001 023C 0000 | 0001 006E ???? | 0020 0021 0000</v>
      </c>
      <c r="DL32" s="114"/>
      <c r="DM32" s="114"/>
      <c r="DN32" s="114"/>
      <c r="DO32" s="114"/>
      <c r="DP32" s="115"/>
      <c r="DR32" s="113" t="str">
        <f t="shared" ref="DR32" si="141">IFERROR(VLOOKUP(1,DR40:DT42,IF($A$33,2,3),FALSE),"")</f>
        <v>0001 023D 0000 | 0001 006E ???? | 0020 0000 0008</v>
      </c>
      <c r="DS32" s="114"/>
      <c r="DT32" s="114"/>
      <c r="DU32" s="114"/>
      <c r="DV32" s="114"/>
      <c r="DW32" s="115"/>
      <c r="DY32" s="113" t="str">
        <f t="shared" ref="DY32" si="142">IFERROR(VLOOKUP(1,DY40:EA42,IF($A$33,2,3),FALSE),"")</f>
        <v>0001 023E 0000 | 0001 006E ???? | 0020 0008 001C</v>
      </c>
      <c r="DZ32" s="114"/>
      <c r="EA32" s="114"/>
      <c r="EB32" s="114"/>
      <c r="EC32" s="114"/>
      <c r="ED32" s="115"/>
      <c r="EF32" s="113" t="str">
        <f t="shared" ref="EF32" si="143">IFERROR(VLOOKUP(1,EF40:EH42,IF($A$33,2,3),FALSE),"")</f>
        <v>0001 023F 0000 | 0001 006E ???? | 0020 0009 0012</v>
      </c>
      <c r="EG32" s="114"/>
      <c r="EH32" s="114"/>
      <c r="EI32" s="114"/>
      <c r="EJ32" s="114"/>
      <c r="EK32" s="115"/>
      <c r="EM32" s="113" t="str">
        <f t="shared" ref="EM32" si="144">IFERROR(VLOOKUP(1,EM40:EO42,IF($A$33,2,3),FALSE),"")</f>
        <v>0001 0240 0000 | 0001 006E ???? | 0020 0009 0020</v>
      </c>
      <c r="EN32" s="114"/>
      <c r="EO32" s="114"/>
      <c r="EP32" s="114"/>
      <c r="EQ32" s="114"/>
      <c r="ER32" s="115"/>
      <c r="ET32" s="113" t="str">
        <f t="shared" ref="ET32" si="145">IFERROR(VLOOKUP(1,ET40:EV42,IF($A$33,2,3),FALSE),"")</f>
        <v>0001 0241 0000 | 0001 006E ???? | 0020 0020 0023</v>
      </c>
      <c r="EU32" s="114"/>
      <c r="EV32" s="114"/>
      <c r="EW32" s="114"/>
      <c r="EX32" s="114"/>
      <c r="EY32" s="115"/>
      <c r="FA32" s="113" t="str">
        <f t="shared" ref="FA32" si="146">IFERROR(VLOOKUP(1,FA40:FC42,IF($A$33,2,3),FALSE),"")</f>
        <v>0001 0242 0000 | 0001 006E ???? | 0020 0023 0015</v>
      </c>
      <c r="FB32" s="114"/>
      <c r="FC32" s="114"/>
      <c r="FD32" s="114"/>
      <c r="FE32" s="114"/>
      <c r="FF32" s="115"/>
      <c r="FH32" s="113" t="str">
        <f t="shared" ref="FH32" si="147">IFERROR(VLOOKUP(1,FH40:FJ42,IF($A$33,2,3),FALSE),"")</f>
        <v>0001 0243 0000 | 0001 006E ???? | 0020 0015 0022</v>
      </c>
      <c r="FI32" s="114"/>
      <c r="FJ32" s="114"/>
      <c r="FK32" s="114"/>
      <c r="FL32" s="114"/>
      <c r="FM32" s="115"/>
      <c r="FO32" s="113" t="str">
        <f t="shared" ref="FO32" si="148">IFERROR(VLOOKUP(1,FO40:FQ42,IF($A$33,2,3),FALSE),"")</f>
        <v>0001 0244 0000 | 0001 006E ???? | 0020 0022 000D</v>
      </c>
      <c r="FP32" s="114"/>
      <c r="FQ32" s="114"/>
      <c r="FR32" s="114"/>
      <c r="FS32" s="114"/>
      <c r="FT32" s="115"/>
      <c r="FV32" s="113" t="str">
        <f t="shared" ref="FV32" si="149">IFERROR(VLOOKUP(1,FV40:FX42,IF($A$33,2,3),FALSE),"")</f>
        <v>0001 0245 0000 | 0001 006E ???? | 0020 000D 0026</v>
      </c>
      <c r="FW32" s="114"/>
      <c r="FX32" s="114"/>
      <c r="FY32" s="114"/>
      <c r="FZ32" s="114"/>
      <c r="GA32" s="115"/>
      <c r="GC32" s="113" t="str">
        <f t="shared" ref="GC32" si="150">IFERROR(VLOOKUP(1,GC40:GE42,IF($A$33,2,3),FALSE),"")</f>
        <v>0001 0246 0000 | 0001 006E ???? | 0020 0026 0021</v>
      </c>
      <c r="GD32" s="114"/>
      <c r="GE32" s="114"/>
      <c r="GF32" s="114"/>
      <c r="GG32" s="114"/>
      <c r="GH32" s="115"/>
      <c r="GJ32" s="113" t="str">
        <f t="shared" ref="GJ32" si="151">IFERROR(VLOOKUP(1,GJ40:GL42,IF($A$33,2,3),FALSE),"")</f>
        <v>0001 0247 0000 | 0001 006E ???? | 0020 000D 0028</v>
      </c>
      <c r="GK32" s="114"/>
      <c r="GL32" s="114"/>
      <c r="GM32" s="114"/>
      <c r="GN32" s="114"/>
      <c r="GO32" s="115"/>
      <c r="GQ32" s="113" t="str">
        <f t="shared" ref="GQ32" si="152">IFERROR(VLOOKUP(1,GQ40:GS42,IF($A$33,2,3),FALSE),"")</f>
        <v>0001 0248 0000 | 0001 006E ???? | 0020 0028 0005</v>
      </c>
      <c r="GR32" s="114"/>
      <c r="GS32" s="114"/>
      <c r="GT32" s="114"/>
      <c r="GU32" s="114"/>
      <c r="GV32" s="115"/>
      <c r="GX32" s="113" t="str">
        <f t="shared" ref="GX32" si="153">IFERROR(VLOOKUP(1,GX40:GZ42,IF($A$33,2,3),FALSE),"")</f>
        <v>0001 0249 0000 | 0001 006E ???? | 0020 0005 0017</v>
      </c>
      <c r="GY32" s="114"/>
      <c r="GZ32" s="114"/>
      <c r="HA32" s="114"/>
      <c r="HB32" s="114"/>
      <c r="HC32" s="115"/>
      <c r="HE32" s="113" t="str">
        <f t="shared" ref="HE32" si="154">IFERROR(VLOOKUP(1,HE40:HG42,IF($A$33,2,3),FALSE),"")</f>
        <v>0001 024A 0000 | 0001 006E ???? | 0020 0005 000E</v>
      </c>
      <c r="HF32" s="114"/>
      <c r="HG32" s="114"/>
      <c r="HH32" s="114"/>
      <c r="HI32" s="114"/>
      <c r="HJ32" s="115"/>
      <c r="HL32" s="113" t="str">
        <f t="shared" ref="HL32" si="155">IFERROR(VLOOKUP(1,HL40:HN42,IF($A$33,2,3),FALSE),"")</f>
        <v>0001 024B 0000 | 0001 006E ???? | 0020 000E 002A</v>
      </c>
      <c r="HM32" s="114"/>
      <c r="HN32" s="114"/>
      <c r="HO32" s="114"/>
      <c r="HP32" s="114"/>
      <c r="HQ32" s="115"/>
      <c r="HS32" s="113" t="str">
        <f t="shared" ref="HS32" si="156">IFERROR(VLOOKUP(1,HS40:HU42,IF($A$33,2,3),FALSE),"")</f>
        <v>0001 024C 0000 | 0001 006E ???? | 0020 002A 0029</v>
      </c>
      <c r="HT32" s="114"/>
      <c r="HU32" s="114"/>
      <c r="HV32" s="114"/>
      <c r="HW32" s="114"/>
      <c r="HX32" s="115"/>
      <c r="HZ32" s="113" t="str">
        <f t="shared" ref="HZ32" si="157">IFERROR(VLOOKUP(1,HZ40:IB42,IF($A$33,2,3),FALSE),"")</f>
        <v>0001 024D 0000 | 0001 006E ???? | 0020 0029 0004</v>
      </c>
      <c r="IA32" s="114"/>
      <c r="IB32" s="114"/>
      <c r="IC32" s="114"/>
      <c r="ID32" s="114"/>
      <c r="IE32" s="115"/>
      <c r="IG32" s="113" t="str">
        <f t="shared" ref="IG32" si="158">IFERROR(VLOOKUP(1,IG40:II42,IF($A$33,2,3),FALSE),"")</f>
        <v>0001 024E 0000 | 0001 006E ???? | 0020 0004 0024</v>
      </c>
      <c r="IH32" s="114"/>
      <c r="II32" s="114"/>
      <c r="IJ32" s="114"/>
      <c r="IK32" s="114"/>
      <c r="IL32" s="115"/>
      <c r="IN32" s="113" t="str">
        <f t="shared" ref="IN32" si="159">IFERROR(VLOOKUP(1,IN40:IP42,IF($A$33,2,3),FALSE),"")</f>
        <v>0001 024F 0000 | 0001 006E ???? | 0020 0024 0015</v>
      </c>
      <c r="IO32" s="114"/>
      <c r="IP32" s="114"/>
      <c r="IQ32" s="114"/>
      <c r="IR32" s="114"/>
      <c r="IS32" s="115"/>
      <c r="IU32" s="113" t="str">
        <f t="shared" ref="IU32" si="160">IFERROR(VLOOKUP(1,IU40:IW42,IF($A$33,2,3),FALSE),"")</f>
        <v>0001 0250 0000 | 0001 006E ???? | 0020 0023 000A</v>
      </c>
      <c r="IV32" s="114"/>
      <c r="IW32" s="114"/>
      <c r="IX32" s="114"/>
      <c r="IY32" s="114"/>
      <c r="IZ32" s="115"/>
      <c r="JB32" s="113" t="str">
        <f t="shared" ref="JB32" si="161">IFERROR(VLOOKUP(1,JB40:JD42,IF($A$33,2,3),FALSE),"")</f>
        <v>0001 0251 0000 | 0001 006E ???? | 0020 000A 0025</v>
      </c>
      <c r="JC32" s="114"/>
      <c r="JD32" s="114"/>
      <c r="JE32" s="114"/>
      <c r="JF32" s="114"/>
      <c r="JG32" s="115"/>
      <c r="JI32" s="113" t="str">
        <f t="shared" ref="JI32" si="162">IFERROR(VLOOKUP(1,JI40:JK42,IF($A$33,2,3),FALSE),"")</f>
        <v>0001 0252 0000 | 0001 006E ???? | 0020 0025 0003</v>
      </c>
      <c r="JJ32" s="114"/>
      <c r="JK32" s="114"/>
      <c r="JL32" s="114"/>
      <c r="JM32" s="114"/>
      <c r="JN32" s="115"/>
      <c r="JP32" s="113" t="str">
        <f t="shared" ref="JP32" si="163">IFERROR(VLOOKUP(1,JP40:JR42,IF($A$33,2,3),FALSE),"")</f>
        <v>0001 0253 0000 | 0001 006E ???? | 0020 0003 0027</v>
      </c>
      <c r="JQ32" s="114"/>
      <c r="JR32" s="114"/>
      <c r="JS32" s="114"/>
      <c r="JT32" s="114"/>
      <c r="JU32" s="115"/>
      <c r="JW32" s="113" t="str">
        <f t="shared" ref="JW32" si="164">IFERROR(VLOOKUP(1,JW40:JY42,IF($A$33,2,3),FALSE),"")</f>
        <v>0001 0254 0000 | 0001 006E ???? | 0020 0027 000C</v>
      </c>
      <c r="JX32" s="114"/>
      <c r="JY32" s="114"/>
      <c r="JZ32" s="114"/>
      <c r="KA32" s="114"/>
      <c r="KB32" s="115"/>
      <c r="KD32" s="113" t="str">
        <f t="shared" ref="KD32" si="165">IFERROR(VLOOKUP(1,KD40:KF42,IF($A$33,2,3),FALSE),"")</f>
        <v>0001 0255 0000 | 0001 006E ???? | 0020 000C 0016</v>
      </c>
      <c r="KE32" s="114"/>
      <c r="KF32" s="114"/>
      <c r="KG32" s="114"/>
      <c r="KH32" s="114"/>
      <c r="KI32" s="115"/>
      <c r="KK32" s="113" t="str">
        <f t="shared" ref="KK32" si="166">IFERROR(VLOOKUP(1,KK40:KM42,IF($A$33,2,3),FALSE),"")</f>
        <v>0001 0256 0000 | 0001 006E ???? | 0020 0013 0027</v>
      </c>
      <c r="KL32" s="114"/>
      <c r="KM32" s="114"/>
      <c r="KN32" s="114"/>
      <c r="KO32" s="114"/>
      <c r="KP32" s="115"/>
      <c r="KR32" s="113" t="str">
        <f t="shared" ref="KR32" si="167">IFERROR(VLOOKUP(1,KR40:KT42,IF($A$33,2,3),FALSE),"")</f>
        <v>0001 0257 0000 | 0001 006E ???? | 0020 001E 0003</v>
      </c>
      <c r="KS32" s="114"/>
      <c r="KT32" s="114"/>
      <c r="KU32" s="114"/>
      <c r="KV32" s="114"/>
      <c r="KW32" s="115"/>
      <c r="KY32" s="113" t="str">
        <f t="shared" ref="KY32" si="168">IFERROR(VLOOKUP(1,KY40:LA42,IF($A$33,2,3),FALSE),"")</f>
        <v>0001 0258 0000 | 0001 006E ???? | 0020 001E 000B</v>
      </c>
      <c r="KZ32" s="114"/>
      <c r="LA32" s="114"/>
      <c r="LB32" s="114"/>
      <c r="LC32" s="114"/>
      <c r="LD32" s="115"/>
      <c r="LF32" s="113" t="str">
        <f t="shared" ref="LF32" si="169">IFERROR(VLOOKUP(1,LF40:LH42,IF($A$33,2,3),FALSE),"")</f>
        <v>0001 0259 0000 | 0001 006E ???? | 0020 000B 0010</v>
      </c>
      <c r="LG32" s="114"/>
      <c r="LH32" s="114"/>
      <c r="LI32" s="114"/>
      <c r="LJ32" s="114"/>
      <c r="LK32" s="115"/>
      <c r="LM32" s="113" t="str">
        <f t="shared" ref="LM32" si="170">IFERROR(VLOOKUP(1,LM40:LO42,IF($A$33,2,3),FALSE),"")</f>
        <v>0001 025A 0000 | 0001 006E ???? | 0020 0010 0006</v>
      </c>
      <c r="LN32" s="114"/>
      <c r="LO32" s="114"/>
      <c r="LP32" s="114"/>
      <c r="LQ32" s="114"/>
      <c r="LR32" s="115"/>
      <c r="LT32" s="113" t="str">
        <f t="shared" ref="LT32" si="171">IFERROR(VLOOKUP(1,LT40:LV42,IF($A$33,2,3),FALSE),"")</f>
        <v>0001 025B 0000 | 0001 006E ???? | 0020 000B 000C</v>
      </c>
      <c r="LU32" s="114"/>
      <c r="LV32" s="114"/>
      <c r="LW32" s="114"/>
      <c r="LX32" s="114"/>
      <c r="LY32" s="115"/>
    </row>
    <row r="33" spans="1:338" s="119" customFormat="1" ht="14.25" customHeight="1">
      <c r="A33" s="121" t="b">
        <v>1</v>
      </c>
      <c r="B33" s="120"/>
      <c r="C33" s="113" t="str">
        <f>IFERROR(VLOOKUP(2,C40:E42,IF($A$33,2,3),FALSE),"")</f>
        <v>0001 020F 0000 | 0001 006E ???? | 0022 000F</v>
      </c>
      <c r="D33" s="114"/>
      <c r="E33" s="114"/>
      <c r="F33" s="114"/>
      <c r="G33" s="114"/>
      <c r="H33" s="115"/>
      <c r="I33" s="120"/>
      <c r="J33" s="113" t="str">
        <f>IFERROR(VLOOKUP(2,J40:L42,IF($A$33,2,3),FALSE),"")</f>
        <v>0001 0218 0000 | 0001 006E ???? | 0022 0018</v>
      </c>
      <c r="K33" s="114"/>
      <c r="L33" s="114"/>
      <c r="M33" s="114"/>
      <c r="N33" s="114"/>
      <c r="O33" s="115"/>
      <c r="Q33" s="113" t="str">
        <f>IFERROR(VLOOKUP(2,Q40:S42,IF($A$33,2,3),FALSE),"")</f>
        <v>0001 0211 0000 | 0001 006E ???? | 0022 0011</v>
      </c>
      <c r="R33" s="114"/>
      <c r="S33" s="114"/>
      <c r="T33" s="114"/>
      <c r="U33" s="114"/>
      <c r="V33" s="115"/>
      <c r="X33" s="113" t="str">
        <f>IFERROR(VLOOKUP(2,X40:Z42,IF($A$33,2,3),FALSE),"")</f>
        <v>0001 0206 0000 | 0001 006E ???? | 0022 0006</v>
      </c>
      <c r="Y33" s="114"/>
      <c r="Z33" s="114"/>
      <c r="AA33" s="114"/>
      <c r="AB33" s="114"/>
      <c r="AC33" s="115"/>
      <c r="AE33" s="113" t="str">
        <f>IFERROR(VLOOKUP(2,AE40:AG42,IF($A$33,2,3),FALSE),"")</f>
        <v>0001 021D 0000 | 0001 006E ???? | 0022 001D</v>
      </c>
      <c r="AF33" s="114"/>
      <c r="AG33" s="114"/>
      <c r="AH33" s="114"/>
      <c r="AI33" s="114"/>
      <c r="AJ33" s="115"/>
      <c r="AL33" s="113" t="str">
        <f t="shared" ref="AL33" si="172">IFERROR(VLOOKUP(2,AL40:AN42,IF($A$33,2,3),FALSE),"")</f>
        <v>0001 0219 0000 | 0001 006E ???? | 0022 0019</v>
      </c>
      <c r="AM33" s="114"/>
      <c r="AN33" s="114"/>
      <c r="AO33" s="114"/>
      <c r="AP33" s="114"/>
      <c r="AQ33" s="115"/>
      <c r="AS33" s="113" t="str">
        <f t="shared" ref="AS33" si="173">IFERROR(VLOOKUP(2,AS40:AU42,IF($A$33,2,3),FALSE),"")</f>
        <v>0001 020F 0000 | 0001 006E ???? | 0022 000F</v>
      </c>
      <c r="AT33" s="114"/>
      <c r="AU33" s="114"/>
      <c r="AV33" s="114"/>
      <c r="AW33" s="114"/>
      <c r="AX33" s="115"/>
      <c r="AZ33" s="113" t="str">
        <f t="shared" ref="AZ33" si="174">IFERROR(VLOOKUP(2,AZ40:BB42,IF($A$33,2,3),FALSE),"")</f>
        <v>0001 0201 0000 | 0001 006E ???? | 0022 0001</v>
      </c>
      <c r="BA33" s="114"/>
      <c r="BB33" s="114"/>
      <c r="BC33" s="114"/>
      <c r="BD33" s="114"/>
      <c r="BE33" s="115"/>
      <c r="BG33" s="113" t="str">
        <f t="shared" ref="BG33" si="175">IFERROR(VLOOKUP(2,BG40:BI42,IF($A$33,2,3),FALSE),"")</f>
        <v>0001 021B 0000 | 0001 006E ???? | 0022 001B</v>
      </c>
      <c r="BH33" s="114"/>
      <c r="BI33" s="114"/>
      <c r="BJ33" s="114"/>
      <c r="BK33" s="114"/>
      <c r="BL33" s="115"/>
      <c r="BN33" s="113" t="str">
        <f t="shared" ref="BN33" si="176">IFERROR(VLOOKUP(2,BN40:BP42,IF($A$33,2,3),FALSE),"")</f>
        <v>0001 021C 0000 | 0001 006E ???? | 0022 001C</v>
      </c>
      <c r="BO33" s="114"/>
      <c r="BP33" s="114"/>
      <c r="BQ33" s="114"/>
      <c r="BR33" s="114"/>
      <c r="BS33" s="115"/>
      <c r="BU33" s="113" t="str">
        <f t="shared" ref="BU33" si="177">IFERROR(VLOOKUP(2,BU40:BW42,IF($A$33,2,3),FALSE),"")</f>
        <v>0001 0209 0000 | 0001 006E ???? | 0022 0009</v>
      </c>
      <c r="BV33" s="114"/>
      <c r="BW33" s="114"/>
      <c r="BX33" s="114"/>
      <c r="BY33" s="114"/>
      <c r="BZ33" s="115"/>
      <c r="CB33" s="113" t="str">
        <f t="shared" ref="CB33" si="178">IFERROR(VLOOKUP(2,CB40:CD42,IF($A$33,2,3),FALSE),"")</f>
        <v>0001 021A 0000 | 0001 006E ???? | 0022 001A</v>
      </c>
      <c r="CC33" s="114"/>
      <c r="CD33" s="114"/>
      <c r="CE33" s="114"/>
      <c r="CF33" s="114"/>
      <c r="CG33" s="115"/>
      <c r="CI33" s="113" t="str">
        <f t="shared" ref="CI33" si="179">IFERROR(VLOOKUP(2,CI40:CK42,IF($A$33,2,3),FALSE),"")</f>
        <v>0001 0206 0000 | 0001 006E ???? | 0022 0006</v>
      </c>
      <c r="CJ33" s="114"/>
      <c r="CK33" s="114"/>
      <c r="CL33" s="114"/>
      <c r="CM33" s="114"/>
      <c r="CN33" s="115"/>
      <c r="CP33" s="113" t="str">
        <f t="shared" ref="CP33" si="180">IFERROR(VLOOKUP(2,CP40:CR42,IF($A$33,2,3),FALSE),"")</f>
        <v>0001 021F 0000 | 0001 006E ???? | 0022 001F</v>
      </c>
      <c r="CQ33" s="114"/>
      <c r="CR33" s="114"/>
      <c r="CS33" s="114"/>
      <c r="CT33" s="114"/>
      <c r="CU33" s="115"/>
      <c r="CW33" s="113" t="str">
        <f t="shared" ref="CW33" si="181">IFERROR(VLOOKUP(2,CW40:CY42,IF($A$33,2,3),FALSE),"")</f>
        <v>0001 0207 0000 | 0001 006E ???? | 0022 0007</v>
      </c>
      <c r="CX33" s="114"/>
      <c r="CY33" s="114"/>
      <c r="CZ33" s="114"/>
      <c r="DA33" s="114"/>
      <c r="DB33" s="115"/>
      <c r="DD33" s="113" t="str">
        <f t="shared" ref="DD33" si="182">IFERROR(VLOOKUP(2,DD40:DF42,IF($A$33,2,3),FALSE),"")</f>
        <v>0001 0221 0000 | 0001 006E ???? | 0022 0021</v>
      </c>
      <c r="DE33" s="114"/>
      <c r="DF33" s="114"/>
      <c r="DG33" s="114"/>
      <c r="DH33" s="114"/>
      <c r="DI33" s="115"/>
      <c r="DK33" s="113" t="str">
        <f t="shared" ref="DK33" si="183">IFERROR(VLOOKUP(2,DK40:DM42,IF($A$33,2,3),FALSE),"")</f>
        <v>0001 0200 0000 | 0001 006E ???? | 0022 0000</v>
      </c>
      <c r="DL33" s="114"/>
      <c r="DM33" s="114"/>
      <c r="DN33" s="114"/>
      <c r="DO33" s="114"/>
      <c r="DP33" s="115"/>
      <c r="DR33" s="113" t="str">
        <f t="shared" ref="DR33" si="184">IFERROR(VLOOKUP(2,DR40:DT42,IF($A$33,2,3),FALSE),"")</f>
        <v>0001 0208 0000 | 0001 006E ???? | 0022 0008</v>
      </c>
      <c r="DS33" s="114"/>
      <c r="DT33" s="114"/>
      <c r="DU33" s="114"/>
      <c r="DV33" s="114"/>
      <c r="DW33" s="115"/>
      <c r="DY33" s="113" t="str">
        <f t="shared" ref="DY33" si="185">IFERROR(VLOOKUP(2,DY40:EA42,IF($A$33,2,3),FALSE),"")</f>
        <v>0001 021C 0000 | 0001 006E ???? | 0022 001C</v>
      </c>
      <c r="DZ33" s="114"/>
      <c r="EA33" s="114"/>
      <c r="EB33" s="114"/>
      <c r="EC33" s="114"/>
      <c r="ED33" s="115"/>
      <c r="EF33" s="113" t="str">
        <f t="shared" ref="EF33" si="186">IFERROR(VLOOKUP(2,EF40:EH42,IF($A$33,2,3),FALSE),"")</f>
        <v>0001 0212 0000 | 0001 006E ???? | 0022 0012</v>
      </c>
      <c r="EG33" s="114"/>
      <c r="EH33" s="114"/>
      <c r="EI33" s="114"/>
      <c r="EJ33" s="114"/>
      <c r="EK33" s="115"/>
      <c r="EM33" s="113" t="str">
        <f t="shared" ref="EM33" si="187">IFERROR(VLOOKUP(2,EM40:EO42,IF($A$33,2,3),FALSE),"")</f>
        <v>0001 0220 0000 | 0001 006E ???? | 0022 0020</v>
      </c>
      <c r="EN33" s="114"/>
      <c r="EO33" s="114"/>
      <c r="EP33" s="114"/>
      <c r="EQ33" s="114"/>
      <c r="ER33" s="115"/>
      <c r="ET33" s="113" t="str">
        <f t="shared" ref="ET33" si="188">IFERROR(VLOOKUP(2,ET40:EV42,IF($A$33,2,3),FALSE),"")</f>
        <v>0001 0223 0000 | 0001 006E ???? | 0022 0023</v>
      </c>
      <c r="EU33" s="114"/>
      <c r="EV33" s="114"/>
      <c r="EW33" s="114"/>
      <c r="EX33" s="114"/>
      <c r="EY33" s="115"/>
      <c r="FA33" s="113" t="str">
        <f t="shared" ref="FA33" si="189">IFERROR(VLOOKUP(2,FA40:FC42,IF($A$33,2,3),FALSE),"")</f>
        <v>0001 0215 0000 | 0001 006E ???? | 0022 0015</v>
      </c>
      <c r="FB33" s="114"/>
      <c r="FC33" s="114"/>
      <c r="FD33" s="114"/>
      <c r="FE33" s="114"/>
      <c r="FF33" s="115"/>
      <c r="FH33" s="113" t="str">
        <f t="shared" ref="FH33" si="190">IFERROR(VLOOKUP(2,FH40:FJ42,IF($A$33,2,3),FALSE),"")</f>
        <v>0001 0222 0000 | 0001 006E ???? | 0022 0022</v>
      </c>
      <c r="FI33" s="114"/>
      <c r="FJ33" s="114"/>
      <c r="FK33" s="114"/>
      <c r="FL33" s="114"/>
      <c r="FM33" s="115"/>
      <c r="FO33" s="113" t="str">
        <f t="shared" ref="FO33" si="191">IFERROR(VLOOKUP(2,FO40:FQ42,IF($A$33,2,3),FALSE),"")</f>
        <v>0001 020D 0000 | 0001 006E ???? | 0022 000D</v>
      </c>
      <c r="FP33" s="114"/>
      <c r="FQ33" s="114"/>
      <c r="FR33" s="114"/>
      <c r="FS33" s="114"/>
      <c r="FT33" s="115"/>
      <c r="FV33" s="113" t="str">
        <f t="shared" ref="FV33" si="192">IFERROR(VLOOKUP(2,FV40:FX42,IF($A$33,2,3),FALSE),"")</f>
        <v>0001 0226 0000 | 0001 006E ???? | 0022 0026</v>
      </c>
      <c r="FW33" s="114"/>
      <c r="FX33" s="114"/>
      <c r="FY33" s="114"/>
      <c r="FZ33" s="114"/>
      <c r="GA33" s="115"/>
      <c r="GC33" s="113" t="str">
        <f t="shared" ref="GC33" si="193">IFERROR(VLOOKUP(2,GC40:GE42,IF($A$33,2,3),FALSE),"")</f>
        <v>0001 0221 0000 | 0001 006E ???? | 0022 0021</v>
      </c>
      <c r="GD33" s="114"/>
      <c r="GE33" s="114"/>
      <c r="GF33" s="114"/>
      <c r="GG33" s="114"/>
      <c r="GH33" s="115"/>
      <c r="GJ33" s="113" t="str">
        <f t="shared" ref="GJ33" si="194">IFERROR(VLOOKUP(2,GJ40:GL42,IF($A$33,2,3),FALSE),"")</f>
        <v>0001 0228 0000 | 0001 006E ???? | 0022 0028</v>
      </c>
      <c r="GK33" s="114"/>
      <c r="GL33" s="114"/>
      <c r="GM33" s="114"/>
      <c r="GN33" s="114"/>
      <c r="GO33" s="115"/>
      <c r="GQ33" s="113" t="str">
        <f t="shared" ref="GQ33" si="195">IFERROR(VLOOKUP(2,GQ40:GS42,IF($A$33,2,3),FALSE),"")</f>
        <v>0001 0205 0000 | 0001 006E ???? | 0022 0005</v>
      </c>
      <c r="GR33" s="114"/>
      <c r="GS33" s="114"/>
      <c r="GT33" s="114"/>
      <c r="GU33" s="114"/>
      <c r="GV33" s="115"/>
      <c r="GX33" s="113" t="str">
        <f t="shared" ref="GX33" si="196">IFERROR(VLOOKUP(2,GX40:GZ42,IF($A$33,2,3),FALSE),"")</f>
        <v>0001 0217 0000 | 0001 006E ???? | 0022 0017</v>
      </c>
      <c r="GY33" s="114"/>
      <c r="GZ33" s="114"/>
      <c r="HA33" s="114"/>
      <c r="HB33" s="114"/>
      <c r="HC33" s="115"/>
      <c r="HE33" s="113" t="str">
        <f t="shared" ref="HE33" si="197">IFERROR(VLOOKUP(2,HE40:HG42,IF($A$33,2,3),FALSE),"")</f>
        <v>0001 020E 0000 | 0001 006E ???? | 0022 000E</v>
      </c>
      <c r="HF33" s="114"/>
      <c r="HG33" s="114"/>
      <c r="HH33" s="114"/>
      <c r="HI33" s="114"/>
      <c r="HJ33" s="115"/>
      <c r="HL33" s="113" t="str">
        <f t="shared" ref="HL33" si="198">IFERROR(VLOOKUP(2,HL40:HN42,IF($A$33,2,3),FALSE),"")</f>
        <v>0001 022A 0000 | 0001 006E ???? | 0022 002A</v>
      </c>
      <c r="HM33" s="114"/>
      <c r="HN33" s="114"/>
      <c r="HO33" s="114"/>
      <c r="HP33" s="114"/>
      <c r="HQ33" s="115"/>
      <c r="HS33" s="113" t="str">
        <f t="shared" ref="HS33" si="199">IFERROR(VLOOKUP(2,HS40:HU42,IF($A$33,2,3),FALSE),"")</f>
        <v>0001 0229 0000 | 0001 006E ???? | 0022 0029</v>
      </c>
      <c r="HT33" s="114"/>
      <c r="HU33" s="114"/>
      <c r="HV33" s="114"/>
      <c r="HW33" s="114"/>
      <c r="HX33" s="115"/>
      <c r="HZ33" s="113" t="str">
        <f t="shared" ref="HZ33" si="200">IFERROR(VLOOKUP(2,HZ40:IB42,IF($A$33,2,3),FALSE),"")</f>
        <v>0001 0204 0000 | 0001 006E ???? | 0022 0004</v>
      </c>
      <c r="IA33" s="114"/>
      <c r="IB33" s="114"/>
      <c r="IC33" s="114"/>
      <c r="ID33" s="114"/>
      <c r="IE33" s="115"/>
      <c r="IG33" s="113" t="str">
        <f t="shared" ref="IG33" si="201">IFERROR(VLOOKUP(2,IG40:II42,IF($A$33,2,3),FALSE),"")</f>
        <v>0001 0224 0000 | 0001 006E ???? | 0022 0024</v>
      </c>
      <c r="IH33" s="114"/>
      <c r="II33" s="114"/>
      <c r="IJ33" s="114"/>
      <c r="IK33" s="114"/>
      <c r="IL33" s="115"/>
      <c r="IN33" s="113" t="str">
        <f t="shared" ref="IN33" si="202">IFERROR(VLOOKUP(2,IN40:IP42,IF($A$33,2,3),FALSE),"")</f>
        <v>0001 0215 0000 | 0001 006E ???? | 0022 0015</v>
      </c>
      <c r="IO33" s="114"/>
      <c r="IP33" s="114"/>
      <c r="IQ33" s="114"/>
      <c r="IR33" s="114"/>
      <c r="IS33" s="115"/>
      <c r="IU33" s="113" t="str">
        <f t="shared" ref="IU33" si="203">IFERROR(VLOOKUP(2,IU40:IW42,IF($A$33,2,3),FALSE),"")</f>
        <v>0001 020A 0000 | 0001 006E ???? | 0022 000A</v>
      </c>
      <c r="IV33" s="114"/>
      <c r="IW33" s="114"/>
      <c r="IX33" s="114"/>
      <c r="IY33" s="114"/>
      <c r="IZ33" s="115"/>
      <c r="JB33" s="113" t="str">
        <f t="shared" ref="JB33" si="204">IFERROR(VLOOKUP(2,JB40:JD42,IF($A$33,2,3),FALSE),"")</f>
        <v>0001 0225 0000 | 0001 006E ???? | 0022 0025</v>
      </c>
      <c r="JC33" s="114"/>
      <c r="JD33" s="114"/>
      <c r="JE33" s="114"/>
      <c r="JF33" s="114"/>
      <c r="JG33" s="115"/>
      <c r="JI33" s="113" t="str">
        <f t="shared" ref="JI33" si="205">IFERROR(VLOOKUP(2,JI40:JK42,IF($A$33,2,3),FALSE),"")</f>
        <v>0001 0203 0000 | 0001 006E ???? | 0022 0003</v>
      </c>
      <c r="JJ33" s="114"/>
      <c r="JK33" s="114"/>
      <c r="JL33" s="114"/>
      <c r="JM33" s="114"/>
      <c r="JN33" s="115"/>
      <c r="JP33" s="113" t="str">
        <f t="shared" ref="JP33" si="206">IFERROR(VLOOKUP(2,JP40:JR42,IF($A$33,2,3),FALSE),"")</f>
        <v>0001 0227 0000 | 0001 006E ???? | 0022 0027</v>
      </c>
      <c r="JQ33" s="114"/>
      <c r="JR33" s="114"/>
      <c r="JS33" s="114"/>
      <c r="JT33" s="114"/>
      <c r="JU33" s="115"/>
      <c r="JW33" s="113" t="str">
        <f t="shared" ref="JW33" si="207">IFERROR(VLOOKUP(2,JW40:JY42,IF($A$33,2,3),FALSE),"")</f>
        <v>0001 020C 0000 | 0001 006E ???? | 0022 000C</v>
      </c>
      <c r="JX33" s="114"/>
      <c r="JY33" s="114"/>
      <c r="JZ33" s="114"/>
      <c r="KA33" s="114"/>
      <c r="KB33" s="115"/>
      <c r="KD33" s="113" t="str">
        <f t="shared" ref="KD33" si="208">IFERROR(VLOOKUP(2,KD40:KF42,IF($A$33,2,3),FALSE),"")</f>
        <v>0001 0216 0000 | 0001 006E ???? | 0022 0016</v>
      </c>
      <c r="KE33" s="114"/>
      <c r="KF33" s="114"/>
      <c r="KG33" s="114"/>
      <c r="KH33" s="114"/>
      <c r="KI33" s="115"/>
      <c r="KK33" s="113" t="str">
        <f t="shared" ref="KK33" si="209">IFERROR(VLOOKUP(2,KK40:KM42,IF($A$33,2,3),FALSE),"")</f>
        <v>0001 0227 0000 | 0001 006E ???? | 0022 0027</v>
      </c>
      <c r="KL33" s="114"/>
      <c r="KM33" s="114"/>
      <c r="KN33" s="114"/>
      <c r="KO33" s="114"/>
      <c r="KP33" s="115"/>
      <c r="KR33" s="113" t="str">
        <f t="shared" ref="KR33" si="210">IFERROR(VLOOKUP(2,KR40:KT42,IF($A$33,2,3),FALSE),"")</f>
        <v>0001 0203 0000 | 0001 006E ???? | 0022 0003</v>
      </c>
      <c r="KS33" s="114"/>
      <c r="KT33" s="114"/>
      <c r="KU33" s="114"/>
      <c r="KV33" s="114"/>
      <c r="KW33" s="115"/>
      <c r="KY33" s="113" t="str">
        <f t="shared" ref="KY33" si="211">IFERROR(VLOOKUP(2,KY40:LA42,IF($A$33,2,3),FALSE),"")</f>
        <v>0001 020B 0000 | 0001 006E ???? | 0022 000B</v>
      </c>
      <c r="KZ33" s="114"/>
      <c r="LA33" s="114"/>
      <c r="LB33" s="114"/>
      <c r="LC33" s="114"/>
      <c r="LD33" s="115"/>
      <c r="LF33" s="113" t="str">
        <f t="shared" ref="LF33" si="212">IFERROR(VLOOKUP(2,LF40:LH42,IF($A$33,2,3),FALSE),"")</f>
        <v>0001 0210 0000 | 0001 006E ???? | 0022 0010</v>
      </c>
      <c r="LG33" s="114"/>
      <c r="LH33" s="114"/>
      <c r="LI33" s="114"/>
      <c r="LJ33" s="114"/>
      <c r="LK33" s="115"/>
      <c r="LM33" s="113" t="str">
        <f t="shared" ref="LM33" si="213">IFERROR(VLOOKUP(2,LM40:LO42,IF($A$33,2,3),FALSE),"")</f>
        <v>0001 0206 0000 | 0001 006E ???? | 0022 0006</v>
      </c>
      <c r="LN33" s="114"/>
      <c r="LO33" s="114"/>
      <c r="LP33" s="114"/>
      <c r="LQ33" s="114"/>
      <c r="LR33" s="115"/>
      <c r="LT33" s="113" t="str">
        <f t="shared" ref="LT33" si="214">IFERROR(VLOOKUP(2,LT40:LV42,IF($A$33,2,3),FALSE),"")</f>
        <v>0001 020C 0000 | 0001 006E ???? | 0022 000C</v>
      </c>
      <c r="LU33" s="114"/>
      <c r="LV33" s="114"/>
      <c r="LW33" s="114"/>
      <c r="LX33" s="114"/>
      <c r="LY33" s="115"/>
    </row>
    <row r="34" spans="1:338" s="119" customFormat="1" ht="14.25" customHeight="1">
      <c r="B34" s="120"/>
      <c r="C34" s="116" t="str">
        <f>IFERROR(VLOOKUP(3,C40:E42,IF($A$33,2,3),FALSE),"")</f>
        <v/>
      </c>
      <c r="D34" s="117"/>
      <c r="E34" s="117"/>
      <c r="F34" s="117"/>
      <c r="G34" s="117"/>
      <c r="H34" s="118"/>
      <c r="I34" s="120"/>
      <c r="J34" s="116" t="str">
        <f>IFERROR(VLOOKUP(3,J40:L42,IF($A$33,2,3),FALSE),"")</f>
        <v/>
      </c>
      <c r="K34" s="117"/>
      <c r="L34" s="117"/>
      <c r="M34" s="117"/>
      <c r="N34" s="117"/>
      <c r="O34" s="118"/>
      <c r="Q34" s="116" t="str">
        <f>IFERROR(VLOOKUP(3,Q40:S42,IF($A$33,2,3),FALSE),"")</f>
        <v/>
      </c>
      <c r="R34" s="117"/>
      <c r="S34" s="117"/>
      <c r="T34" s="117"/>
      <c r="U34" s="117"/>
      <c r="V34" s="118"/>
      <c r="X34" s="116" t="str">
        <f>IFERROR(VLOOKUP(3,X40:Z42,IF($A$33,2,3),FALSE),"")</f>
        <v/>
      </c>
      <c r="Y34" s="117"/>
      <c r="Z34" s="117"/>
      <c r="AA34" s="117"/>
      <c r="AB34" s="117"/>
      <c r="AC34" s="118"/>
      <c r="AE34" s="116" t="str">
        <f>IFERROR(VLOOKUP(3,AE40:AG42,IF($A$33,2,3),FALSE),"")</f>
        <v/>
      </c>
      <c r="AF34" s="117"/>
      <c r="AG34" s="117"/>
      <c r="AH34" s="117"/>
      <c r="AI34" s="117"/>
      <c r="AJ34" s="118"/>
      <c r="AL34" s="116" t="str">
        <f t="shared" ref="AL34" si="215">IFERROR(VLOOKUP(3,AL40:AN42,IF($A$33,2,3),FALSE),"")</f>
        <v/>
      </c>
      <c r="AM34" s="117"/>
      <c r="AN34" s="117"/>
      <c r="AO34" s="117"/>
      <c r="AP34" s="117"/>
      <c r="AQ34" s="118"/>
      <c r="AS34" s="116" t="str">
        <f t="shared" ref="AS34" si="216">IFERROR(VLOOKUP(3,AS40:AU42,IF($A$33,2,3),FALSE),"")</f>
        <v/>
      </c>
      <c r="AT34" s="117"/>
      <c r="AU34" s="117"/>
      <c r="AV34" s="117"/>
      <c r="AW34" s="117"/>
      <c r="AX34" s="118"/>
      <c r="AZ34" s="116" t="str">
        <f t="shared" ref="AZ34" si="217">IFERROR(VLOOKUP(3,AZ40:BB42,IF($A$33,2,3),FALSE),"")</f>
        <v/>
      </c>
      <c r="BA34" s="117"/>
      <c r="BB34" s="117"/>
      <c r="BC34" s="117"/>
      <c r="BD34" s="117"/>
      <c r="BE34" s="118"/>
      <c r="BG34" s="116" t="str">
        <f t="shared" ref="BG34" si="218">IFERROR(VLOOKUP(3,BG40:BI42,IF($A$33,2,3),FALSE),"")</f>
        <v/>
      </c>
      <c r="BH34" s="117"/>
      <c r="BI34" s="117"/>
      <c r="BJ34" s="117"/>
      <c r="BK34" s="117"/>
      <c r="BL34" s="118"/>
      <c r="BN34" s="116" t="str">
        <f t="shared" ref="BN34" si="219">IFERROR(VLOOKUP(3,BN40:BP42,IF($A$33,2,3),FALSE),"")</f>
        <v/>
      </c>
      <c r="BO34" s="117"/>
      <c r="BP34" s="117"/>
      <c r="BQ34" s="117"/>
      <c r="BR34" s="117"/>
      <c r="BS34" s="118"/>
      <c r="BU34" s="116" t="str">
        <f t="shared" ref="BU34" si="220">IFERROR(VLOOKUP(3,BU40:BW42,IF($A$33,2,3),FALSE),"")</f>
        <v/>
      </c>
      <c r="BV34" s="117"/>
      <c r="BW34" s="117"/>
      <c r="BX34" s="117"/>
      <c r="BY34" s="117"/>
      <c r="BZ34" s="118"/>
      <c r="CB34" s="116" t="str">
        <f t="shared" ref="CB34" si="221">IFERROR(VLOOKUP(3,CB40:CD42,IF($A$33,2,3),FALSE),"")</f>
        <v/>
      </c>
      <c r="CC34" s="117"/>
      <c r="CD34" s="117"/>
      <c r="CE34" s="117"/>
      <c r="CF34" s="117"/>
      <c r="CG34" s="118"/>
      <c r="CI34" s="116" t="str">
        <f t="shared" ref="CI34" si="222">IFERROR(VLOOKUP(3,CI40:CK42,IF($A$33,2,3),FALSE),"")</f>
        <v/>
      </c>
      <c r="CJ34" s="117"/>
      <c r="CK34" s="117"/>
      <c r="CL34" s="117"/>
      <c r="CM34" s="117"/>
      <c r="CN34" s="118"/>
      <c r="CP34" s="116" t="str">
        <f t="shared" ref="CP34" si="223">IFERROR(VLOOKUP(3,CP40:CR42,IF($A$33,2,3),FALSE),"")</f>
        <v/>
      </c>
      <c r="CQ34" s="117"/>
      <c r="CR34" s="117"/>
      <c r="CS34" s="117"/>
      <c r="CT34" s="117"/>
      <c r="CU34" s="118"/>
      <c r="CW34" s="116" t="str">
        <f t="shared" ref="CW34" si="224">IFERROR(VLOOKUP(3,CW40:CY42,IF($A$33,2,3),FALSE),"")</f>
        <v/>
      </c>
      <c r="CX34" s="117"/>
      <c r="CY34" s="117"/>
      <c r="CZ34" s="117"/>
      <c r="DA34" s="117"/>
      <c r="DB34" s="118"/>
      <c r="DD34" s="116" t="str">
        <f t="shared" ref="DD34" si="225">IFERROR(VLOOKUP(3,DD40:DF42,IF($A$33,2,3),FALSE),"")</f>
        <v/>
      </c>
      <c r="DE34" s="117"/>
      <c r="DF34" s="117"/>
      <c r="DG34" s="117"/>
      <c r="DH34" s="117"/>
      <c r="DI34" s="118"/>
      <c r="DK34" s="116" t="str">
        <f t="shared" ref="DK34" si="226">IFERROR(VLOOKUP(3,DK40:DM42,IF($A$33,2,3),FALSE),"")</f>
        <v/>
      </c>
      <c r="DL34" s="117"/>
      <c r="DM34" s="117"/>
      <c r="DN34" s="117"/>
      <c r="DO34" s="117"/>
      <c r="DP34" s="118"/>
      <c r="DR34" s="116" t="str">
        <f t="shared" ref="DR34" si="227">IFERROR(VLOOKUP(3,DR40:DT42,IF($A$33,2,3),FALSE),"")</f>
        <v/>
      </c>
      <c r="DS34" s="117"/>
      <c r="DT34" s="117"/>
      <c r="DU34" s="117"/>
      <c r="DV34" s="117"/>
      <c r="DW34" s="118"/>
      <c r="DY34" s="116" t="str">
        <f t="shared" ref="DY34" si="228">IFERROR(VLOOKUP(3,DY40:EA42,IF($A$33,2,3),FALSE),"")</f>
        <v/>
      </c>
      <c r="DZ34" s="117"/>
      <c r="EA34" s="117"/>
      <c r="EB34" s="117"/>
      <c r="EC34" s="117"/>
      <c r="ED34" s="118"/>
      <c r="EF34" s="116" t="str">
        <f t="shared" ref="EF34" si="229">IFERROR(VLOOKUP(3,EF40:EH42,IF($A$33,2,3),FALSE),"")</f>
        <v/>
      </c>
      <c r="EG34" s="117"/>
      <c r="EH34" s="117"/>
      <c r="EI34" s="117"/>
      <c r="EJ34" s="117"/>
      <c r="EK34" s="118"/>
      <c r="EM34" s="116" t="str">
        <f t="shared" ref="EM34" si="230">IFERROR(VLOOKUP(3,EM40:EO42,IF($A$33,2,3),FALSE),"")</f>
        <v/>
      </c>
      <c r="EN34" s="117"/>
      <c r="EO34" s="117"/>
      <c r="EP34" s="117"/>
      <c r="EQ34" s="117"/>
      <c r="ER34" s="118"/>
      <c r="ET34" s="116" t="str">
        <f t="shared" ref="ET34" si="231">IFERROR(VLOOKUP(3,ET40:EV42,IF($A$33,2,3),FALSE),"")</f>
        <v/>
      </c>
      <c r="EU34" s="117"/>
      <c r="EV34" s="117"/>
      <c r="EW34" s="117"/>
      <c r="EX34" s="117"/>
      <c r="EY34" s="118"/>
      <c r="FA34" s="116" t="str">
        <f t="shared" ref="FA34" si="232">IFERROR(VLOOKUP(3,FA40:FC42,IF($A$33,2,3),FALSE),"")</f>
        <v/>
      </c>
      <c r="FB34" s="117"/>
      <c r="FC34" s="117"/>
      <c r="FD34" s="117"/>
      <c r="FE34" s="117"/>
      <c r="FF34" s="118"/>
      <c r="FH34" s="116" t="str">
        <f t="shared" ref="FH34" si="233">IFERROR(VLOOKUP(3,FH40:FJ42,IF($A$33,2,3),FALSE),"")</f>
        <v/>
      </c>
      <c r="FI34" s="117"/>
      <c r="FJ34" s="117"/>
      <c r="FK34" s="117"/>
      <c r="FL34" s="117"/>
      <c r="FM34" s="118"/>
      <c r="FO34" s="116" t="str">
        <f t="shared" ref="FO34" si="234">IFERROR(VLOOKUP(3,FO40:FQ42,IF($A$33,2,3),FALSE),"")</f>
        <v/>
      </c>
      <c r="FP34" s="117"/>
      <c r="FQ34" s="117"/>
      <c r="FR34" s="117"/>
      <c r="FS34" s="117"/>
      <c r="FT34" s="118"/>
      <c r="FV34" s="116" t="str">
        <f t="shared" ref="FV34" si="235">IFERROR(VLOOKUP(3,FV40:FX42,IF($A$33,2,3),FALSE),"")</f>
        <v/>
      </c>
      <c r="FW34" s="117"/>
      <c r="FX34" s="117"/>
      <c r="FY34" s="117"/>
      <c r="FZ34" s="117"/>
      <c r="GA34" s="118"/>
      <c r="GC34" s="116" t="str">
        <f t="shared" ref="GC34" si="236">IFERROR(VLOOKUP(3,GC40:GE42,IF($A$33,2,3),FALSE),"")</f>
        <v/>
      </c>
      <c r="GD34" s="117"/>
      <c r="GE34" s="117"/>
      <c r="GF34" s="117"/>
      <c r="GG34" s="117"/>
      <c r="GH34" s="118"/>
      <c r="GJ34" s="116" t="str">
        <f t="shared" ref="GJ34" si="237">IFERROR(VLOOKUP(3,GJ40:GL42,IF($A$33,2,3),FALSE),"")</f>
        <v/>
      </c>
      <c r="GK34" s="117"/>
      <c r="GL34" s="117"/>
      <c r="GM34" s="117"/>
      <c r="GN34" s="117"/>
      <c r="GO34" s="118"/>
      <c r="GQ34" s="116" t="str">
        <f t="shared" ref="GQ34" si="238">IFERROR(VLOOKUP(3,GQ40:GS42,IF($A$33,2,3),FALSE),"")</f>
        <v/>
      </c>
      <c r="GR34" s="117"/>
      <c r="GS34" s="117"/>
      <c r="GT34" s="117"/>
      <c r="GU34" s="117"/>
      <c r="GV34" s="118"/>
      <c r="GX34" s="116" t="str">
        <f t="shared" ref="GX34" si="239">IFERROR(VLOOKUP(3,GX40:GZ42,IF($A$33,2,3),FALSE),"")</f>
        <v/>
      </c>
      <c r="GY34" s="117"/>
      <c r="GZ34" s="117"/>
      <c r="HA34" s="117"/>
      <c r="HB34" s="117"/>
      <c r="HC34" s="118"/>
      <c r="HE34" s="116" t="str">
        <f t="shared" ref="HE34" si="240">IFERROR(VLOOKUP(3,HE40:HG42,IF($A$33,2,3),FALSE),"")</f>
        <v/>
      </c>
      <c r="HF34" s="117"/>
      <c r="HG34" s="117"/>
      <c r="HH34" s="117"/>
      <c r="HI34" s="117"/>
      <c r="HJ34" s="118"/>
      <c r="HL34" s="116" t="str">
        <f t="shared" ref="HL34" si="241">IFERROR(VLOOKUP(3,HL40:HN42,IF($A$33,2,3),FALSE),"")</f>
        <v/>
      </c>
      <c r="HM34" s="117"/>
      <c r="HN34" s="117"/>
      <c r="HO34" s="117"/>
      <c r="HP34" s="117"/>
      <c r="HQ34" s="118"/>
      <c r="HS34" s="116" t="str">
        <f t="shared" ref="HS34" si="242">IFERROR(VLOOKUP(3,HS40:HU42,IF($A$33,2,3),FALSE),"")</f>
        <v/>
      </c>
      <c r="HT34" s="117"/>
      <c r="HU34" s="117"/>
      <c r="HV34" s="117"/>
      <c r="HW34" s="117"/>
      <c r="HX34" s="118"/>
      <c r="HZ34" s="116" t="str">
        <f t="shared" ref="HZ34" si="243">IFERROR(VLOOKUP(3,HZ40:IB42,IF($A$33,2,3),FALSE),"")</f>
        <v/>
      </c>
      <c r="IA34" s="117"/>
      <c r="IB34" s="117"/>
      <c r="IC34" s="117"/>
      <c r="ID34" s="117"/>
      <c r="IE34" s="118"/>
      <c r="IG34" s="116" t="str">
        <f t="shared" ref="IG34" si="244">IFERROR(VLOOKUP(3,IG40:II42,IF($A$33,2,3),FALSE),"")</f>
        <v/>
      </c>
      <c r="IH34" s="117"/>
      <c r="II34" s="117"/>
      <c r="IJ34" s="117"/>
      <c r="IK34" s="117"/>
      <c r="IL34" s="118"/>
      <c r="IN34" s="116" t="str">
        <f t="shared" ref="IN34" si="245">IFERROR(VLOOKUP(3,IN40:IP42,IF($A$33,2,3),FALSE),"")</f>
        <v/>
      </c>
      <c r="IO34" s="117"/>
      <c r="IP34" s="117"/>
      <c r="IQ34" s="117"/>
      <c r="IR34" s="117"/>
      <c r="IS34" s="118"/>
      <c r="IU34" s="116" t="str">
        <f t="shared" ref="IU34" si="246">IFERROR(VLOOKUP(3,IU40:IW42,IF($A$33,2,3),FALSE),"")</f>
        <v/>
      </c>
      <c r="IV34" s="117"/>
      <c r="IW34" s="117"/>
      <c r="IX34" s="117"/>
      <c r="IY34" s="117"/>
      <c r="IZ34" s="118"/>
      <c r="JB34" s="116" t="str">
        <f t="shared" ref="JB34" si="247">IFERROR(VLOOKUP(3,JB40:JD42,IF($A$33,2,3),FALSE),"")</f>
        <v/>
      </c>
      <c r="JC34" s="117"/>
      <c r="JD34" s="117"/>
      <c r="JE34" s="117"/>
      <c r="JF34" s="117"/>
      <c r="JG34" s="118"/>
      <c r="JI34" s="116" t="str">
        <f t="shared" ref="JI34" si="248">IFERROR(VLOOKUP(3,JI40:JK42,IF($A$33,2,3),FALSE),"")</f>
        <v/>
      </c>
      <c r="JJ34" s="117"/>
      <c r="JK34" s="117"/>
      <c r="JL34" s="117"/>
      <c r="JM34" s="117"/>
      <c r="JN34" s="118"/>
      <c r="JP34" s="116" t="str">
        <f t="shared" ref="JP34" si="249">IFERROR(VLOOKUP(3,JP40:JR42,IF($A$33,2,3),FALSE),"")</f>
        <v/>
      </c>
      <c r="JQ34" s="117"/>
      <c r="JR34" s="117"/>
      <c r="JS34" s="117"/>
      <c r="JT34" s="117"/>
      <c r="JU34" s="118"/>
      <c r="JW34" s="116" t="str">
        <f t="shared" ref="JW34" si="250">IFERROR(VLOOKUP(3,JW40:JY42,IF($A$33,2,3),FALSE),"")</f>
        <v/>
      </c>
      <c r="JX34" s="117"/>
      <c r="JY34" s="117"/>
      <c r="JZ34" s="117"/>
      <c r="KA34" s="117"/>
      <c r="KB34" s="118"/>
      <c r="KD34" s="116" t="str">
        <f t="shared" ref="KD34" si="251">IFERROR(VLOOKUP(3,KD40:KF42,IF($A$33,2,3),FALSE),"")</f>
        <v/>
      </c>
      <c r="KE34" s="117"/>
      <c r="KF34" s="117"/>
      <c r="KG34" s="117"/>
      <c r="KH34" s="117"/>
      <c r="KI34" s="118"/>
      <c r="KK34" s="116" t="str">
        <f t="shared" ref="KK34" si="252">IFERROR(VLOOKUP(3,KK40:KM42,IF($A$33,2,3),FALSE),"")</f>
        <v/>
      </c>
      <c r="KL34" s="117"/>
      <c r="KM34" s="117"/>
      <c r="KN34" s="117"/>
      <c r="KO34" s="117"/>
      <c r="KP34" s="118"/>
      <c r="KR34" s="116" t="str">
        <f t="shared" ref="KR34" si="253">IFERROR(VLOOKUP(3,KR40:KT42,IF($A$33,2,3),FALSE),"")</f>
        <v/>
      </c>
      <c r="KS34" s="117"/>
      <c r="KT34" s="117"/>
      <c r="KU34" s="117"/>
      <c r="KV34" s="117"/>
      <c r="KW34" s="118"/>
      <c r="KY34" s="116" t="str">
        <f t="shared" ref="KY34" si="254">IFERROR(VLOOKUP(3,KY40:LA42,IF($A$33,2,3),FALSE),"")</f>
        <v/>
      </c>
      <c r="KZ34" s="117"/>
      <c r="LA34" s="117"/>
      <c r="LB34" s="117"/>
      <c r="LC34" s="117"/>
      <c r="LD34" s="118"/>
      <c r="LF34" s="116" t="str">
        <f t="shared" ref="LF34" si="255">IFERROR(VLOOKUP(3,LF40:LH42,IF($A$33,2,3),FALSE),"")</f>
        <v/>
      </c>
      <c r="LG34" s="117"/>
      <c r="LH34" s="117"/>
      <c r="LI34" s="117"/>
      <c r="LJ34" s="117"/>
      <c r="LK34" s="118"/>
      <c r="LM34" s="116" t="str">
        <f t="shared" ref="LM34" si="256">IFERROR(VLOOKUP(3,LM40:LO42,IF($A$33,2,3),FALSE),"")</f>
        <v/>
      </c>
      <c r="LN34" s="117"/>
      <c r="LO34" s="117"/>
      <c r="LP34" s="117"/>
      <c r="LQ34" s="117"/>
      <c r="LR34" s="118"/>
      <c r="LT34" s="116" t="str">
        <f t="shared" ref="LT34" si="257">IFERROR(VLOOKUP(3,LT40:LV42,IF($A$33,2,3),FALSE),"")</f>
        <v/>
      </c>
      <c r="LU34" s="117"/>
      <c r="LV34" s="117"/>
      <c r="LW34" s="117"/>
      <c r="LX34" s="117"/>
      <c r="LY34" s="118"/>
    </row>
    <row r="35" spans="1:338" ht="14.25" customHeight="1">
      <c r="B35" s="123"/>
      <c r="I35" s="123"/>
      <c r="J35" s="186"/>
      <c r="K35" s="186"/>
      <c r="L35" s="186"/>
      <c r="M35" s="186"/>
      <c r="N35" s="186"/>
      <c r="O35" s="186"/>
      <c r="Q35" s="186"/>
      <c r="R35" s="186"/>
      <c r="S35" s="186"/>
      <c r="T35" s="186"/>
      <c r="U35" s="186"/>
      <c r="V35" s="186"/>
      <c r="X35" s="186"/>
      <c r="Y35" s="186"/>
      <c r="Z35" s="186"/>
      <c r="AA35" s="186"/>
      <c r="AB35" s="186"/>
      <c r="AC35" s="186"/>
      <c r="AE35" s="186"/>
      <c r="AF35" s="186"/>
      <c r="AG35" s="186"/>
      <c r="AH35" s="186"/>
      <c r="AI35" s="186"/>
      <c r="AJ35" s="186"/>
      <c r="AL35" s="186"/>
      <c r="AM35" s="186"/>
      <c r="AN35" s="186"/>
      <c r="AO35" s="186"/>
      <c r="AP35" s="186"/>
      <c r="AQ35" s="186"/>
      <c r="AS35" s="186"/>
      <c r="AT35" s="186"/>
      <c r="AU35" s="186"/>
      <c r="AV35" s="186"/>
      <c r="AW35" s="186"/>
      <c r="AX35" s="186"/>
      <c r="AZ35" s="186"/>
      <c r="BA35" s="186"/>
      <c r="BB35" s="186"/>
      <c r="BC35" s="186"/>
      <c r="BD35" s="186"/>
      <c r="BE35" s="186"/>
      <c r="BG35" s="186"/>
      <c r="BH35" s="186"/>
      <c r="BI35" s="186"/>
      <c r="BJ35" s="186"/>
      <c r="BK35" s="186"/>
      <c r="BL35" s="186"/>
      <c r="BN35" s="186"/>
      <c r="BO35" s="186"/>
      <c r="BP35" s="186"/>
      <c r="BQ35" s="186"/>
      <c r="BR35" s="186"/>
      <c r="BS35" s="186"/>
      <c r="BU35" s="186"/>
      <c r="BV35" s="186"/>
      <c r="BW35" s="186"/>
      <c r="BX35" s="186"/>
      <c r="BY35" s="186"/>
      <c r="BZ35" s="186"/>
      <c r="CB35" s="186"/>
      <c r="CC35" s="186"/>
      <c r="CD35" s="186"/>
      <c r="CE35" s="186"/>
      <c r="CF35" s="186"/>
      <c r="CG35" s="186"/>
      <c r="CI35" s="186"/>
      <c r="CJ35" s="186"/>
      <c r="CK35" s="186"/>
      <c r="CL35" s="186"/>
      <c r="CM35" s="186"/>
      <c r="CN35" s="186"/>
      <c r="CP35" s="186"/>
      <c r="CQ35" s="186"/>
      <c r="CR35" s="186"/>
      <c r="CS35" s="186"/>
      <c r="CT35" s="186"/>
      <c r="CU35" s="186"/>
      <c r="CW35" s="186"/>
      <c r="CX35" s="186"/>
      <c r="CY35" s="186"/>
      <c r="CZ35" s="186"/>
      <c r="DA35" s="186"/>
      <c r="DB35" s="186"/>
      <c r="DD35" s="186"/>
      <c r="DE35" s="186"/>
      <c r="DF35" s="186"/>
      <c r="DG35" s="186"/>
      <c r="DH35" s="186"/>
      <c r="DI35" s="186"/>
      <c r="DK35" s="186"/>
      <c r="DL35" s="186"/>
      <c r="DM35" s="186"/>
      <c r="DN35" s="186"/>
      <c r="DO35" s="186"/>
      <c r="DP35" s="186"/>
      <c r="DR35" s="186"/>
      <c r="DS35" s="186"/>
      <c r="DT35" s="186"/>
      <c r="DU35" s="186"/>
      <c r="DV35" s="186"/>
      <c r="DW35" s="186"/>
      <c r="DY35" s="186"/>
      <c r="DZ35" s="186"/>
      <c r="EA35" s="186"/>
      <c r="EB35" s="186"/>
      <c r="EC35" s="186"/>
      <c r="ED35" s="186"/>
      <c r="EF35" s="186"/>
      <c r="EG35" s="186"/>
      <c r="EH35" s="186"/>
      <c r="EI35" s="186"/>
      <c r="EJ35" s="186"/>
      <c r="EK35" s="186"/>
      <c r="EM35" s="186"/>
      <c r="EN35" s="186"/>
      <c r="EO35" s="186"/>
      <c r="EP35" s="186"/>
      <c r="EQ35" s="186"/>
      <c r="ER35" s="186"/>
      <c r="ET35" s="186"/>
      <c r="EU35" s="186"/>
      <c r="EV35" s="186"/>
      <c r="EW35" s="186"/>
      <c r="EX35" s="186"/>
      <c r="EY35" s="186"/>
      <c r="FA35" s="186"/>
      <c r="FB35" s="186"/>
      <c r="FC35" s="186"/>
      <c r="FD35" s="186"/>
      <c r="FE35" s="186"/>
      <c r="FF35" s="186"/>
      <c r="FH35" s="186"/>
      <c r="FI35" s="186"/>
      <c r="FJ35" s="186"/>
      <c r="FK35" s="186"/>
      <c r="FL35" s="186"/>
      <c r="FM35" s="186"/>
      <c r="FO35" s="186"/>
      <c r="FP35" s="186"/>
      <c r="FQ35" s="186"/>
      <c r="FR35" s="186"/>
      <c r="FS35" s="186"/>
      <c r="FT35" s="186"/>
      <c r="FV35" s="186"/>
      <c r="FW35" s="186"/>
      <c r="FX35" s="186"/>
      <c r="FY35" s="186"/>
      <c r="FZ35" s="186"/>
      <c r="GA35" s="186"/>
      <c r="GC35" s="186"/>
      <c r="GD35" s="186"/>
      <c r="GE35" s="186"/>
      <c r="GF35" s="186"/>
      <c r="GG35" s="186"/>
      <c r="GH35" s="186"/>
      <c r="GJ35" s="186"/>
      <c r="GK35" s="186"/>
      <c r="GL35" s="186"/>
      <c r="GM35" s="186"/>
      <c r="GN35" s="186"/>
      <c r="GO35" s="186"/>
      <c r="GQ35" s="186"/>
      <c r="GR35" s="186"/>
      <c r="GS35" s="186"/>
      <c r="GT35" s="186"/>
      <c r="GU35" s="186"/>
      <c r="GV35" s="186"/>
      <c r="GX35" s="186"/>
      <c r="GY35" s="186"/>
      <c r="GZ35" s="186"/>
      <c r="HA35" s="186"/>
      <c r="HB35" s="186"/>
      <c r="HC35" s="186"/>
      <c r="HE35" s="186"/>
      <c r="HF35" s="186"/>
      <c r="HG35" s="186"/>
      <c r="HH35" s="186"/>
      <c r="HI35" s="186"/>
      <c r="HJ35" s="186"/>
      <c r="HL35" s="186"/>
      <c r="HM35" s="186"/>
      <c r="HN35" s="186"/>
      <c r="HO35" s="186"/>
      <c r="HP35" s="186"/>
      <c r="HQ35" s="186"/>
      <c r="HS35" s="186"/>
      <c r="HT35" s="186"/>
      <c r="HU35" s="186"/>
      <c r="HV35" s="186"/>
      <c r="HW35" s="186"/>
      <c r="HX35" s="186"/>
      <c r="HZ35" s="186"/>
      <c r="IA35" s="186"/>
      <c r="IB35" s="186"/>
      <c r="IC35" s="186"/>
      <c r="ID35" s="186"/>
      <c r="IE35" s="186"/>
      <c r="IG35" s="186"/>
      <c r="IH35" s="186"/>
      <c r="II35" s="186"/>
      <c r="IJ35" s="186"/>
      <c r="IK35" s="186"/>
      <c r="IL35" s="186"/>
      <c r="IN35" s="186"/>
      <c r="IO35" s="186"/>
      <c r="IP35" s="186"/>
      <c r="IQ35" s="186"/>
      <c r="IR35" s="186"/>
      <c r="IS35" s="186"/>
      <c r="IU35" s="186"/>
      <c r="IV35" s="186"/>
      <c r="IW35" s="186"/>
      <c r="IX35" s="186"/>
      <c r="IY35" s="186"/>
      <c r="IZ35" s="186"/>
      <c r="JB35" s="186"/>
      <c r="JC35" s="186"/>
      <c r="JD35" s="186"/>
      <c r="JE35" s="186"/>
      <c r="JF35" s="186"/>
      <c r="JG35" s="186"/>
      <c r="JI35" s="186"/>
      <c r="JJ35" s="186"/>
      <c r="JK35" s="186"/>
      <c r="JL35" s="186"/>
      <c r="JM35" s="186"/>
      <c r="JN35" s="186"/>
      <c r="JP35" s="186"/>
      <c r="JQ35" s="186"/>
      <c r="JR35" s="186"/>
      <c r="JS35" s="186"/>
      <c r="JT35" s="186"/>
      <c r="JU35" s="186"/>
      <c r="JW35" s="186"/>
      <c r="JX35" s="186"/>
      <c r="JY35" s="186"/>
      <c r="JZ35" s="186"/>
      <c r="KA35" s="186"/>
      <c r="KB35" s="186"/>
      <c r="KD35" s="186"/>
      <c r="KE35" s="186"/>
      <c r="KF35" s="186"/>
      <c r="KG35" s="186"/>
      <c r="KH35" s="186"/>
      <c r="KI35" s="186"/>
      <c r="KK35" s="186"/>
      <c r="KL35" s="186"/>
      <c r="KM35" s="186"/>
      <c r="KN35" s="186"/>
      <c r="KO35" s="186"/>
      <c r="KP35" s="186"/>
      <c r="KR35" s="186"/>
      <c r="KS35" s="186"/>
      <c r="KT35" s="186"/>
      <c r="KU35" s="186"/>
      <c r="KV35" s="186"/>
      <c r="KW35" s="186"/>
      <c r="KY35" s="186"/>
      <c r="KZ35" s="186"/>
      <c r="LA35" s="186"/>
      <c r="LB35" s="186"/>
      <c r="LC35" s="186"/>
      <c r="LD35" s="186"/>
      <c r="LF35" s="186"/>
      <c r="LG35" s="186"/>
      <c r="LH35" s="186"/>
      <c r="LI35" s="186"/>
      <c r="LJ35" s="186"/>
      <c r="LK35" s="186"/>
      <c r="LM35" s="186"/>
      <c r="LN35" s="186"/>
      <c r="LO35" s="186"/>
      <c r="LP35" s="186"/>
      <c r="LQ35" s="186"/>
      <c r="LR35" s="186"/>
      <c r="LT35" s="186"/>
      <c r="LU35" s="186"/>
      <c r="LV35" s="186"/>
      <c r="LW35" s="186"/>
      <c r="LX35" s="186"/>
      <c r="LY35" s="186"/>
    </row>
    <row r="36" spans="1:338" ht="14.25" hidden="1" customHeight="1">
      <c r="B36" s="123"/>
      <c r="I36" s="123"/>
    </row>
    <row r="37" spans="1:338" ht="14.25" hidden="1" customHeight="1">
      <c r="B37" s="123"/>
      <c r="C37" s="187">
        <f>IF(LEN(H25),F60,C60)</f>
        <v>2</v>
      </c>
      <c r="D37" s="187" t="str">
        <f>DEC2HEX(C37,4)</f>
        <v>0002</v>
      </c>
      <c r="E37" s="187" t="str">
        <f>INDEX(locationlookup,C37+1,1)</f>
        <v>Igros Castle</v>
      </c>
      <c r="G37" s="188"/>
      <c r="H37" s="188"/>
      <c r="I37" s="123"/>
      <c r="J37" s="187">
        <f>IF(LEN(O25),M60,J60)</f>
        <v>2</v>
      </c>
      <c r="K37" s="187" t="str">
        <f>DEC2HEX(J37,4)</f>
        <v>0002</v>
      </c>
      <c r="L37" s="187" t="str">
        <f>INDEX(locationlookup,J37+1,1)</f>
        <v>Igros Castle</v>
      </c>
      <c r="N37" s="188"/>
      <c r="O37" s="188"/>
      <c r="P37" s="123"/>
      <c r="Q37" s="187">
        <f>IF(LEN(V25),T60,Q60)</f>
        <v>24</v>
      </c>
      <c r="R37" s="187" t="str">
        <f>DEC2HEX(Q37,4)</f>
        <v>0018</v>
      </c>
      <c r="S37" s="187" t="str">
        <f>INDEX(locationlookup,Q37+1,1)</f>
        <v>Mandalia Plains</v>
      </c>
      <c r="U37" s="188"/>
      <c r="V37" s="188"/>
      <c r="W37" s="123"/>
      <c r="X37" s="187">
        <f>IF(LEN(AC25),AA60,X60)</f>
        <v>24</v>
      </c>
      <c r="Y37" s="187" t="str">
        <f>DEC2HEX(X37,4)</f>
        <v>0018</v>
      </c>
      <c r="Z37" s="187" t="str">
        <f>INDEX(locationlookup,X37+1,1)</f>
        <v>Mandalia Plains</v>
      </c>
      <c r="AB37" s="188"/>
      <c r="AC37" s="188"/>
      <c r="AD37" s="123"/>
      <c r="AE37" s="187">
        <f>IF(LEN(AJ25),AH60,AE60)</f>
        <v>6</v>
      </c>
      <c r="AF37" s="187" t="str">
        <f>DEC2HEX(AE37,4)</f>
        <v>0006</v>
      </c>
      <c r="AG37" s="187" t="str">
        <f>INDEX(locationlookup,AE37+1,1)</f>
        <v>Gariland Magic City</v>
      </c>
      <c r="AI37" s="188"/>
      <c r="AJ37" s="188"/>
      <c r="AK37" s="123"/>
      <c r="AL37" s="187">
        <f t="shared" ref="AL37" si="258">IF(LEN(AQ25),AO60,AL60)</f>
        <v>29</v>
      </c>
      <c r="AM37" s="187" t="str">
        <f t="shared" ref="AM37:CX37" si="259">DEC2HEX(AL37,4)</f>
        <v>001D</v>
      </c>
      <c r="AN37" s="187" t="str">
        <f>INDEX(locationlookup,AL37+1,1)</f>
        <v>Lenalia Plateau</v>
      </c>
      <c r="AP37" s="188"/>
      <c r="AQ37" s="188"/>
      <c r="AR37" s="123"/>
      <c r="AS37" s="187">
        <f t="shared" ref="AS37" si="260">IF(LEN(AX25),AV60,AS60)</f>
        <v>25</v>
      </c>
      <c r="AT37" s="187" t="str">
        <f t="shared" ref="AT37:DE37" si="261">DEC2HEX(AS37,4)</f>
        <v>0019</v>
      </c>
      <c r="AU37" s="187" t="str">
        <f>INDEX(locationlookup,AS37+1,1)</f>
        <v>Fovoham Plains</v>
      </c>
      <c r="AW37" s="188"/>
      <c r="AX37" s="188"/>
      <c r="AY37" s="123"/>
      <c r="AZ37" s="187">
        <f t="shared" ref="AZ37" si="262">IF(LEN(BE25),BC60,AZ60)</f>
        <v>25</v>
      </c>
      <c r="BA37" s="187" t="str">
        <f t="shared" ref="BA37:DL37" si="263">DEC2HEX(AZ37,4)</f>
        <v>0019</v>
      </c>
      <c r="BB37" s="187" t="str">
        <f>INDEX(locationlookup,AZ37+1,1)</f>
        <v>Fovoham Plains</v>
      </c>
      <c r="BD37" s="188"/>
      <c r="BE37" s="188"/>
      <c r="BF37" s="123"/>
      <c r="BG37" s="187">
        <f t="shared" ref="BG37" si="264">IF(LEN(BL25),BJ60,BG60)</f>
        <v>1</v>
      </c>
      <c r="BH37" s="187" t="str">
        <f t="shared" ref="BH37:DS37" si="265">DEC2HEX(BG37,4)</f>
        <v>0001</v>
      </c>
      <c r="BI37" s="187" t="str">
        <f>INDEX(locationlookup,BG37+1,1)</f>
        <v>Riovanes Castle</v>
      </c>
      <c r="BK37" s="188"/>
      <c r="BL37" s="188"/>
      <c r="BM37" s="123"/>
      <c r="BN37" s="187">
        <f t="shared" ref="BN37" si="266">IF(LEN(BS25),BQ60,BN60)</f>
        <v>27</v>
      </c>
      <c r="BO37" s="187" t="str">
        <f t="shared" ref="BO37:DZ37" si="267">DEC2HEX(BN37,4)</f>
        <v>001B</v>
      </c>
      <c r="BP37" s="187" t="str">
        <f>INDEX(locationlookup,BN37+1,1)</f>
        <v>Bervenia Volcano</v>
      </c>
      <c r="BR37" s="188"/>
      <c r="BS37" s="188"/>
      <c r="BT37" s="123"/>
      <c r="BU37" s="187">
        <f t="shared" ref="BU37" si="268">IF(LEN(BZ25),BX60,BU60)</f>
        <v>28</v>
      </c>
      <c r="BV37" s="187" t="str">
        <f t="shared" ref="BV37:EG37" si="269">DEC2HEX(BU37,4)</f>
        <v>001C</v>
      </c>
      <c r="BW37" s="187" t="str">
        <f>INDEX(locationlookup,BU37+1,1)</f>
        <v>Zeklaus Desert</v>
      </c>
      <c r="BY37" s="188"/>
      <c r="BZ37" s="188"/>
      <c r="CA37" s="123"/>
      <c r="CB37" s="187">
        <f t="shared" ref="CB37" si="270">IF(LEN(CG25),CE60,CB60)</f>
        <v>9</v>
      </c>
      <c r="CC37" s="187" t="str">
        <f t="shared" ref="CC37:EN37" si="271">DEC2HEX(CB37,4)</f>
        <v>0009</v>
      </c>
      <c r="CD37" s="187" t="str">
        <f>INDEX(locationlookup,CB37+1,1)</f>
        <v>Dorter Trade City</v>
      </c>
      <c r="CF37" s="188"/>
      <c r="CG37" s="188"/>
      <c r="CH37" s="123"/>
      <c r="CI37" s="187">
        <f t="shared" ref="CI37" si="272">IF(LEN(CN25),CL60,CI60)</f>
        <v>26</v>
      </c>
      <c r="CJ37" s="187" t="str">
        <f t="shared" ref="CJ37:EU37" si="273">DEC2HEX(CI37,4)</f>
        <v>001A</v>
      </c>
      <c r="CK37" s="187" t="str">
        <f>INDEX(locationlookup,CI37+1,1)</f>
        <v>Sweegy Woods</v>
      </c>
      <c r="CM37" s="188"/>
      <c r="CN37" s="188"/>
      <c r="CO37" s="123"/>
      <c r="CP37" s="187">
        <f t="shared" ref="CP37" si="274">IF(LEN(CU25),CS60,CP60)</f>
        <v>1</v>
      </c>
      <c r="CQ37" s="187" t="str">
        <f t="shared" ref="CQ37:FB37" si="275">DEC2HEX(CP37,4)</f>
        <v>0001</v>
      </c>
      <c r="CR37" s="187" t="str">
        <f>INDEX(locationlookup,CP37+1,1)</f>
        <v>Riovanes Castle</v>
      </c>
      <c r="CT37" s="188"/>
      <c r="CU37" s="188"/>
      <c r="CV37" s="123"/>
      <c r="CW37" s="187">
        <f t="shared" ref="CW37" si="276">IF(LEN(DB25),CZ60,CW60)</f>
        <v>31</v>
      </c>
      <c r="CX37" s="187" t="str">
        <f t="shared" ref="CX37:FI37" si="277">DEC2HEX(CW37,4)</f>
        <v>001F</v>
      </c>
      <c r="CY37" s="187" t="str">
        <f>INDEX(locationlookup,CW37+1,1)</f>
        <v>Yuguo Woods</v>
      </c>
      <c r="DA37" s="188"/>
      <c r="DB37" s="188"/>
      <c r="DC37" s="123"/>
      <c r="DD37" s="187">
        <f t="shared" ref="DD37" si="278">IF(LEN(DI25),DG60,DD60)</f>
        <v>7</v>
      </c>
      <c r="DE37" s="187" t="str">
        <f t="shared" ref="DE37:FP37" si="279">DEC2HEX(DD37,4)</f>
        <v>0007</v>
      </c>
      <c r="DF37" s="187" t="str">
        <f>INDEX(locationlookup,DD37+1,1)</f>
        <v>Yardow Fort City</v>
      </c>
      <c r="DH37" s="188"/>
      <c r="DI37" s="188"/>
      <c r="DJ37" s="123"/>
      <c r="DK37" s="187">
        <f t="shared" ref="DK37" si="280">IF(LEN(DP25),DN60,DK60)</f>
        <v>33</v>
      </c>
      <c r="DL37" s="187" t="str">
        <f t="shared" ref="DL37:FW37" si="281">DEC2HEX(DK37,4)</f>
        <v>0021</v>
      </c>
      <c r="DM37" s="187" t="str">
        <f>INDEX(locationlookup,DK37+1,1)</f>
        <v>Grog Hill</v>
      </c>
      <c r="DO37" s="188"/>
      <c r="DP37" s="188"/>
      <c r="DQ37" s="123"/>
      <c r="DR37" s="187">
        <f t="shared" ref="DR37" si="282">IF(LEN(DW25),DU60,DR60)</f>
        <v>0</v>
      </c>
      <c r="DS37" s="187" t="str">
        <f t="shared" ref="DS37:GD37" si="283">DEC2HEX(DR37,4)</f>
        <v>0000</v>
      </c>
      <c r="DT37" s="187" t="str">
        <f>INDEX(locationlookup,DR37+1,1)</f>
        <v>Lesalia Imp. Capital</v>
      </c>
      <c r="DV37" s="188"/>
      <c r="DW37" s="188"/>
      <c r="DX37" s="123"/>
      <c r="DY37" s="187">
        <f t="shared" ref="DY37" si="284">IF(LEN(ED25),EB60,DY60)</f>
        <v>8</v>
      </c>
      <c r="DZ37" s="187" t="str">
        <f t="shared" ref="DZ37:GK37" si="285">DEC2HEX(DY37,4)</f>
        <v>0008</v>
      </c>
      <c r="EA37" s="187" t="str">
        <f>INDEX(locationlookup,DY37+1,1)</f>
        <v>Goland Coal City</v>
      </c>
      <c r="EC37" s="188"/>
      <c r="ED37" s="188"/>
      <c r="EE37" s="123"/>
      <c r="EF37" s="187">
        <f t="shared" ref="EF37" si="286">IF(LEN(EK25),EI60,EF60)</f>
        <v>9</v>
      </c>
      <c r="EG37" s="187" t="str">
        <f t="shared" ref="EG37:GR37" si="287">DEC2HEX(EF37,4)</f>
        <v>0009</v>
      </c>
      <c r="EH37" s="187" t="str">
        <f>INDEX(locationlookup,EF37+1,1)</f>
        <v>Dorter Trade City</v>
      </c>
      <c r="EJ37" s="188"/>
      <c r="EK37" s="188"/>
      <c r="EL37" s="123"/>
      <c r="EM37" s="187">
        <f t="shared" ref="EM37" si="288">IF(LEN(ER25),EP60,EM60)</f>
        <v>9</v>
      </c>
      <c r="EN37" s="187" t="str">
        <f t="shared" ref="EN37:FS37" si="289">DEC2HEX(EM37,4)</f>
        <v>0009</v>
      </c>
      <c r="EO37" s="187" t="str">
        <f>INDEX(locationlookup,EM37+1,1)</f>
        <v>Dorter Trade City</v>
      </c>
      <c r="EQ37" s="188"/>
      <c r="ER37" s="188"/>
      <c r="ES37" s="123"/>
      <c r="ET37" s="187">
        <f t="shared" ref="ET37" si="290">IF(LEN(EY25),EW60,ET60)</f>
        <v>32</v>
      </c>
      <c r="EU37" s="187" t="str">
        <f t="shared" ref="EU37:FZ37" si="291">DEC2HEX(ET37,4)</f>
        <v>0020</v>
      </c>
      <c r="EV37" s="187" t="str">
        <f>INDEX(locationlookup,ET37+1,1)</f>
        <v>Araguay Woods</v>
      </c>
      <c r="EX37" s="188"/>
      <c r="EY37" s="188"/>
      <c r="EZ37" s="123"/>
      <c r="FA37" s="187">
        <f t="shared" ref="FA37" si="292">IF(LEN(FF25),FD60,FA60)</f>
        <v>35</v>
      </c>
      <c r="FB37" s="187" t="str">
        <f t="shared" ref="FB37:GG37" si="293">DEC2HEX(FA37,4)</f>
        <v>0023</v>
      </c>
      <c r="FC37" s="187" t="str">
        <f>INDEX(locationlookup,FA37+1,1)</f>
        <v>Zirekile Falls</v>
      </c>
      <c r="FE37" s="188"/>
      <c r="FF37" s="188"/>
      <c r="FG37" s="123"/>
      <c r="FH37" s="187">
        <f t="shared" ref="FH37" si="294">IF(LEN(FM25),FK60,FH60)</f>
        <v>21</v>
      </c>
      <c r="FI37" s="187" t="str">
        <f t="shared" ref="FI37:GN37" si="295">DEC2HEX(FH37,4)</f>
        <v>0015</v>
      </c>
      <c r="FJ37" s="187" t="str">
        <f>INDEX(locationlookup,FH37+1,1)</f>
        <v>Bethla Garrison</v>
      </c>
      <c r="FL37" s="188"/>
      <c r="FM37" s="188"/>
      <c r="FN37" s="123"/>
      <c r="FO37" s="187">
        <f t="shared" ref="FO37" si="296">IF(LEN(FT25),FR60,FO60)</f>
        <v>34</v>
      </c>
      <c r="FP37" s="187" t="str">
        <f t="shared" ref="FP37:GU37" si="297">DEC2HEX(FO37,4)</f>
        <v>0022</v>
      </c>
      <c r="FQ37" s="187" t="str">
        <f>INDEX(locationlookup,FO37+1,1)</f>
        <v>Bed Desert</v>
      </c>
      <c r="FS37" s="188"/>
      <c r="FT37" s="188"/>
      <c r="FU37" s="123"/>
      <c r="FV37" s="187">
        <f t="shared" ref="FV37" si="298">IF(LEN(GA25),FY60,FV60)</f>
        <v>13</v>
      </c>
      <c r="FW37" s="187" t="str">
        <f t="shared" ref="FW37:HB37" si="299">DEC2HEX(FV37,4)</f>
        <v>000D</v>
      </c>
      <c r="FX37" s="187" t="str">
        <f>INDEX(locationlookup,FV37+1,1)</f>
        <v>Bervenia Free City</v>
      </c>
      <c r="FZ37" s="188"/>
      <c r="GA37" s="188"/>
      <c r="GB37" s="123"/>
      <c r="GC37" s="187">
        <f t="shared" ref="GC37" si="300">IF(LEN(GH25),GF60,GC60)</f>
        <v>38</v>
      </c>
      <c r="GD37" s="187" t="str">
        <f t="shared" ref="GD37:HI37" si="301">DEC2HEX(GC37,4)</f>
        <v>0026</v>
      </c>
      <c r="GE37" s="187" t="str">
        <f>INDEX(locationlookup,GC37+1,1)</f>
        <v>Doguola Pass</v>
      </c>
      <c r="GG37" s="188"/>
      <c r="GH37" s="188"/>
      <c r="GI37" s="123"/>
      <c r="GJ37" s="187">
        <f t="shared" ref="GJ37" si="302">IF(LEN(GO25),GM60,GJ60)</f>
        <v>13</v>
      </c>
      <c r="GK37" s="187" t="str">
        <f t="shared" ref="GK37:HP37" si="303">DEC2HEX(GJ37,4)</f>
        <v>000D</v>
      </c>
      <c r="GL37" s="187" t="str">
        <f>INDEX(locationlookup,GJ37+1,1)</f>
        <v>Bervenia Free City</v>
      </c>
      <c r="GN37" s="188"/>
      <c r="GO37" s="188"/>
      <c r="GP37" s="123"/>
      <c r="GQ37" s="187">
        <f t="shared" ref="GQ37" si="304">IF(LEN(GV25),GT60,GQ60)</f>
        <v>40</v>
      </c>
      <c r="GR37" s="187" t="str">
        <f t="shared" ref="GR37:HW37" si="305">DEC2HEX(GQ37,4)</f>
        <v>0028</v>
      </c>
      <c r="GS37" s="187" t="str">
        <f>INDEX(locationlookup,GQ37+1,1)</f>
        <v>Finath River</v>
      </c>
      <c r="GU37" s="188"/>
      <c r="GV37" s="188"/>
      <c r="GW37" s="123"/>
      <c r="GX37" s="187">
        <f t="shared" ref="GX37" si="306">IF(LEN(HC25),HA60,GX60)</f>
        <v>5</v>
      </c>
      <c r="GY37" s="187" t="str">
        <f t="shared" ref="GY37:ID37" si="307">DEC2HEX(GX37,4)</f>
        <v>0005</v>
      </c>
      <c r="GZ37" s="187" t="str">
        <f>INDEX(locationlookup,GX37+1,1)</f>
        <v>Zeltennia Castle</v>
      </c>
      <c r="HB37" s="188"/>
      <c r="HC37" s="188"/>
      <c r="HD37" s="123"/>
      <c r="HE37" s="187">
        <f t="shared" ref="HE37" si="308">IF(LEN(HJ25),HH60,HE60)</f>
        <v>5</v>
      </c>
      <c r="HF37" s="187" t="str">
        <f t="shared" ref="HF37:IK37" si="309">DEC2HEX(HE37,4)</f>
        <v>0005</v>
      </c>
      <c r="HG37" s="187" t="str">
        <f>INDEX(locationlookup,HE37+1,1)</f>
        <v>Zeltennia Castle</v>
      </c>
      <c r="HI37" s="188"/>
      <c r="HJ37" s="188"/>
      <c r="HK37" s="123"/>
      <c r="HL37" s="187">
        <f t="shared" ref="HL37" si="310">IF(LEN(HQ25),HO60,HL60)</f>
        <v>14</v>
      </c>
      <c r="HM37" s="187" t="str">
        <f t="shared" ref="HM37:IR37" si="311">DEC2HEX(HL37,4)</f>
        <v>000E</v>
      </c>
      <c r="HN37" s="187" t="str">
        <f>INDEX(locationlookup,HL37+1,1)</f>
        <v>Zarghidas Trade City</v>
      </c>
      <c r="HP37" s="188"/>
      <c r="HQ37" s="188"/>
      <c r="HR37" s="123"/>
      <c r="HS37" s="187">
        <f t="shared" ref="HS37" si="312">IF(LEN(HX25),HV60,HS60)</f>
        <v>42</v>
      </c>
      <c r="HT37" s="187" t="str">
        <f t="shared" ref="HT37:IY37" si="313">DEC2HEX(HS37,4)</f>
        <v>002A</v>
      </c>
      <c r="HU37" s="187" t="str">
        <f>INDEX(locationlookup,HS37+1,1)</f>
        <v>Germinas Peak</v>
      </c>
      <c r="HW37" s="188"/>
      <c r="HX37" s="188"/>
      <c r="HY37" s="123"/>
      <c r="HZ37" s="187">
        <f t="shared" ref="HZ37" si="314">IF(LEN(IE25),IC60,HZ60)</f>
        <v>41</v>
      </c>
      <c r="IA37" s="187" t="str">
        <f t="shared" ref="IA37:JF37" si="315">DEC2HEX(HZ37,4)</f>
        <v>0029</v>
      </c>
      <c r="IB37" s="187" t="str">
        <f>INDEX(locationlookup,HZ37+1,1)</f>
        <v>Poeskas Lake</v>
      </c>
      <c r="ID37" s="188"/>
      <c r="IE37" s="188"/>
      <c r="IF37" s="123"/>
      <c r="IG37" s="187">
        <f t="shared" ref="IG37" si="316">IF(LEN(IL25),IJ60,IG60)</f>
        <v>4</v>
      </c>
      <c r="IH37" s="187" t="str">
        <f t="shared" ref="IH37:JM37" si="317">DEC2HEX(IG37,4)</f>
        <v>0004</v>
      </c>
      <c r="II37" s="187" t="str">
        <f>INDEX(locationlookup,IG37+1,1)</f>
        <v>Limberry Castle</v>
      </c>
      <c r="IK37" s="188"/>
      <c r="IL37" s="188"/>
      <c r="IM37" s="123"/>
      <c r="IN37" s="187">
        <f t="shared" ref="IN37" si="318">IF(LEN(IS25),IQ60,IN60)</f>
        <v>36</v>
      </c>
      <c r="IO37" s="187" t="str">
        <f t="shared" ref="IO37:JT37" si="319">DEC2HEX(IN37,4)</f>
        <v>0024</v>
      </c>
      <c r="IP37" s="187" t="str">
        <f>INDEX(locationlookup,IN37+1,1)</f>
        <v>Dolbodar Swamp</v>
      </c>
      <c r="IR37" s="188"/>
      <c r="IS37" s="188"/>
      <c r="IT37" s="123"/>
      <c r="IU37" s="187">
        <f t="shared" ref="IU37" si="320">IF(LEN(IZ25),IX60,IU60)</f>
        <v>35</v>
      </c>
      <c r="IV37" s="187" t="str">
        <f t="shared" ref="IV37:KA37" si="321">DEC2HEX(IU37,4)</f>
        <v>0023</v>
      </c>
      <c r="IW37" s="187" t="str">
        <f>INDEX(locationlookup,IU37+1,1)</f>
        <v>Zirekile Falls</v>
      </c>
      <c r="IY37" s="188"/>
      <c r="IZ37" s="188"/>
      <c r="JA37" s="123"/>
      <c r="JB37" s="187">
        <f t="shared" ref="JB37" si="322">IF(LEN(JG25),JE60,JB60)</f>
        <v>10</v>
      </c>
      <c r="JC37" s="187" t="str">
        <f t="shared" ref="JC37:KH37" si="323">DEC2HEX(JB37,4)</f>
        <v>000A</v>
      </c>
      <c r="JD37" s="187" t="str">
        <f>INDEX(locationlookup,JB37+1,1)</f>
        <v>Zaland Fort City</v>
      </c>
      <c r="JF37" s="188"/>
      <c r="JG37" s="188"/>
      <c r="JH37" s="123"/>
      <c r="JI37" s="187">
        <f t="shared" ref="JI37" si="324">IF(LEN(JN25),JL60,JI60)</f>
        <v>37</v>
      </c>
      <c r="JJ37" s="187" t="str">
        <f t="shared" ref="JJ37:KO37" si="325">DEC2HEX(JI37,4)</f>
        <v>0025</v>
      </c>
      <c r="JK37" s="187" t="str">
        <f>INDEX(locationlookup,JI37+1,1)</f>
        <v>Bariaus Hill</v>
      </c>
      <c r="JM37" s="188"/>
      <c r="JN37" s="188"/>
      <c r="JO37" s="123"/>
      <c r="JP37" s="187">
        <f t="shared" ref="JP37" si="326">IF(LEN(JU25),JS60,JP60)</f>
        <v>3</v>
      </c>
      <c r="JQ37" s="187" t="str">
        <f t="shared" ref="JQ37:KV37" si="327">DEC2HEX(JP37,4)</f>
        <v>0003</v>
      </c>
      <c r="JR37" s="187" t="str">
        <f>INDEX(locationlookup,JP37+1,1)</f>
        <v>Lionel Castle</v>
      </c>
      <c r="JT37" s="188"/>
      <c r="JU37" s="188"/>
      <c r="JV37" s="123"/>
      <c r="JW37" s="187">
        <f t="shared" ref="JW37" si="328">IF(LEN(KB25),JZ60,JW60)</f>
        <v>39</v>
      </c>
      <c r="JX37" s="187" t="str">
        <f t="shared" ref="JX37:LC37" si="329">DEC2HEX(JW37,4)</f>
        <v>0027</v>
      </c>
      <c r="JY37" s="187" t="str">
        <f>INDEX(locationlookup,JW37+1,1)</f>
        <v>Bariaus Valley</v>
      </c>
      <c r="KA37" s="188"/>
      <c r="KB37" s="188"/>
      <c r="KC37" s="123"/>
      <c r="KD37" s="187">
        <f t="shared" ref="KD37" si="330">IF(LEN(KI25),KG60,KD60)</f>
        <v>12</v>
      </c>
      <c r="KE37" s="187" t="str">
        <f t="shared" ref="KE37:LZ37" si="331">DEC2HEX(KD37,4)</f>
        <v>000C</v>
      </c>
      <c r="KF37" s="187" t="str">
        <f>INDEX(locationlookup,KD37+1,1)</f>
        <v>Warjilis Trade City</v>
      </c>
      <c r="KH37" s="188"/>
      <c r="KI37" s="188"/>
      <c r="KJ37" s="123"/>
      <c r="KK37" s="187">
        <f t="shared" ref="KK37" si="332">IF(LEN(KP25),KN60,KK60)</f>
        <v>19</v>
      </c>
      <c r="KL37" s="187" t="str">
        <f t="shared" ref="KL37:LZ37" si="333">DEC2HEX(KK37,4)</f>
        <v>0013</v>
      </c>
      <c r="KM37" s="187" t="str">
        <f>INDEX(locationlookup,KK37+1,1)</f>
        <v>Golgorand Execution Site</v>
      </c>
      <c r="KO37" s="188"/>
      <c r="KP37" s="188"/>
      <c r="KQ37" s="123"/>
      <c r="KR37" s="187">
        <f t="shared" ref="KR37" si="334">IF(LEN(KW25),KU60,KR60)</f>
        <v>30</v>
      </c>
      <c r="KS37" s="187" t="str">
        <f t="shared" ref="KS37:LZ37" si="335">DEC2HEX(KR37,4)</f>
        <v>001E</v>
      </c>
      <c r="KT37" s="187" t="str">
        <f>INDEX(locationlookup,KR37+1,1)</f>
        <v>Zigolis Swamp</v>
      </c>
      <c r="KV37" s="188"/>
      <c r="KW37" s="188"/>
      <c r="KX37" s="123"/>
      <c r="KY37" s="187">
        <f t="shared" ref="KY37" si="336">IF(LEN(LD25),LB60,KY60)</f>
        <v>30</v>
      </c>
      <c r="KZ37" s="187" t="str">
        <f t="shared" ref="KZ37:LZ37" si="337">DEC2HEX(KY37,4)</f>
        <v>001E</v>
      </c>
      <c r="LA37" s="187" t="str">
        <f>INDEX(locationlookup,KY37+1,1)</f>
        <v>Zigolis Swamp</v>
      </c>
      <c r="LC37" s="188"/>
      <c r="LD37" s="188"/>
      <c r="LE37" s="123"/>
      <c r="LF37" s="187">
        <f t="shared" ref="LF37" si="338">IF(LEN(LK25),LI60,LF60)</f>
        <v>11</v>
      </c>
      <c r="LG37" s="187" t="str">
        <f t="shared" ref="LG37:LZ37" si="339">DEC2HEX(LF37,4)</f>
        <v>000B</v>
      </c>
      <c r="LH37" s="187" t="str">
        <f>INDEX(locationlookup,LF37+1,1)</f>
        <v>Goug Machine City</v>
      </c>
      <c r="LJ37" s="188"/>
      <c r="LK37" s="188"/>
      <c r="LL37" s="123"/>
      <c r="LM37" s="187">
        <f t="shared" ref="LM37" si="340">IF(LEN(LR25),LP60,LM60)</f>
        <v>16</v>
      </c>
      <c r="LN37" s="187" t="str">
        <f t="shared" ref="LN37:LZ37" si="341">DEC2HEX(LM37,4)</f>
        <v>0010</v>
      </c>
      <c r="LO37" s="187" t="str">
        <f>INDEX(locationlookup,LM37+1,1)</f>
        <v>Murond Holy Place</v>
      </c>
      <c r="LQ37" s="188"/>
      <c r="LR37" s="188"/>
      <c r="LS37" s="123"/>
      <c r="LT37" s="187">
        <f t="shared" ref="LT37" si="342">IF(LEN(LY25),LW60,LT60)</f>
        <v>11</v>
      </c>
      <c r="LU37" s="187" t="str">
        <f t="shared" ref="LU37:LZ37" si="343">DEC2HEX(LT37,4)</f>
        <v>000B</v>
      </c>
      <c r="LV37" s="187" t="str">
        <f>INDEX(locationlookup,LT37+1,1)</f>
        <v>Goug Machine City</v>
      </c>
      <c r="LX37" s="188"/>
      <c r="LY37" s="188"/>
      <c r="LZ37" s="123"/>
    </row>
    <row r="38" spans="1:338" ht="14.25" hidden="1" customHeight="1">
      <c r="B38" s="123"/>
      <c r="C38" s="187">
        <f>IF(LEN(H25),C60,F60)</f>
        <v>15</v>
      </c>
      <c r="D38" s="187" t="str">
        <f>DEC2HEX(C38,4)</f>
        <v>000F</v>
      </c>
      <c r="E38" s="187" t="str">
        <f>INDEX(locationlookup,C38+1,1)</f>
        <v>Fort Zeakden</v>
      </c>
      <c r="I38" s="123"/>
      <c r="J38" s="187">
        <f>IF(LEN(O25),J60,M60)</f>
        <v>24</v>
      </c>
      <c r="K38" s="187" t="str">
        <f>DEC2HEX(J38,4)</f>
        <v>0018</v>
      </c>
      <c r="L38" s="187" t="str">
        <f>INDEX(locationlookup,J38+1,1)</f>
        <v>Mandalia Plains</v>
      </c>
      <c r="Q38" s="187">
        <f>IF(LEN(V25),Q60,T60)</f>
        <v>17</v>
      </c>
      <c r="R38" s="187" t="str">
        <f>DEC2HEX(Q38,4)</f>
        <v>0011</v>
      </c>
      <c r="S38" s="187" t="str">
        <f>INDEX(locationlookup,Q38+1,1)</f>
        <v>Thieves Fort</v>
      </c>
      <c r="X38" s="187">
        <f>IF(LEN(AC25),X60,AA60)</f>
        <v>6</v>
      </c>
      <c r="Y38" s="187" t="str">
        <f>DEC2HEX(X38,4)</f>
        <v>0006</v>
      </c>
      <c r="Z38" s="187" t="str">
        <f>INDEX(locationlookup,X38+1,1)</f>
        <v>Gariland Magic City</v>
      </c>
      <c r="AE38" s="187">
        <f>IF(LEN(AJ25),AE60,AH60)</f>
        <v>29</v>
      </c>
      <c r="AF38" s="187" t="str">
        <f>DEC2HEX(AE38,4)</f>
        <v>001D</v>
      </c>
      <c r="AG38" s="187" t="str">
        <f>INDEX(locationlookup,AE38+1,1)</f>
        <v>Lenalia Plateau</v>
      </c>
      <c r="AL38" s="187">
        <f t="shared" ref="AL38" si="344">IF(LEN(AQ25),AL60,AO60)</f>
        <v>25</v>
      </c>
      <c r="AM38" s="187" t="str">
        <f t="shared" ref="AM38:CX38" si="345">DEC2HEX(AL38,4)</f>
        <v>0019</v>
      </c>
      <c r="AN38" s="187" t="str">
        <f>INDEX(locationlookup,AL38+1,1)</f>
        <v>Fovoham Plains</v>
      </c>
      <c r="AS38" s="187">
        <f t="shared" ref="AS38" si="346">IF(LEN(AX25),AS60,AV60)</f>
        <v>15</v>
      </c>
      <c r="AT38" s="187" t="str">
        <f t="shared" ref="AT38:DE38" si="347">DEC2HEX(AS38,4)</f>
        <v>000F</v>
      </c>
      <c r="AU38" s="187" t="str">
        <f>INDEX(locationlookup,AS38+1,1)</f>
        <v>Fort Zeakden</v>
      </c>
      <c r="AZ38" s="187">
        <f t="shared" ref="AZ38" si="348">IF(LEN(BE25),AZ60,BC60)</f>
        <v>1</v>
      </c>
      <c r="BA38" s="187" t="str">
        <f t="shared" ref="BA38:DL38" si="349">DEC2HEX(AZ38,4)</f>
        <v>0001</v>
      </c>
      <c r="BB38" s="187" t="str">
        <f>INDEX(locationlookup,AZ38+1,1)</f>
        <v>Riovanes Castle</v>
      </c>
      <c r="BG38" s="187">
        <f t="shared" ref="BG38" si="350">IF(LEN(BL25),BG60,BJ60)</f>
        <v>27</v>
      </c>
      <c r="BH38" s="187" t="str">
        <f t="shared" ref="BH38:DS38" si="351">DEC2HEX(BG38,4)</f>
        <v>001B</v>
      </c>
      <c r="BI38" s="187" t="str">
        <f>INDEX(locationlookup,BG38+1,1)</f>
        <v>Bervenia Volcano</v>
      </c>
      <c r="BN38" s="187">
        <f t="shared" ref="BN38" si="352">IF(LEN(BS25),BN60,BQ60)</f>
        <v>28</v>
      </c>
      <c r="BO38" s="187" t="str">
        <f t="shared" ref="BO38:DZ38" si="353">DEC2HEX(BN38,4)</f>
        <v>001C</v>
      </c>
      <c r="BP38" s="187" t="str">
        <f>INDEX(locationlookup,BN38+1,1)</f>
        <v>Zeklaus Desert</v>
      </c>
      <c r="BU38" s="187">
        <f t="shared" ref="BU38" si="354">IF(LEN(BZ25),BU60,BX60)</f>
        <v>9</v>
      </c>
      <c r="BV38" s="187" t="str">
        <f t="shared" ref="BV38:EG38" si="355">DEC2HEX(BU38,4)</f>
        <v>0009</v>
      </c>
      <c r="BW38" s="187" t="str">
        <f>INDEX(locationlookup,BU38+1,1)</f>
        <v>Dorter Trade City</v>
      </c>
      <c r="CB38" s="187">
        <f t="shared" ref="CB38" si="356">IF(LEN(CG25),CB60,CE60)</f>
        <v>26</v>
      </c>
      <c r="CC38" s="187" t="str">
        <f t="shared" ref="CC38:EN38" si="357">DEC2HEX(CB38,4)</f>
        <v>001A</v>
      </c>
      <c r="CD38" s="187" t="str">
        <f>INDEX(locationlookup,CB38+1,1)</f>
        <v>Sweegy Woods</v>
      </c>
      <c r="CI38" s="187">
        <f t="shared" ref="CI38" si="358">IF(LEN(CN25),CI60,CL60)</f>
        <v>6</v>
      </c>
      <c r="CJ38" s="187" t="str">
        <f t="shared" ref="CJ38:EU38" si="359">DEC2HEX(CI38,4)</f>
        <v>0006</v>
      </c>
      <c r="CK38" s="187" t="str">
        <f>INDEX(locationlookup,CI38+1,1)</f>
        <v>Gariland Magic City</v>
      </c>
      <c r="CP38" s="187">
        <f t="shared" ref="CP38" si="360">IF(LEN(CU25),CP60,CS60)</f>
        <v>31</v>
      </c>
      <c r="CQ38" s="187" t="str">
        <f t="shared" ref="CQ38:FB38" si="361">DEC2HEX(CP38,4)</f>
        <v>001F</v>
      </c>
      <c r="CR38" s="187" t="str">
        <f>INDEX(locationlookup,CP38+1,1)</f>
        <v>Yuguo Woods</v>
      </c>
      <c r="CW38" s="187">
        <f t="shared" ref="CW38" si="362">IF(LEN(DB25),CW60,CZ60)</f>
        <v>7</v>
      </c>
      <c r="CX38" s="187" t="str">
        <f t="shared" ref="CX38:FI38" si="363">DEC2HEX(CW38,4)</f>
        <v>0007</v>
      </c>
      <c r="CY38" s="187" t="str">
        <f>INDEX(locationlookup,CW38+1,1)</f>
        <v>Yardow Fort City</v>
      </c>
      <c r="DD38" s="187">
        <f t="shared" ref="DD38" si="364">IF(LEN(DI25),DD60,DG60)</f>
        <v>33</v>
      </c>
      <c r="DE38" s="187" t="str">
        <f t="shared" ref="DE38:FP38" si="365">DEC2HEX(DD38,4)</f>
        <v>0021</v>
      </c>
      <c r="DF38" s="187" t="str">
        <f>INDEX(locationlookup,DD38+1,1)</f>
        <v>Grog Hill</v>
      </c>
      <c r="DK38" s="187">
        <f t="shared" ref="DK38" si="366">IF(LEN(DP25),DK60,DN60)</f>
        <v>0</v>
      </c>
      <c r="DL38" s="187" t="str">
        <f t="shared" ref="DL38:FW38" si="367">DEC2HEX(DK38,4)</f>
        <v>0000</v>
      </c>
      <c r="DM38" s="187" t="str">
        <f>INDEX(locationlookup,DK38+1,1)</f>
        <v>Lesalia Imp. Capital</v>
      </c>
      <c r="DR38" s="187">
        <f t="shared" ref="DR38" si="368">IF(LEN(DW25),DR60,DU60)</f>
        <v>8</v>
      </c>
      <c r="DS38" s="187" t="str">
        <f t="shared" ref="DS38:GD38" si="369">DEC2HEX(DR38,4)</f>
        <v>0008</v>
      </c>
      <c r="DT38" s="187" t="str">
        <f>INDEX(locationlookup,DR38+1,1)</f>
        <v>Goland Coal City</v>
      </c>
      <c r="DY38" s="187">
        <f t="shared" ref="DY38" si="370">IF(LEN(ED25),DY60,EB60)</f>
        <v>28</v>
      </c>
      <c r="DZ38" s="187" t="str">
        <f t="shared" ref="DZ38:GK38" si="371">DEC2HEX(DY38,4)</f>
        <v>001C</v>
      </c>
      <c r="EA38" s="187" t="str">
        <f>INDEX(locationlookup,DY38+1,1)</f>
        <v>Zeklaus Desert</v>
      </c>
      <c r="EF38" s="187">
        <f t="shared" ref="EF38" si="372">IF(LEN(EK25),EF60,EI60)</f>
        <v>18</v>
      </c>
      <c r="EG38" s="187" t="str">
        <f t="shared" ref="EG38:GR38" si="373">DEC2HEX(EF38,4)</f>
        <v>0012</v>
      </c>
      <c r="EH38" s="187" t="str">
        <f>INDEX(locationlookup,EF38+1,1)</f>
        <v>Orbonne Monastery</v>
      </c>
      <c r="EM38" s="187">
        <f t="shared" ref="EM38" si="374">IF(LEN(ER25),EM60,EP60)</f>
        <v>32</v>
      </c>
      <c r="EN38" s="187" t="str">
        <f t="shared" ref="EN38:FS38" si="375">DEC2HEX(EM38,4)</f>
        <v>0020</v>
      </c>
      <c r="EO38" s="187" t="str">
        <f>INDEX(locationlookup,EM38+1,1)</f>
        <v>Araguay Woods</v>
      </c>
      <c r="ET38" s="187">
        <f t="shared" ref="ET38" si="376">IF(LEN(EY25),ET60,EW60)</f>
        <v>35</v>
      </c>
      <c r="EU38" s="187" t="str">
        <f t="shared" ref="EU38:FZ38" si="377">DEC2HEX(ET38,4)</f>
        <v>0023</v>
      </c>
      <c r="EV38" s="187" t="str">
        <f>INDEX(locationlookup,ET38+1,1)</f>
        <v>Zirekile Falls</v>
      </c>
      <c r="FA38" s="187">
        <f t="shared" ref="FA38" si="378">IF(LEN(FF25),FA60,FD60)</f>
        <v>21</v>
      </c>
      <c r="FB38" s="187" t="str">
        <f t="shared" ref="FB38:GG38" si="379">DEC2HEX(FA38,4)</f>
        <v>0015</v>
      </c>
      <c r="FC38" s="187" t="str">
        <f>INDEX(locationlookup,FA38+1,1)</f>
        <v>Bethla Garrison</v>
      </c>
      <c r="FH38" s="187">
        <f t="shared" ref="FH38" si="380">IF(LEN(FM25),FH60,FK60)</f>
        <v>34</v>
      </c>
      <c r="FI38" s="187" t="str">
        <f t="shared" ref="FI38:GN38" si="381">DEC2HEX(FH38,4)</f>
        <v>0022</v>
      </c>
      <c r="FJ38" s="187" t="str">
        <f>INDEX(locationlookup,FH38+1,1)</f>
        <v>Bed Desert</v>
      </c>
      <c r="FO38" s="187">
        <f t="shared" ref="FO38" si="382">IF(LEN(FT25),FO60,FR60)</f>
        <v>13</v>
      </c>
      <c r="FP38" s="187" t="str">
        <f t="shared" ref="FP38:GU38" si="383">DEC2HEX(FO38,4)</f>
        <v>000D</v>
      </c>
      <c r="FQ38" s="187" t="str">
        <f>INDEX(locationlookup,FO38+1,1)</f>
        <v>Bervenia Free City</v>
      </c>
      <c r="FV38" s="187">
        <f t="shared" ref="FV38" si="384">IF(LEN(GA25),FV60,FY60)</f>
        <v>38</v>
      </c>
      <c r="FW38" s="187" t="str">
        <f t="shared" ref="FW38:HB38" si="385">DEC2HEX(FV38,4)</f>
        <v>0026</v>
      </c>
      <c r="FX38" s="187" t="str">
        <f>INDEX(locationlookup,FV38+1,1)</f>
        <v>Doguola Pass</v>
      </c>
      <c r="GC38" s="187">
        <f t="shared" ref="GC38" si="386">IF(LEN(GH25),GC60,GF60)</f>
        <v>33</v>
      </c>
      <c r="GD38" s="187" t="str">
        <f t="shared" ref="GD38:HI38" si="387">DEC2HEX(GC38,4)</f>
        <v>0021</v>
      </c>
      <c r="GE38" s="187" t="str">
        <f>INDEX(locationlookup,GC38+1,1)</f>
        <v>Grog Hill</v>
      </c>
      <c r="GJ38" s="187">
        <f t="shared" ref="GJ38" si="388">IF(LEN(GO25),GJ60,GM60)</f>
        <v>40</v>
      </c>
      <c r="GK38" s="187" t="str">
        <f t="shared" ref="GK38:HP38" si="389">DEC2HEX(GJ38,4)</f>
        <v>0028</v>
      </c>
      <c r="GL38" s="187" t="str">
        <f>INDEX(locationlookup,GJ38+1,1)</f>
        <v>Finath River</v>
      </c>
      <c r="GQ38" s="187">
        <f t="shared" ref="GQ38" si="390">IF(LEN(GV25),GQ60,GT60)</f>
        <v>5</v>
      </c>
      <c r="GR38" s="187" t="str">
        <f t="shared" ref="GR38:HW38" si="391">DEC2HEX(GQ38,4)</f>
        <v>0005</v>
      </c>
      <c r="GS38" s="187" t="str">
        <f>INDEX(locationlookup,GQ38+1,1)</f>
        <v>Zeltennia Castle</v>
      </c>
      <c r="GX38" s="187">
        <f t="shared" ref="GX38" si="392">IF(LEN(HC25),GX60,HA60)</f>
        <v>23</v>
      </c>
      <c r="GY38" s="187" t="str">
        <f t="shared" ref="GY38:ID38" si="393">DEC2HEX(GX38,4)</f>
        <v>0017</v>
      </c>
      <c r="GZ38" s="187" t="str">
        <f>INDEX(locationlookup,GX38+1,1)</f>
        <v>Nelveska Temple</v>
      </c>
      <c r="HE38" s="187">
        <f t="shared" ref="HE38" si="394">IF(LEN(HJ25),HE60,HH60)</f>
        <v>14</v>
      </c>
      <c r="HF38" s="187" t="str">
        <f t="shared" ref="HF38:IK38" si="395">DEC2HEX(HE38,4)</f>
        <v>000E</v>
      </c>
      <c r="HG38" s="187" t="str">
        <f>INDEX(locationlookup,HE38+1,1)</f>
        <v>Zarghidas Trade City</v>
      </c>
      <c r="HL38" s="187">
        <f t="shared" ref="HL38" si="396">IF(LEN(HQ25),HL60,HO60)</f>
        <v>42</v>
      </c>
      <c r="HM38" s="187" t="str">
        <f t="shared" ref="HM38:IR38" si="397">DEC2HEX(HL38,4)</f>
        <v>002A</v>
      </c>
      <c r="HN38" s="187" t="str">
        <f>INDEX(locationlookup,HL38+1,1)</f>
        <v>Germinas Peak</v>
      </c>
      <c r="HS38" s="187">
        <f t="shared" ref="HS38" si="398">IF(LEN(HX25),HS60,HV60)</f>
        <v>41</v>
      </c>
      <c r="HT38" s="187" t="str">
        <f t="shared" ref="HT38:IY38" si="399">DEC2HEX(HS38,4)</f>
        <v>0029</v>
      </c>
      <c r="HU38" s="187" t="str">
        <f>INDEX(locationlookup,HS38+1,1)</f>
        <v>Poeskas Lake</v>
      </c>
      <c r="HZ38" s="187">
        <f t="shared" ref="HZ38" si="400">IF(LEN(IE25),HZ60,IC60)</f>
        <v>4</v>
      </c>
      <c r="IA38" s="187" t="str">
        <f t="shared" ref="IA38:JF38" si="401">DEC2HEX(HZ38,4)</f>
        <v>0004</v>
      </c>
      <c r="IB38" s="187" t="str">
        <f>INDEX(locationlookup,HZ38+1,1)</f>
        <v>Limberry Castle</v>
      </c>
      <c r="IG38" s="187">
        <f t="shared" ref="IG38" si="402">IF(LEN(IL25),IG60,IJ60)</f>
        <v>36</v>
      </c>
      <c r="IH38" s="187" t="str">
        <f t="shared" ref="IH38:JM38" si="403">DEC2HEX(IG38,4)</f>
        <v>0024</v>
      </c>
      <c r="II38" s="187" t="str">
        <f>INDEX(locationlookup,IG38+1,1)</f>
        <v>Dolbodar Swamp</v>
      </c>
      <c r="IN38" s="187">
        <f t="shared" ref="IN38" si="404">IF(LEN(IS25),IN60,IQ60)</f>
        <v>21</v>
      </c>
      <c r="IO38" s="187" t="str">
        <f t="shared" ref="IO38:JT38" si="405">DEC2HEX(IN38,4)</f>
        <v>0015</v>
      </c>
      <c r="IP38" s="187" t="str">
        <f>INDEX(locationlookup,IN38+1,1)</f>
        <v>Bethla Garrison</v>
      </c>
      <c r="IU38" s="187">
        <f t="shared" ref="IU38" si="406">IF(LEN(IZ25),IU60,IX60)</f>
        <v>10</v>
      </c>
      <c r="IV38" s="187" t="str">
        <f t="shared" ref="IV38:KA38" si="407">DEC2HEX(IU38,4)</f>
        <v>000A</v>
      </c>
      <c r="IW38" s="187" t="str">
        <f>INDEX(locationlookup,IU38+1,1)</f>
        <v>Zaland Fort City</v>
      </c>
      <c r="JB38" s="187">
        <f t="shared" ref="JB38" si="408">IF(LEN(JG25),JB60,JE60)</f>
        <v>37</v>
      </c>
      <c r="JC38" s="187" t="str">
        <f t="shared" ref="JC38:KH38" si="409">DEC2HEX(JB38,4)</f>
        <v>0025</v>
      </c>
      <c r="JD38" s="187" t="str">
        <f>INDEX(locationlookup,JB38+1,1)</f>
        <v>Bariaus Hill</v>
      </c>
      <c r="JI38" s="187">
        <f t="shared" ref="JI38" si="410">IF(LEN(JN25),JI60,JL60)</f>
        <v>3</v>
      </c>
      <c r="JJ38" s="187" t="str">
        <f t="shared" ref="JJ38:KO38" si="411">DEC2HEX(JI38,4)</f>
        <v>0003</v>
      </c>
      <c r="JK38" s="187" t="str">
        <f>INDEX(locationlookup,JI38+1,1)</f>
        <v>Lionel Castle</v>
      </c>
      <c r="JP38" s="187">
        <f t="shared" ref="JP38" si="412">IF(LEN(JU25),JP60,JS60)</f>
        <v>39</v>
      </c>
      <c r="JQ38" s="187" t="str">
        <f t="shared" ref="JQ38:KV38" si="413">DEC2HEX(JP38,4)</f>
        <v>0027</v>
      </c>
      <c r="JR38" s="187" t="str">
        <f>INDEX(locationlookup,JP38+1,1)</f>
        <v>Bariaus Valley</v>
      </c>
      <c r="JW38" s="187">
        <f t="shared" ref="JW38" si="414">IF(LEN(KB25),JW60,JZ60)</f>
        <v>12</v>
      </c>
      <c r="JX38" s="187" t="str">
        <f t="shared" ref="JX38:LC38" si="415">DEC2HEX(JW38,4)</f>
        <v>000C</v>
      </c>
      <c r="JY38" s="187" t="str">
        <f>INDEX(locationlookup,JW38+1,1)</f>
        <v>Warjilis Trade City</v>
      </c>
      <c r="KD38" s="187">
        <f t="shared" ref="KD38" si="416">IF(LEN(KI25),KD60,KG60)</f>
        <v>22</v>
      </c>
      <c r="KE38" s="187" t="str">
        <f t="shared" ref="KE38:LZ38" si="417">DEC2HEX(KD38,4)</f>
        <v>0016</v>
      </c>
      <c r="KF38" s="187" t="str">
        <f>INDEX(locationlookup,KD38+1,1)</f>
        <v>Deep Dungeon</v>
      </c>
      <c r="KK38" s="187">
        <f t="shared" ref="KK38" si="418">IF(LEN(KP25),KK60,KN60)</f>
        <v>39</v>
      </c>
      <c r="KL38" s="187" t="str">
        <f t="shared" ref="KL38:LZ38" si="419">DEC2HEX(KK38,4)</f>
        <v>0027</v>
      </c>
      <c r="KM38" s="187" t="str">
        <f>INDEX(locationlookup,KK38+1,1)</f>
        <v>Bariaus Valley</v>
      </c>
      <c r="KR38" s="187">
        <f t="shared" ref="KR38" si="420">IF(LEN(KW25),KR60,KU60)</f>
        <v>3</v>
      </c>
      <c r="KS38" s="187" t="str">
        <f t="shared" ref="KS38:LZ38" si="421">DEC2HEX(KR38,4)</f>
        <v>0003</v>
      </c>
      <c r="KT38" s="187" t="str">
        <f>INDEX(locationlookup,KR38+1,1)</f>
        <v>Lionel Castle</v>
      </c>
      <c r="KY38" s="187">
        <f t="shared" ref="KY38" si="422">IF(LEN(LD25),KY60,LB60)</f>
        <v>11</v>
      </c>
      <c r="KZ38" s="187" t="str">
        <f t="shared" ref="KZ38:LZ38" si="423">DEC2HEX(KY38,4)</f>
        <v>000B</v>
      </c>
      <c r="LA38" s="187" t="str">
        <f>INDEX(locationlookup,KY38+1,1)</f>
        <v>Goug Machine City</v>
      </c>
      <c r="LF38" s="187">
        <f t="shared" ref="LF38" si="424">IF(LEN(LK25),LF60,LI60)</f>
        <v>16</v>
      </c>
      <c r="LG38" s="187" t="str">
        <f t="shared" ref="LG38:LZ38" si="425">DEC2HEX(LF38,4)</f>
        <v>0010</v>
      </c>
      <c r="LH38" s="187" t="str">
        <f>INDEX(locationlookup,LF38+1,1)</f>
        <v>Murond Holy Place</v>
      </c>
      <c r="LM38" s="187">
        <f t="shared" ref="LM38" si="426">IF(LEN(LR25),LM60,LP60)</f>
        <v>6</v>
      </c>
      <c r="LN38" s="187" t="str">
        <f t="shared" ref="LN38:LZ38" si="427">DEC2HEX(LM38,4)</f>
        <v>0006</v>
      </c>
      <c r="LO38" s="187" t="str">
        <f>INDEX(locationlookup,LM38+1,1)</f>
        <v>Gariland Magic City</v>
      </c>
      <c r="LT38" s="187">
        <f t="shared" ref="LT38" si="428">IF(LEN(LY25),LT60,LW60)</f>
        <v>12</v>
      </c>
      <c r="LU38" s="187" t="str">
        <f t="shared" ref="LU38:LZ38" si="429">DEC2HEX(LT38,4)</f>
        <v>000C</v>
      </c>
      <c r="LV38" s="187" t="str">
        <f>INDEX(locationlookup,LT38+1,1)</f>
        <v>Warjilis Trade City</v>
      </c>
    </row>
    <row r="39" spans="1:338" ht="14.25" hidden="1" customHeight="1">
      <c r="B39" s="123"/>
      <c r="D39" s="110" t="str">
        <f>"0001 006E "&amp;RIGHT("0000"&amp;IF(LEN(H29),UPPER(H29),"????"),4)&amp;" | "</f>
        <v xml:space="preserve">0001 006E ???? | </v>
      </c>
      <c r="F39" s="110"/>
      <c r="G39" s="110"/>
      <c r="H39" s="110"/>
      <c r="I39" s="123"/>
      <c r="K39" s="110" t="str">
        <f>"0001 006E "&amp;RIGHT("0000"&amp;IF(LEN(O29),UPPER(O29),"????"),4)&amp;" | "</f>
        <v xml:space="preserve">0001 006E ???? | </v>
      </c>
      <c r="M39" s="110"/>
      <c r="N39" s="110"/>
      <c r="O39" s="110"/>
      <c r="R39" s="110" t="str">
        <f>"0001 006E "&amp;RIGHT("0000"&amp;IF(LEN(V29),UPPER(V29),"????"),4)&amp;" | "</f>
        <v xml:space="preserve">0001 006E ???? | </v>
      </c>
      <c r="T39" s="110"/>
      <c r="U39" s="110"/>
      <c r="V39" s="110"/>
      <c r="Y39" s="110" t="str">
        <f>"0001 006E "&amp;RIGHT("0000"&amp;IF(LEN(AC29),UPPER(AC29),"????"),4)&amp;" | "</f>
        <v xml:space="preserve">0001 006E ???? | </v>
      </c>
      <c r="AA39" s="110"/>
      <c r="AB39" s="110"/>
      <c r="AC39" s="110"/>
      <c r="AF39" s="110" t="str">
        <f>"0001 006E "&amp;RIGHT("0000"&amp;IF(LEN(AJ29),UPPER(AJ29),"????"),4)&amp;" | "</f>
        <v xml:space="preserve">0001 006E ???? | </v>
      </c>
      <c r="AH39" s="110"/>
      <c r="AI39" s="110"/>
      <c r="AJ39" s="110"/>
      <c r="AM39" s="110" t="str">
        <f t="shared" ref="AM39" si="430">"0001 006E "&amp;RIGHT("0000"&amp;IF(LEN(AQ29),UPPER(AQ29),"????"),4)&amp;" | "</f>
        <v xml:space="preserve">0001 006E ???? | </v>
      </c>
      <c r="AO39" s="110"/>
      <c r="AP39" s="110"/>
      <c r="AQ39" s="110"/>
      <c r="AT39" s="110" t="str">
        <f t="shared" ref="AT39" si="431">"0001 006E "&amp;RIGHT("0000"&amp;IF(LEN(AX29),UPPER(AX29),"????"),4)&amp;" | "</f>
        <v xml:space="preserve">0001 006E ???? | </v>
      </c>
      <c r="AV39" s="110"/>
      <c r="AW39" s="110"/>
      <c r="AX39" s="110"/>
      <c r="BA39" s="110" t="str">
        <f t="shared" ref="BA39" si="432">"0001 006E "&amp;RIGHT("0000"&amp;IF(LEN(BE29),UPPER(BE29),"????"),4)&amp;" | "</f>
        <v xml:space="preserve">0001 006E ???? | </v>
      </c>
      <c r="BC39" s="110"/>
      <c r="BD39" s="110"/>
      <c r="BE39" s="110"/>
      <c r="BH39" s="110" t="str">
        <f t="shared" ref="BH39" si="433">"0001 006E "&amp;RIGHT("0000"&amp;IF(LEN(BL29),UPPER(BL29),"????"),4)&amp;" | "</f>
        <v xml:space="preserve">0001 006E ???? | </v>
      </c>
      <c r="BJ39" s="110"/>
      <c r="BK39" s="110"/>
      <c r="BL39" s="110"/>
      <c r="BO39" s="110" t="str">
        <f t="shared" ref="BO39" si="434">"0001 006E "&amp;RIGHT("0000"&amp;IF(LEN(BS29),UPPER(BS29),"????"),4)&amp;" | "</f>
        <v xml:space="preserve">0001 006E ???? | </v>
      </c>
      <c r="BQ39" s="110"/>
      <c r="BR39" s="110"/>
      <c r="BS39" s="110"/>
      <c r="BV39" s="110" t="str">
        <f t="shared" ref="BV39" si="435">"0001 006E "&amp;RIGHT("0000"&amp;IF(LEN(BZ29),UPPER(BZ29),"????"),4)&amp;" | "</f>
        <v xml:space="preserve">0001 006E ???? | </v>
      </c>
      <c r="BX39" s="110"/>
      <c r="BY39" s="110"/>
      <c r="BZ39" s="110"/>
      <c r="CC39" s="110" t="str">
        <f t="shared" ref="CC39" si="436">"0001 006E "&amp;RIGHT("0000"&amp;IF(LEN(CG29),UPPER(CG29),"????"),4)&amp;" | "</f>
        <v xml:space="preserve">0001 006E ???? | </v>
      </c>
      <c r="CE39" s="110"/>
      <c r="CF39" s="110"/>
      <c r="CG39" s="110"/>
      <c r="CJ39" s="110" t="str">
        <f t="shared" ref="CJ39" si="437">"0001 006E "&amp;RIGHT("0000"&amp;IF(LEN(CN29),UPPER(CN29),"????"),4)&amp;" | "</f>
        <v xml:space="preserve">0001 006E ???? | </v>
      </c>
      <c r="CL39" s="110"/>
      <c r="CM39" s="110"/>
      <c r="CN39" s="110"/>
      <c r="CQ39" s="110" t="str">
        <f t="shared" ref="CQ39" si="438">"0001 006E "&amp;RIGHT("0000"&amp;IF(LEN(CU29),UPPER(CU29),"????"),4)&amp;" | "</f>
        <v xml:space="preserve">0001 006E ???? | </v>
      </c>
      <c r="CS39" s="110"/>
      <c r="CT39" s="110"/>
      <c r="CU39" s="110"/>
      <c r="CX39" s="110" t="str">
        <f t="shared" ref="CX39" si="439">"0001 006E "&amp;RIGHT("0000"&amp;IF(LEN(DB29),UPPER(DB29),"????"),4)&amp;" | "</f>
        <v xml:space="preserve">0001 006E ???? | </v>
      </c>
      <c r="CZ39" s="110"/>
      <c r="DA39" s="110"/>
      <c r="DB39" s="110"/>
      <c r="DE39" s="110" t="str">
        <f t="shared" ref="DE39" si="440">"0001 006E "&amp;RIGHT("0000"&amp;IF(LEN(DI29),UPPER(DI29),"????"),4)&amp;" | "</f>
        <v xml:space="preserve">0001 006E ???? | </v>
      </c>
      <c r="DG39" s="110"/>
      <c r="DH39" s="110"/>
      <c r="DI39" s="110"/>
      <c r="DL39" s="110" t="str">
        <f t="shared" ref="DL39" si="441">"0001 006E "&amp;RIGHT("0000"&amp;IF(LEN(DP29),UPPER(DP29),"????"),4)&amp;" | "</f>
        <v xml:space="preserve">0001 006E ???? | </v>
      </c>
      <c r="DN39" s="110"/>
      <c r="DO39" s="110"/>
      <c r="DP39" s="110"/>
      <c r="DS39" s="110" t="str">
        <f t="shared" ref="DS39" si="442">"0001 006E "&amp;RIGHT("0000"&amp;IF(LEN(DW29),UPPER(DW29),"????"),4)&amp;" | "</f>
        <v xml:space="preserve">0001 006E ???? | </v>
      </c>
      <c r="DU39" s="110"/>
      <c r="DV39" s="110"/>
      <c r="DW39" s="110"/>
      <c r="DZ39" s="110" t="str">
        <f t="shared" ref="DZ39" si="443">"0001 006E "&amp;RIGHT("0000"&amp;IF(LEN(ED29),UPPER(ED29),"????"),4)&amp;" | "</f>
        <v xml:space="preserve">0001 006E ???? | </v>
      </c>
      <c r="EB39" s="110"/>
      <c r="EC39" s="110"/>
      <c r="ED39" s="110"/>
      <c r="EG39" s="110" t="str">
        <f t="shared" ref="EG39" si="444">"0001 006E "&amp;RIGHT("0000"&amp;IF(LEN(EK29),UPPER(EK29),"????"),4)&amp;" | "</f>
        <v xml:space="preserve">0001 006E ???? | </v>
      </c>
      <c r="EI39" s="110"/>
      <c r="EJ39" s="110"/>
      <c r="EK39" s="110"/>
      <c r="EN39" s="110" t="str">
        <f t="shared" ref="EN39" si="445">"0001 006E "&amp;RIGHT("0000"&amp;IF(LEN(ER29),UPPER(ER29),"????"),4)&amp;" | "</f>
        <v xml:space="preserve">0001 006E ???? | </v>
      </c>
      <c r="EP39" s="110"/>
      <c r="EQ39" s="110"/>
      <c r="ER39" s="110"/>
      <c r="EU39" s="110" t="str">
        <f t="shared" ref="EU39" si="446">"0001 006E "&amp;RIGHT("0000"&amp;IF(LEN(EY29),UPPER(EY29),"????"),4)&amp;" | "</f>
        <v xml:space="preserve">0001 006E ???? | </v>
      </c>
      <c r="EW39" s="110"/>
      <c r="EX39" s="110"/>
      <c r="EY39" s="110"/>
      <c r="FB39" s="110" t="str">
        <f t="shared" ref="FB39" si="447">"0001 006E "&amp;RIGHT("0000"&amp;IF(LEN(FF29),UPPER(FF29),"????"),4)&amp;" | "</f>
        <v xml:space="preserve">0001 006E ???? | </v>
      </c>
      <c r="FD39" s="110"/>
      <c r="FE39" s="110"/>
      <c r="FF39" s="110"/>
      <c r="FI39" s="110" t="str">
        <f t="shared" ref="FI39" si="448">"0001 006E "&amp;RIGHT("0000"&amp;IF(LEN(FM29),UPPER(FM29),"????"),4)&amp;" | "</f>
        <v xml:space="preserve">0001 006E ???? | </v>
      </c>
      <c r="FK39" s="110"/>
      <c r="FL39" s="110"/>
      <c r="FM39" s="110"/>
      <c r="FP39" s="110" t="str">
        <f t="shared" ref="FP39" si="449">"0001 006E "&amp;RIGHT("0000"&amp;IF(LEN(FT29),UPPER(FT29),"????"),4)&amp;" | "</f>
        <v xml:space="preserve">0001 006E ???? | </v>
      </c>
      <c r="FR39" s="110"/>
      <c r="FS39" s="110"/>
      <c r="FT39" s="110"/>
      <c r="FW39" s="110" t="str">
        <f t="shared" ref="FW39" si="450">"0001 006E "&amp;RIGHT("0000"&amp;IF(LEN(GA29),UPPER(GA29),"????"),4)&amp;" | "</f>
        <v xml:space="preserve">0001 006E ???? | </v>
      </c>
      <c r="FY39" s="110"/>
      <c r="FZ39" s="110"/>
      <c r="GA39" s="110"/>
      <c r="GD39" s="110" t="str">
        <f t="shared" ref="GD39" si="451">"0001 006E "&amp;RIGHT("0000"&amp;IF(LEN(GH29),UPPER(GH29),"????"),4)&amp;" | "</f>
        <v xml:space="preserve">0001 006E ???? | </v>
      </c>
      <c r="GF39" s="110"/>
      <c r="GG39" s="110"/>
      <c r="GH39" s="110"/>
      <c r="GK39" s="110" t="str">
        <f t="shared" ref="GK39" si="452">"0001 006E "&amp;RIGHT("0000"&amp;IF(LEN(GO29),UPPER(GO29),"????"),4)&amp;" | "</f>
        <v xml:space="preserve">0001 006E ???? | </v>
      </c>
      <c r="GM39" s="110"/>
      <c r="GN39" s="110"/>
      <c r="GO39" s="110"/>
      <c r="GR39" s="110" t="str">
        <f t="shared" ref="GR39" si="453">"0001 006E "&amp;RIGHT("0000"&amp;IF(LEN(GV29),UPPER(GV29),"????"),4)&amp;" | "</f>
        <v xml:space="preserve">0001 006E ???? | </v>
      </c>
      <c r="GT39" s="110"/>
      <c r="GU39" s="110"/>
      <c r="GV39" s="110"/>
      <c r="GY39" s="110" t="str">
        <f t="shared" ref="GY39" si="454">"0001 006E "&amp;RIGHT("0000"&amp;IF(LEN(HC29),UPPER(HC29),"????"),4)&amp;" | "</f>
        <v xml:space="preserve">0001 006E ???? | </v>
      </c>
      <c r="HA39" s="110"/>
      <c r="HB39" s="110"/>
      <c r="HC39" s="110"/>
      <c r="HF39" s="110" t="str">
        <f t="shared" ref="HF39" si="455">"0001 006E "&amp;RIGHT("0000"&amp;IF(LEN(HJ29),UPPER(HJ29),"????"),4)&amp;" | "</f>
        <v xml:space="preserve">0001 006E ???? | </v>
      </c>
      <c r="HH39" s="110"/>
      <c r="HI39" s="110"/>
      <c r="HJ39" s="110"/>
      <c r="HM39" s="110" t="str">
        <f t="shared" ref="HM39" si="456">"0001 006E "&amp;RIGHT("0000"&amp;IF(LEN(HQ29),UPPER(HQ29),"????"),4)&amp;" | "</f>
        <v xml:space="preserve">0001 006E ???? | </v>
      </c>
      <c r="HO39" s="110"/>
      <c r="HP39" s="110"/>
      <c r="HQ39" s="110"/>
      <c r="HT39" s="110" t="str">
        <f t="shared" ref="HT39" si="457">"0001 006E "&amp;RIGHT("0000"&amp;IF(LEN(HX29),UPPER(HX29),"????"),4)&amp;" | "</f>
        <v xml:space="preserve">0001 006E ???? | </v>
      </c>
      <c r="HV39" s="110"/>
      <c r="HW39" s="110"/>
      <c r="HX39" s="110"/>
      <c r="IA39" s="110" t="str">
        <f t="shared" ref="IA39" si="458">"0001 006E "&amp;RIGHT("0000"&amp;IF(LEN(IE29),UPPER(IE29),"????"),4)&amp;" | "</f>
        <v xml:space="preserve">0001 006E ???? | </v>
      </c>
      <c r="IC39" s="110"/>
      <c r="ID39" s="110"/>
      <c r="IE39" s="110"/>
      <c r="IH39" s="110" t="str">
        <f t="shared" ref="IH39" si="459">"0001 006E "&amp;RIGHT("0000"&amp;IF(LEN(IL29),UPPER(IL29),"????"),4)&amp;" | "</f>
        <v xml:space="preserve">0001 006E ???? | </v>
      </c>
      <c r="IJ39" s="110"/>
      <c r="IK39" s="110"/>
      <c r="IL39" s="110"/>
      <c r="IO39" s="110" t="str">
        <f t="shared" ref="IO39" si="460">"0001 006E "&amp;RIGHT("0000"&amp;IF(LEN(IS29),UPPER(IS29),"????"),4)&amp;" | "</f>
        <v xml:space="preserve">0001 006E ???? | </v>
      </c>
      <c r="IQ39" s="110"/>
      <c r="IR39" s="110"/>
      <c r="IS39" s="110"/>
      <c r="IV39" s="110" t="str">
        <f t="shared" ref="IV39" si="461">"0001 006E "&amp;RIGHT("0000"&amp;IF(LEN(IZ29),UPPER(IZ29),"????"),4)&amp;" | "</f>
        <v xml:space="preserve">0001 006E ???? | </v>
      </c>
      <c r="IX39" s="110"/>
      <c r="IY39" s="110"/>
      <c r="IZ39" s="110"/>
      <c r="JC39" s="110" t="str">
        <f t="shared" ref="JC39" si="462">"0001 006E "&amp;RIGHT("0000"&amp;IF(LEN(JG29),UPPER(JG29),"????"),4)&amp;" | "</f>
        <v xml:space="preserve">0001 006E ???? | </v>
      </c>
      <c r="JE39" s="110"/>
      <c r="JF39" s="110"/>
      <c r="JG39" s="110"/>
      <c r="JJ39" s="110" t="str">
        <f t="shared" ref="JJ39" si="463">"0001 006E "&amp;RIGHT("0000"&amp;IF(LEN(JN29),UPPER(JN29),"????"),4)&amp;" | "</f>
        <v xml:space="preserve">0001 006E ???? | </v>
      </c>
      <c r="JL39" s="110"/>
      <c r="JM39" s="110"/>
      <c r="JN39" s="110"/>
      <c r="JQ39" s="110" t="str">
        <f t="shared" ref="JQ39" si="464">"0001 006E "&amp;RIGHT("0000"&amp;IF(LEN(JU29),UPPER(JU29),"????"),4)&amp;" | "</f>
        <v xml:space="preserve">0001 006E ???? | </v>
      </c>
      <c r="JS39" s="110"/>
      <c r="JT39" s="110"/>
      <c r="JU39" s="110"/>
      <c r="JX39" s="110" t="str">
        <f t="shared" ref="JX39" si="465">"0001 006E "&amp;RIGHT("0000"&amp;IF(LEN(KB29),UPPER(KB29),"????"),4)&amp;" | "</f>
        <v xml:space="preserve">0001 006E ???? | </v>
      </c>
      <c r="JZ39" s="110"/>
      <c r="KA39" s="110"/>
      <c r="KB39" s="110"/>
      <c r="KE39" s="110" t="str">
        <f t="shared" ref="KE39" si="466">"0001 006E "&amp;RIGHT("0000"&amp;IF(LEN(KI29),UPPER(KI29),"????"),4)&amp;" | "</f>
        <v xml:space="preserve">0001 006E ???? | </v>
      </c>
      <c r="KG39" s="110"/>
      <c r="KH39" s="110"/>
      <c r="KI39" s="110"/>
      <c r="KL39" s="110" t="str">
        <f t="shared" ref="KL39" si="467">"0001 006E "&amp;RIGHT("0000"&amp;IF(LEN(KP29),UPPER(KP29),"????"),4)&amp;" | "</f>
        <v xml:space="preserve">0001 006E ???? | </v>
      </c>
      <c r="KN39" s="110"/>
      <c r="KO39" s="110"/>
      <c r="KP39" s="110"/>
      <c r="KS39" s="110" t="str">
        <f t="shared" ref="KS39" si="468">"0001 006E "&amp;RIGHT("0000"&amp;IF(LEN(KW29),UPPER(KW29),"????"),4)&amp;" | "</f>
        <v xml:space="preserve">0001 006E ???? | </v>
      </c>
      <c r="KU39" s="110"/>
      <c r="KV39" s="110"/>
      <c r="KW39" s="110"/>
      <c r="KZ39" s="110" t="str">
        <f t="shared" ref="KZ39" si="469">"0001 006E "&amp;RIGHT("0000"&amp;IF(LEN(LD29),UPPER(LD29),"????"),4)&amp;" | "</f>
        <v xml:space="preserve">0001 006E ???? | </v>
      </c>
      <c r="LB39" s="110"/>
      <c r="LC39" s="110"/>
      <c r="LD39" s="110"/>
      <c r="LG39" s="110" t="str">
        <f t="shared" ref="LG39" si="470">"0001 006E "&amp;RIGHT("0000"&amp;IF(LEN(LK29),UPPER(LK29),"????"),4)&amp;" | "</f>
        <v xml:space="preserve">0001 006E ???? | </v>
      </c>
      <c r="LI39" s="110"/>
      <c r="LJ39" s="110"/>
      <c r="LK39" s="110"/>
      <c r="LN39" s="110" t="str">
        <f t="shared" ref="LN39" si="471">"0001 006E "&amp;RIGHT("0000"&amp;IF(LEN(LR29),UPPER(LR29),"????"),4)&amp;" | "</f>
        <v xml:space="preserve">0001 006E ???? | </v>
      </c>
      <c r="LP39" s="110"/>
      <c r="LQ39" s="110"/>
      <c r="LR39" s="110"/>
      <c r="LU39" s="110" t="str">
        <f t="shared" ref="LU39" si="472">"0001 006E "&amp;RIGHT("0000"&amp;IF(LEN(LY29),UPPER(LY29),"????"),4)&amp;" | "</f>
        <v xml:space="preserve">0001 006E ???? | </v>
      </c>
      <c r="LW39" s="110"/>
      <c r="LX39" s="110"/>
      <c r="LY39" s="110"/>
    </row>
    <row r="40" spans="1:338" ht="14.25" hidden="1" customHeight="1">
      <c r="B40" s="123"/>
      <c r="C40" s="187">
        <f>IF(LEN(H26),C39+1,C39)</f>
        <v>0</v>
      </c>
      <c r="D40" s="188" t="str">
        <f>"0001 "&amp;DEC2HEX(C37+512,4)&amp;" 0000 | "&amp;D39&amp;"0022 "&amp;D37</f>
        <v>0001 0202 0000 | 0001 006E ???? | 0022 0002</v>
      </c>
      <c r="E40" s="188" t="str">
        <f>MID(F40,3,2)&amp;MID(F40,1,2)&amp;MID(F40,7,2)&amp;MID(F40,5,2)&amp;MID(F40,11,2)&amp;MID(F40,9,2)&amp;MID(F40,15,2)&amp;MID(F40,13,2)&amp;MID(F40,19,2)&amp;MID(F40,17,2)&amp;MID(F40,23,2)&amp;MID(F40,21,2)&amp;MID(F40,27,2)&amp;MID(F40,25,2)&amp;MID(F40,31,2)&amp;MID(F40,29,2)&amp;MID(F40,35,2)&amp;MID(F40,33,2)</f>
        <v>01000202000001006E00????22000200</v>
      </c>
      <c r="F40" s="188" t="str">
        <f>SUBSTITUTE(SUBSTITUTE(D40," ",""),"|","")</f>
        <v>0001020200000001006E????00220002</v>
      </c>
      <c r="I40" s="123"/>
      <c r="J40" s="187">
        <f>IF(LEN(O26),J39+1,J39)</f>
        <v>0</v>
      </c>
      <c r="K40" s="188" t="str">
        <f>"0001 "&amp;DEC2HEX(J37+512,4)&amp;" 0000 | "&amp;K39&amp;"0022 "&amp;K37</f>
        <v>0001 0202 0000 | 0001 006E ???? | 0022 0002</v>
      </c>
      <c r="L40" s="188" t="str">
        <f>MID(M40,3,2)&amp;MID(M40,1,2)&amp;MID(M40,7,2)&amp;MID(M40,5,2)&amp;MID(M40,11,2)&amp;MID(M40,9,2)&amp;MID(M40,15,2)&amp;MID(M40,13,2)&amp;MID(M40,19,2)&amp;MID(M40,17,2)&amp;MID(M40,23,2)&amp;MID(M40,21,2)&amp;MID(M40,27,2)&amp;MID(M40,25,2)&amp;MID(M40,31,2)&amp;MID(M40,29,2)&amp;MID(M40,35,2)&amp;MID(M40,33,2)</f>
        <v>01000202000001006E00????22000200</v>
      </c>
      <c r="M40" s="188" t="str">
        <f>SUBSTITUTE(SUBSTITUTE(K40," ",""),"|","")</f>
        <v>0001020200000001006E????00220002</v>
      </c>
      <c r="Q40" s="187">
        <f>IF(LEN(V26),Q39+1,Q39)</f>
        <v>0</v>
      </c>
      <c r="R40" s="188" t="str">
        <f>"0001 "&amp;DEC2HEX(Q37+512,4)&amp;" 0000 | "&amp;R39&amp;"0022 "&amp;R37</f>
        <v>0001 0218 0000 | 0001 006E ???? | 0022 0018</v>
      </c>
      <c r="S40" s="188" t="str">
        <f>MID(T40,3,2)&amp;MID(T40,1,2)&amp;MID(T40,7,2)&amp;MID(T40,5,2)&amp;MID(T40,11,2)&amp;MID(T40,9,2)&amp;MID(T40,15,2)&amp;MID(T40,13,2)&amp;MID(T40,19,2)&amp;MID(T40,17,2)&amp;MID(T40,23,2)&amp;MID(T40,21,2)&amp;MID(T40,27,2)&amp;MID(T40,25,2)&amp;MID(T40,31,2)&amp;MID(T40,29,2)&amp;MID(T40,35,2)&amp;MID(T40,33,2)</f>
        <v>01001802000001006E00????22001800</v>
      </c>
      <c r="T40" s="188" t="str">
        <f>SUBSTITUTE(SUBSTITUTE(R40," ",""),"|","")</f>
        <v>0001021800000001006E????00220018</v>
      </c>
      <c r="X40" s="187">
        <f>IF(LEN(AC26),X39+1,X39)</f>
        <v>0</v>
      </c>
      <c r="Y40" s="188" t="str">
        <f>"0001 "&amp;DEC2HEX(X37+512,4)&amp;" 0000 | "&amp;Y39&amp;"0022 "&amp;Y37</f>
        <v>0001 0218 0000 | 0001 006E ???? | 0022 0018</v>
      </c>
      <c r="Z40" s="188" t="str">
        <f>MID(AA40,3,2)&amp;MID(AA40,1,2)&amp;MID(AA40,7,2)&amp;MID(AA40,5,2)&amp;MID(AA40,11,2)&amp;MID(AA40,9,2)&amp;MID(AA40,15,2)&amp;MID(AA40,13,2)&amp;MID(AA40,19,2)&amp;MID(AA40,17,2)&amp;MID(AA40,23,2)&amp;MID(AA40,21,2)&amp;MID(AA40,27,2)&amp;MID(AA40,25,2)&amp;MID(AA40,31,2)&amp;MID(AA40,29,2)&amp;MID(AA40,35,2)&amp;MID(AA40,33,2)</f>
        <v>01001802000001006E00????22001800</v>
      </c>
      <c r="AA40" s="188" t="str">
        <f>SUBSTITUTE(SUBSTITUTE(Y40," ",""),"|","")</f>
        <v>0001021800000001006E????00220018</v>
      </c>
      <c r="AE40" s="187">
        <f>IF(LEN(AJ26),AE39+1,AE39)</f>
        <v>0</v>
      </c>
      <c r="AF40" s="188" t="str">
        <f>"0001 "&amp;DEC2HEX(AE37+512,4)&amp;" 0000 | "&amp;AF39&amp;"0022 "&amp;AF37</f>
        <v>0001 0206 0000 | 0001 006E ???? | 0022 0006</v>
      </c>
      <c r="AG40" s="188" t="str">
        <f>MID(AH40,3,2)&amp;MID(AH40,1,2)&amp;MID(AH40,7,2)&amp;MID(AH40,5,2)&amp;MID(AH40,11,2)&amp;MID(AH40,9,2)&amp;MID(AH40,15,2)&amp;MID(AH40,13,2)&amp;MID(AH40,19,2)&amp;MID(AH40,17,2)&amp;MID(AH40,23,2)&amp;MID(AH40,21,2)&amp;MID(AH40,27,2)&amp;MID(AH40,25,2)&amp;MID(AH40,31,2)&amp;MID(AH40,29,2)&amp;MID(AH40,35,2)&amp;MID(AH40,33,2)</f>
        <v>01000602000001006E00????22000600</v>
      </c>
      <c r="AH40" s="188" t="str">
        <f>SUBSTITUTE(SUBSTITUTE(AF40," ",""),"|","")</f>
        <v>0001020600000001006E????00220006</v>
      </c>
      <c r="AL40" s="187">
        <f t="shared" ref="AL40:AL42" si="473">IF(LEN(AQ26),AL39+1,AL39)</f>
        <v>0</v>
      </c>
      <c r="AM40" s="188" t="str">
        <f t="shared" ref="AM40" si="474">"0001 "&amp;DEC2HEX(AL37+512,4)&amp;" 0000 | "&amp;AM39&amp;"0022 "&amp;AM37</f>
        <v>0001 021D 0000 | 0001 006E ???? | 0022 001D</v>
      </c>
      <c r="AN40" s="188" t="str">
        <f t="shared" ref="AN40:CY40" si="475">MID(AO40,3,2)&amp;MID(AO40,1,2)&amp;MID(AO40,7,2)&amp;MID(AO40,5,2)&amp;MID(AO40,11,2)&amp;MID(AO40,9,2)&amp;MID(AO40,15,2)&amp;MID(AO40,13,2)&amp;MID(AO40,19,2)&amp;MID(AO40,17,2)&amp;MID(AO40,23,2)&amp;MID(AO40,21,2)&amp;MID(AO40,27,2)&amp;MID(AO40,25,2)&amp;MID(AO40,31,2)&amp;MID(AO40,29,2)&amp;MID(AO40,35,2)&amp;MID(AO40,33,2)</f>
        <v>01001D02000001006E00????22001D00</v>
      </c>
      <c r="AO40" s="188" t="str">
        <f t="shared" ref="AO40:AO42" si="476">SUBSTITUTE(SUBSTITUTE(AM40," ",""),"|","")</f>
        <v>0001021D00000001006E????0022001D</v>
      </c>
      <c r="AS40" s="187">
        <f t="shared" ref="AS40:AS42" si="477">IF(LEN(AX26),AS39+1,AS39)</f>
        <v>0</v>
      </c>
      <c r="AT40" s="188" t="str">
        <f t="shared" ref="AT40" si="478">"0001 "&amp;DEC2HEX(AS37+512,4)&amp;" 0000 | "&amp;AT39&amp;"0022 "&amp;AT37</f>
        <v>0001 0219 0000 | 0001 006E ???? | 0022 0019</v>
      </c>
      <c r="AU40" s="188" t="str">
        <f t="shared" ref="AU40:DF40" si="479">MID(AV40,3,2)&amp;MID(AV40,1,2)&amp;MID(AV40,7,2)&amp;MID(AV40,5,2)&amp;MID(AV40,11,2)&amp;MID(AV40,9,2)&amp;MID(AV40,15,2)&amp;MID(AV40,13,2)&amp;MID(AV40,19,2)&amp;MID(AV40,17,2)&amp;MID(AV40,23,2)&amp;MID(AV40,21,2)&amp;MID(AV40,27,2)&amp;MID(AV40,25,2)&amp;MID(AV40,31,2)&amp;MID(AV40,29,2)&amp;MID(AV40,35,2)&amp;MID(AV40,33,2)</f>
        <v>01001902000001006E00????22001900</v>
      </c>
      <c r="AV40" s="188" t="str">
        <f t="shared" ref="AV40:AV42" si="480">SUBSTITUTE(SUBSTITUTE(AT40," ",""),"|","")</f>
        <v>0001021900000001006E????00220019</v>
      </c>
      <c r="AZ40" s="187">
        <f t="shared" ref="AZ40:AZ42" si="481">IF(LEN(BE26),AZ39+1,AZ39)</f>
        <v>0</v>
      </c>
      <c r="BA40" s="188" t="str">
        <f t="shared" ref="BA40" si="482">"0001 "&amp;DEC2HEX(AZ37+512,4)&amp;" 0000 | "&amp;BA39&amp;"0022 "&amp;BA37</f>
        <v>0001 0219 0000 | 0001 006E ???? | 0022 0019</v>
      </c>
      <c r="BB40" s="188" t="str">
        <f t="shared" ref="BB40:DM40" si="483">MID(BC40,3,2)&amp;MID(BC40,1,2)&amp;MID(BC40,7,2)&amp;MID(BC40,5,2)&amp;MID(BC40,11,2)&amp;MID(BC40,9,2)&amp;MID(BC40,15,2)&amp;MID(BC40,13,2)&amp;MID(BC40,19,2)&amp;MID(BC40,17,2)&amp;MID(BC40,23,2)&amp;MID(BC40,21,2)&amp;MID(BC40,27,2)&amp;MID(BC40,25,2)&amp;MID(BC40,31,2)&amp;MID(BC40,29,2)&amp;MID(BC40,35,2)&amp;MID(BC40,33,2)</f>
        <v>01001902000001006E00????22001900</v>
      </c>
      <c r="BC40" s="188" t="str">
        <f t="shared" ref="BC40:BC42" si="484">SUBSTITUTE(SUBSTITUTE(BA40," ",""),"|","")</f>
        <v>0001021900000001006E????00220019</v>
      </c>
      <c r="BG40" s="187">
        <f t="shared" ref="BG40:BG42" si="485">IF(LEN(BL26),BG39+1,BG39)</f>
        <v>0</v>
      </c>
      <c r="BH40" s="188" t="str">
        <f t="shared" ref="BH40" si="486">"0001 "&amp;DEC2HEX(BG37+512,4)&amp;" 0000 | "&amp;BH39&amp;"0022 "&amp;BH37</f>
        <v>0001 0201 0000 | 0001 006E ???? | 0022 0001</v>
      </c>
      <c r="BI40" s="188" t="str">
        <f t="shared" ref="BI40:DT40" si="487">MID(BJ40,3,2)&amp;MID(BJ40,1,2)&amp;MID(BJ40,7,2)&amp;MID(BJ40,5,2)&amp;MID(BJ40,11,2)&amp;MID(BJ40,9,2)&amp;MID(BJ40,15,2)&amp;MID(BJ40,13,2)&amp;MID(BJ40,19,2)&amp;MID(BJ40,17,2)&amp;MID(BJ40,23,2)&amp;MID(BJ40,21,2)&amp;MID(BJ40,27,2)&amp;MID(BJ40,25,2)&amp;MID(BJ40,31,2)&amp;MID(BJ40,29,2)&amp;MID(BJ40,35,2)&amp;MID(BJ40,33,2)</f>
        <v>01000102000001006E00????22000100</v>
      </c>
      <c r="BJ40" s="188" t="str">
        <f t="shared" ref="BJ40:BJ42" si="488">SUBSTITUTE(SUBSTITUTE(BH40," ",""),"|","")</f>
        <v>0001020100000001006E????00220001</v>
      </c>
      <c r="BN40" s="187">
        <f t="shared" ref="BN40:BN42" si="489">IF(LEN(BS26),BN39+1,BN39)</f>
        <v>0</v>
      </c>
      <c r="BO40" s="188" t="str">
        <f t="shared" ref="BO40" si="490">"0001 "&amp;DEC2HEX(BN37+512,4)&amp;" 0000 | "&amp;BO39&amp;"0022 "&amp;BO37</f>
        <v>0001 021B 0000 | 0001 006E ???? | 0022 001B</v>
      </c>
      <c r="BP40" s="188" t="str">
        <f t="shared" ref="BP40:EA40" si="491">MID(BQ40,3,2)&amp;MID(BQ40,1,2)&amp;MID(BQ40,7,2)&amp;MID(BQ40,5,2)&amp;MID(BQ40,11,2)&amp;MID(BQ40,9,2)&amp;MID(BQ40,15,2)&amp;MID(BQ40,13,2)&amp;MID(BQ40,19,2)&amp;MID(BQ40,17,2)&amp;MID(BQ40,23,2)&amp;MID(BQ40,21,2)&amp;MID(BQ40,27,2)&amp;MID(BQ40,25,2)&amp;MID(BQ40,31,2)&amp;MID(BQ40,29,2)&amp;MID(BQ40,35,2)&amp;MID(BQ40,33,2)</f>
        <v>01001B02000001006E00????22001B00</v>
      </c>
      <c r="BQ40" s="188" t="str">
        <f t="shared" ref="BQ40:BQ42" si="492">SUBSTITUTE(SUBSTITUTE(BO40," ",""),"|","")</f>
        <v>0001021B00000001006E????0022001B</v>
      </c>
      <c r="BU40" s="187">
        <f t="shared" ref="BU40:BU42" si="493">IF(LEN(BZ26),BU39+1,BU39)</f>
        <v>0</v>
      </c>
      <c r="BV40" s="188" t="str">
        <f t="shared" ref="BV40" si="494">"0001 "&amp;DEC2HEX(BU37+512,4)&amp;" 0000 | "&amp;BV39&amp;"0022 "&amp;BV37</f>
        <v>0001 021C 0000 | 0001 006E ???? | 0022 001C</v>
      </c>
      <c r="BW40" s="188" t="str">
        <f t="shared" ref="BW40:EH40" si="495">MID(BX40,3,2)&amp;MID(BX40,1,2)&amp;MID(BX40,7,2)&amp;MID(BX40,5,2)&amp;MID(BX40,11,2)&amp;MID(BX40,9,2)&amp;MID(BX40,15,2)&amp;MID(BX40,13,2)&amp;MID(BX40,19,2)&amp;MID(BX40,17,2)&amp;MID(BX40,23,2)&amp;MID(BX40,21,2)&amp;MID(BX40,27,2)&amp;MID(BX40,25,2)&amp;MID(BX40,31,2)&amp;MID(BX40,29,2)&amp;MID(BX40,35,2)&amp;MID(BX40,33,2)</f>
        <v>01001C02000001006E00????22001C00</v>
      </c>
      <c r="BX40" s="188" t="str">
        <f t="shared" ref="BX40:BX42" si="496">SUBSTITUTE(SUBSTITUTE(BV40," ",""),"|","")</f>
        <v>0001021C00000001006E????0022001C</v>
      </c>
      <c r="CB40" s="187">
        <f t="shared" ref="CB40:CB42" si="497">IF(LEN(CG26),CB39+1,CB39)</f>
        <v>0</v>
      </c>
      <c r="CC40" s="188" t="str">
        <f t="shared" ref="CC40" si="498">"0001 "&amp;DEC2HEX(CB37+512,4)&amp;" 0000 | "&amp;CC39&amp;"0022 "&amp;CC37</f>
        <v>0001 0209 0000 | 0001 006E ???? | 0022 0009</v>
      </c>
      <c r="CD40" s="188" t="str">
        <f t="shared" ref="CD40:EO40" si="499">MID(CE40,3,2)&amp;MID(CE40,1,2)&amp;MID(CE40,7,2)&amp;MID(CE40,5,2)&amp;MID(CE40,11,2)&amp;MID(CE40,9,2)&amp;MID(CE40,15,2)&amp;MID(CE40,13,2)&amp;MID(CE40,19,2)&amp;MID(CE40,17,2)&amp;MID(CE40,23,2)&amp;MID(CE40,21,2)&amp;MID(CE40,27,2)&amp;MID(CE40,25,2)&amp;MID(CE40,31,2)&amp;MID(CE40,29,2)&amp;MID(CE40,35,2)&amp;MID(CE40,33,2)</f>
        <v>01000902000001006E00????22000900</v>
      </c>
      <c r="CE40" s="188" t="str">
        <f t="shared" ref="CE40:CE42" si="500">SUBSTITUTE(SUBSTITUTE(CC40," ",""),"|","")</f>
        <v>0001020900000001006E????00220009</v>
      </c>
      <c r="CI40" s="187">
        <f t="shared" ref="CI40:CI42" si="501">IF(LEN(CN26),CI39+1,CI39)</f>
        <v>0</v>
      </c>
      <c r="CJ40" s="188" t="str">
        <f t="shared" ref="CJ40" si="502">"0001 "&amp;DEC2HEX(CI37+512,4)&amp;" 0000 | "&amp;CJ39&amp;"0022 "&amp;CJ37</f>
        <v>0001 021A 0000 | 0001 006E ???? | 0022 001A</v>
      </c>
      <c r="CK40" s="188" t="str">
        <f t="shared" ref="CK40:EV40" si="503">MID(CL40,3,2)&amp;MID(CL40,1,2)&amp;MID(CL40,7,2)&amp;MID(CL40,5,2)&amp;MID(CL40,11,2)&amp;MID(CL40,9,2)&amp;MID(CL40,15,2)&amp;MID(CL40,13,2)&amp;MID(CL40,19,2)&amp;MID(CL40,17,2)&amp;MID(CL40,23,2)&amp;MID(CL40,21,2)&amp;MID(CL40,27,2)&amp;MID(CL40,25,2)&amp;MID(CL40,31,2)&amp;MID(CL40,29,2)&amp;MID(CL40,35,2)&amp;MID(CL40,33,2)</f>
        <v>01001A02000001006E00????22001A00</v>
      </c>
      <c r="CL40" s="188" t="str">
        <f t="shared" ref="CL40:CL42" si="504">SUBSTITUTE(SUBSTITUTE(CJ40," ",""),"|","")</f>
        <v>0001021A00000001006E????0022001A</v>
      </c>
      <c r="CP40" s="187">
        <f t="shared" ref="CP40:CP42" si="505">IF(LEN(CU26),CP39+1,CP39)</f>
        <v>0</v>
      </c>
      <c r="CQ40" s="188" t="str">
        <f t="shared" ref="CQ40" si="506">"0001 "&amp;DEC2HEX(CP37+512,4)&amp;" 0000 | "&amp;CQ39&amp;"0022 "&amp;CQ37</f>
        <v>0001 0201 0000 | 0001 006E ???? | 0022 0001</v>
      </c>
      <c r="CR40" s="188" t="str">
        <f t="shared" ref="CR40:FC40" si="507">MID(CS40,3,2)&amp;MID(CS40,1,2)&amp;MID(CS40,7,2)&amp;MID(CS40,5,2)&amp;MID(CS40,11,2)&amp;MID(CS40,9,2)&amp;MID(CS40,15,2)&amp;MID(CS40,13,2)&amp;MID(CS40,19,2)&amp;MID(CS40,17,2)&amp;MID(CS40,23,2)&amp;MID(CS40,21,2)&amp;MID(CS40,27,2)&amp;MID(CS40,25,2)&amp;MID(CS40,31,2)&amp;MID(CS40,29,2)&amp;MID(CS40,35,2)&amp;MID(CS40,33,2)</f>
        <v>01000102000001006E00????22000100</v>
      </c>
      <c r="CS40" s="188" t="str">
        <f t="shared" ref="CS40:CS42" si="508">SUBSTITUTE(SUBSTITUTE(CQ40," ",""),"|","")</f>
        <v>0001020100000001006E????00220001</v>
      </c>
      <c r="CW40" s="187">
        <f t="shared" ref="CW40:CW42" si="509">IF(LEN(DB26),CW39+1,CW39)</f>
        <v>0</v>
      </c>
      <c r="CX40" s="188" t="str">
        <f t="shared" ref="CX40" si="510">"0001 "&amp;DEC2HEX(CW37+512,4)&amp;" 0000 | "&amp;CX39&amp;"0022 "&amp;CX37</f>
        <v>0001 021F 0000 | 0001 006E ???? | 0022 001F</v>
      </c>
      <c r="CY40" s="188" t="str">
        <f t="shared" ref="CY40:FJ40" si="511">MID(CZ40,3,2)&amp;MID(CZ40,1,2)&amp;MID(CZ40,7,2)&amp;MID(CZ40,5,2)&amp;MID(CZ40,11,2)&amp;MID(CZ40,9,2)&amp;MID(CZ40,15,2)&amp;MID(CZ40,13,2)&amp;MID(CZ40,19,2)&amp;MID(CZ40,17,2)&amp;MID(CZ40,23,2)&amp;MID(CZ40,21,2)&amp;MID(CZ40,27,2)&amp;MID(CZ40,25,2)&amp;MID(CZ40,31,2)&amp;MID(CZ40,29,2)&amp;MID(CZ40,35,2)&amp;MID(CZ40,33,2)</f>
        <v>01001F02000001006E00????22001F00</v>
      </c>
      <c r="CZ40" s="188" t="str">
        <f t="shared" ref="CZ40:CZ42" si="512">SUBSTITUTE(SUBSTITUTE(CX40," ",""),"|","")</f>
        <v>0001021F00000001006E????0022001F</v>
      </c>
      <c r="DD40" s="187">
        <f t="shared" ref="DD40:DD42" si="513">IF(LEN(DI26),DD39+1,DD39)</f>
        <v>0</v>
      </c>
      <c r="DE40" s="188" t="str">
        <f t="shared" ref="DE40" si="514">"0001 "&amp;DEC2HEX(DD37+512,4)&amp;" 0000 | "&amp;DE39&amp;"0022 "&amp;DE37</f>
        <v>0001 0207 0000 | 0001 006E ???? | 0022 0007</v>
      </c>
      <c r="DF40" s="188" t="str">
        <f t="shared" ref="DF40:FQ40" si="515">MID(DG40,3,2)&amp;MID(DG40,1,2)&amp;MID(DG40,7,2)&amp;MID(DG40,5,2)&amp;MID(DG40,11,2)&amp;MID(DG40,9,2)&amp;MID(DG40,15,2)&amp;MID(DG40,13,2)&amp;MID(DG40,19,2)&amp;MID(DG40,17,2)&amp;MID(DG40,23,2)&amp;MID(DG40,21,2)&amp;MID(DG40,27,2)&amp;MID(DG40,25,2)&amp;MID(DG40,31,2)&amp;MID(DG40,29,2)&amp;MID(DG40,35,2)&amp;MID(DG40,33,2)</f>
        <v>01000702000001006E00????22000700</v>
      </c>
      <c r="DG40" s="188" t="str">
        <f t="shared" ref="DG40:DG42" si="516">SUBSTITUTE(SUBSTITUTE(DE40," ",""),"|","")</f>
        <v>0001020700000001006E????00220007</v>
      </c>
      <c r="DK40" s="187">
        <f t="shared" ref="DK40:DK42" si="517">IF(LEN(DP26),DK39+1,DK39)</f>
        <v>0</v>
      </c>
      <c r="DL40" s="188" t="str">
        <f t="shared" ref="DL40" si="518">"0001 "&amp;DEC2HEX(DK37+512,4)&amp;" 0000 | "&amp;DL39&amp;"0022 "&amp;DL37</f>
        <v>0001 0221 0000 | 0001 006E ???? | 0022 0021</v>
      </c>
      <c r="DM40" s="188" t="str">
        <f t="shared" ref="DM40:FX40" si="519">MID(DN40,3,2)&amp;MID(DN40,1,2)&amp;MID(DN40,7,2)&amp;MID(DN40,5,2)&amp;MID(DN40,11,2)&amp;MID(DN40,9,2)&amp;MID(DN40,15,2)&amp;MID(DN40,13,2)&amp;MID(DN40,19,2)&amp;MID(DN40,17,2)&amp;MID(DN40,23,2)&amp;MID(DN40,21,2)&amp;MID(DN40,27,2)&amp;MID(DN40,25,2)&amp;MID(DN40,31,2)&amp;MID(DN40,29,2)&amp;MID(DN40,35,2)&amp;MID(DN40,33,2)</f>
        <v>01002102000001006E00????22002100</v>
      </c>
      <c r="DN40" s="188" t="str">
        <f t="shared" ref="DN40:DN42" si="520">SUBSTITUTE(SUBSTITUTE(DL40," ",""),"|","")</f>
        <v>0001022100000001006E????00220021</v>
      </c>
      <c r="DR40" s="187">
        <f t="shared" ref="DR40:DR42" si="521">IF(LEN(DW26),DR39+1,DR39)</f>
        <v>0</v>
      </c>
      <c r="DS40" s="188" t="str">
        <f t="shared" ref="DS40" si="522">"0001 "&amp;DEC2HEX(DR37+512,4)&amp;" 0000 | "&amp;DS39&amp;"0022 "&amp;DS37</f>
        <v>0001 0200 0000 | 0001 006E ???? | 0022 0000</v>
      </c>
      <c r="DT40" s="188" t="str">
        <f t="shared" ref="DT40:GE40" si="523">MID(DU40,3,2)&amp;MID(DU40,1,2)&amp;MID(DU40,7,2)&amp;MID(DU40,5,2)&amp;MID(DU40,11,2)&amp;MID(DU40,9,2)&amp;MID(DU40,15,2)&amp;MID(DU40,13,2)&amp;MID(DU40,19,2)&amp;MID(DU40,17,2)&amp;MID(DU40,23,2)&amp;MID(DU40,21,2)&amp;MID(DU40,27,2)&amp;MID(DU40,25,2)&amp;MID(DU40,31,2)&amp;MID(DU40,29,2)&amp;MID(DU40,35,2)&amp;MID(DU40,33,2)</f>
        <v>01000002000001006E00????22000000</v>
      </c>
      <c r="DU40" s="188" t="str">
        <f t="shared" ref="DU40:DU42" si="524">SUBSTITUTE(SUBSTITUTE(DS40," ",""),"|","")</f>
        <v>0001020000000001006E????00220000</v>
      </c>
      <c r="DY40" s="187">
        <f t="shared" ref="DY40:DY42" si="525">IF(LEN(ED26),DY39+1,DY39)</f>
        <v>0</v>
      </c>
      <c r="DZ40" s="188" t="str">
        <f t="shared" ref="DZ40" si="526">"0001 "&amp;DEC2HEX(DY37+512,4)&amp;" 0000 | "&amp;DZ39&amp;"0022 "&amp;DZ37</f>
        <v>0001 0208 0000 | 0001 006E ???? | 0022 0008</v>
      </c>
      <c r="EA40" s="188" t="str">
        <f t="shared" ref="EA40:GL40" si="527">MID(EB40,3,2)&amp;MID(EB40,1,2)&amp;MID(EB40,7,2)&amp;MID(EB40,5,2)&amp;MID(EB40,11,2)&amp;MID(EB40,9,2)&amp;MID(EB40,15,2)&amp;MID(EB40,13,2)&amp;MID(EB40,19,2)&amp;MID(EB40,17,2)&amp;MID(EB40,23,2)&amp;MID(EB40,21,2)&amp;MID(EB40,27,2)&amp;MID(EB40,25,2)&amp;MID(EB40,31,2)&amp;MID(EB40,29,2)&amp;MID(EB40,35,2)&amp;MID(EB40,33,2)</f>
        <v>01000802000001006E00????22000800</v>
      </c>
      <c r="EB40" s="188" t="str">
        <f t="shared" ref="EB40:EB42" si="528">SUBSTITUTE(SUBSTITUTE(DZ40," ",""),"|","")</f>
        <v>0001020800000001006E????00220008</v>
      </c>
      <c r="EF40" s="187">
        <f t="shared" ref="EF40:EF42" si="529">IF(LEN(EK26),EF39+1,EF39)</f>
        <v>0</v>
      </c>
      <c r="EG40" s="188" t="str">
        <f t="shared" ref="EG40" si="530">"0001 "&amp;DEC2HEX(EF37+512,4)&amp;" 0000 | "&amp;EG39&amp;"0022 "&amp;EG37</f>
        <v>0001 0209 0000 | 0001 006E ???? | 0022 0009</v>
      </c>
      <c r="EH40" s="188" t="str">
        <f t="shared" ref="EH40:GS40" si="531">MID(EI40,3,2)&amp;MID(EI40,1,2)&amp;MID(EI40,7,2)&amp;MID(EI40,5,2)&amp;MID(EI40,11,2)&amp;MID(EI40,9,2)&amp;MID(EI40,15,2)&amp;MID(EI40,13,2)&amp;MID(EI40,19,2)&amp;MID(EI40,17,2)&amp;MID(EI40,23,2)&amp;MID(EI40,21,2)&amp;MID(EI40,27,2)&amp;MID(EI40,25,2)&amp;MID(EI40,31,2)&amp;MID(EI40,29,2)&amp;MID(EI40,35,2)&amp;MID(EI40,33,2)</f>
        <v>01000902000001006E00????22000900</v>
      </c>
      <c r="EI40" s="188" t="str">
        <f t="shared" ref="EI40:EI42" si="532">SUBSTITUTE(SUBSTITUTE(EG40," ",""),"|","")</f>
        <v>0001020900000001006E????00220009</v>
      </c>
      <c r="EM40" s="187">
        <f t="shared" ref="EM40:EM42" si="533">IF(LEN(ER26),EM39+1,EM39)</f>
        <v>0</v>
      </c>
      <c r="EN40" s="188" t="str">
        <f t="shared" ref="EN40" si="534">"0001 "&amp;DEC2HEX(EM37+512,4)&amp;" 0000 | "&amp;EN39&amp;"0022 "&amp;EN37</f>
        <v>0001 0209 0000 | 0001 006E ???? | 0022 0009</v>
      </c>
      <c r="EO40" s="188" t="str">
        <f t="shared" ref="EO40:FT40" si="535">MID(EP40,3,2)&amp;MID(EP40,1,2)&amp;MID(EP40,7,2)&amp;MID(EP40,5,2)&amp;MID(EP40,11,2)&amp;MID(EP40,9,2)&amp;MID(EP40,15,2)&amp;MID(EP40,13,2)&amp;MID(EP40,19,2)&amp;MID(EP40,17,2)&amp;MID(EP40,23,2)&amp;MID(EP40,21,2)&amp;MID(EP40,27,2)&amp;MID(EP40,25,2)&amp;MID(EP40,31,2)&amp;MID(EP40,29,2)&amp;MID(EP40,35,2)&amp;MID(EP40,33,2)</f>
        <v>01000902000001006E00????22000900</v>
      </c>
      <c r="EP40" s="188" t="str">
        <f t="shared" ref="EP40:EP42" si="536">SUBSTITUTE(SUBSTITUTE(EN40," ",""),"|","")</f>
        <v>0001020900000001006E????00220009</v>
      </c>
      <c r="ET40" s="187">
        <f t="shared" ref="ET40:ET42" si="537">IF(LEN(EY26),ET39+1,ET39)</f>
        <v>0</v>
      </c>
      <c r="EU40" s="188" t="str">
        <f t="shared" ref="EU40" si="538">"0001 "&amp;DEC2HEX(ET37+512,4)&amp;" 0000 | "&amp;EU39&amp;"0022 "&amp;EU37</f>
        <v>0001 0220 0000 | 0001 006E ???? | 0022 0020</v>
      </c>
      <c r="EV40" s="188" t="str">
        <f t="shared" ref="EV40:GA40" si="539">MID(EW40,3,2)&amp;MID(EW40,1,2)&amp;MID(EW40,7,2)&amp;MID(EW40,5,2)&amp;MID(EW40,11,2)&amp;MID(EW40,9,2)&amp;MID(EW40,15,2)&amp;MID(EW40,13,2)&amp;MID(EW40,19,2)&amp;MID(EW40,17,2)&amp;MID(EW40,23,2)&amp;MID(EW40,21,2)&amp;MID(EW40,27,2)&amp;MID(EW40,25,2)&amp;MID(EW40,31,2)&amp;MID(EW40,29,2)&amp;MID(EW40,35,2)&amp;MID(EW40,33,2)</f>
        <v>01002002000001006E00????22002000</v>
      </c>
      <c r="EW40" s="188" t="str">
        <f t="shared" ref="EW40:EW42" si="540">SUBSTITUTE(SUBSTITUTE(EU40," ",""),"|","")</f>
        <v>0001022000000001006E????00220020</v>
      </c>
      <c r="FA40" s="187">
        <f t="shared" ref="FA40:FA42" si="541">IF(LEN(FF26),FA39+1,FA39)</f>
        <v>0</v>
      </c>
      <c r="FB40" s="188" t="str">
        <f t="shared" ref="FB40" si="542">"0001 "&amp;DEC2HEX(FA37+512,4)&amp;" 0000 | "&amp;FB39&amp;"0022 "&amp;FB37</f>
        <v>0001 0223 0000 | 0001 006E ???? | 0022 0023</v>
      </c>
      <c r="FC40" s="188" t="str">
        <f t="shared" ref="FC40:GH40" si="543">MID(FD40,3,2)&amp;MID(FD40,1,2)&amp;MID(FD40,7,2)&amp;MID(FD40,5,2)&amp;MID(FD40,11,2)&amp;MID(FD40,9,2)&amp;MID(FD40,15,2)&amp;MID(FD40,13,2)&amp;MID(FD40,19,2)&amp;MID(FD40,17,2)&amp;MID(FD40,23,2)&amp;MID(FD40,21,2)&amp;MID(FD40,27,2)&amp;MID(FD40,25,2)&amp;MID(FD40,31,2)&amp;MID(FD40,29,2)&amp;MID(FD40,35,2)&amp;MID(FD40,33,2)</f>
        <v>01002302000001006E00????22002300</v>
      </c>
      <c r="FD40" s="188" t="str">
        <f t="shared" ref="FD40:FD42" si="544">SUBSTITUTE(SUBSTITUTE(FB40," ",""),"|","")</f>
        <v>0001022300000001006E????00220023</v>
      </c>
      <c r="FH40" s="187">
        <f t="shared" ref="FH40:FH42" si="545">IF(LEN(FM26),FH39+1,FH39)</f>
        <v>0</v>
      </c>
      <c r="FI40" s="188" t="str">
        <f t="shared" ref="FI40" si="546">"0001 "&amp;DEC2HEX(FH37+512,4)&amp;" 0000 | "&amp;FI39&amp;"0022 "&amp;FI37</f>
        <v>0001 0215 0000 | 0001 006E ???? | 0022 0015</v>
      </c>
      <c r="FJ40" s="188" t="str">
        <f t="shared" ref="FJ40:GO40" si="547">MID(FK40,3,2)&amp;MID(FK40,1,2)&amp;MID(FK40,7,2)&amp;MID(FK40,5,2)&amp;MID(FK40,11,2)&amp;MID(FK40,9,2)&amp;MID(FK40,15,2)&amp;MID(FK40,13,2)&amp;MID(FK40,19,2)&amp;MID(FK40,17,2)&amp;MID(FK40,23,2)&amp;MID(FK40,21,2)&amp;MID(FK40,27,2)&amp;MID(FK40,25,2)&amp;MID(FK40,31,2)&amp;MID(FK40,29,2)&amp;MID(FK40,35,2)&amp;MID(FK40,33,2)</f>
        <v>01001502000001006E00????22001500</v>
      </c>
      <c r="FK40" s="188" t="str">
        <f t="shared" ref="FK40:FK42" si="548">SUBSTITUTE(SUBSTITUTE(FI40," ",""),"|","")</f>
        <v>0001021500000001006E????00220015</v>
      </c>
      <c r="FO40" s="187">
        <f t="shared" ref="FO40:FO42" si="549">IF(LEN(FT26),FO39+1,FO39)</f>
        <v>0</v>
      </c>
      <c r="FP40" s="188" t="str">
        <f t="shared" ref="FP40" si="550">"0001 "&amp;DEC2HEX(FO37+512,4)&amp;" 0000 | "&amp;FP39&amp;"0022 "&amp;FP37</f>
        <v>0001 0222 0000 | 0001 006E ???? | 0022 0022</v>
      </c>
      <c r="FQ40" s="188" t="str">
        <f t="shared" ref="FQ40:GV40" si="551">MID(FR40,3,2)&amp;MID(FR40,1,2)&amp;MID(FR40,7,2)&amp;MID(FR40,5,2)&amp;MID(FR40,11,2)&amp;MID(FR40,9,2)&amp;MID(FR40,15,2)&amp;MID(FR40,13,2)&amp;MID(FR40,19,2)&amp;MID(FR40,17,2)&amp;MID(FR40,23,2)&amp;MID(FR40,21,2)&amp;MID(FR40,27,2)&amp;MID(FR40,25,2)&amp;MID(FR40,31,2)&amp;MID(FR40,29,2)&amp;MID(FR40,35,2)&amp;MID(FR40,33,2)</f>
        <v>01002202000001006E00????22002200</v>
      </c>
      <c r="FR40" s="188" t="str">
        <f t="shared" ref="FR40:FR42" si="552">SUBSTITUTE(SUBSTITUTE(FP40," ",""),"|","")</f>
        <v>0001022200000001006E????00220022</v>
      </c>
      <c r="FV40" s="187">
        <f t="shared" ref="FV40:FV42" si="553">IF(LEN(GA26),FV39+1,FV39)</f>
        <v>0</v>
      </c>
      <c r="FW40" s="188" t="str">
        <f t="shared" ref="FW40" si="554">"0001 "&amp;DEC2HEX(FV37+512,4)&amp;" 0000 | "&amp;FW39&amp;"0022 "&amp;FW37</f>
        <v>0001 020D 0000 | 0001 006E ???? | 0022 000D</v>
      </c>
      <c r="FX40" s="188" t="str">
        <f t="shared" ref="FX40:HC40" si="555">MID(FY40,3,2)&amp;MID(FY40,1,2)&amp;MID(FY40,7,2)&amp;MID(FY40,5,2)&amp;MID(FY40,11,2)&amp;MID(FY40,9,2)&amp;MID(FY40,15,2)&amp;MID(FY40,13,2)&amp;MID(FY40,19,2)&amp;MID(FY40,17,2)&amp;MID(FY40,23,2)&amp;MID(FY40,21,2)&amp;MID(FY40,27,2)&amp;MID(FY40,25,2)&amp;MID(FY40,31,2)&amp;MID(FY40,29,2)&amp;MID(FY40,35,2)&amp;MID(FY40,33,2)</f>
        <v>01000D02000001006E00????22000D00</v>
      </c>
      <c r="FY40" s="188" t="str">
        <f t="shared" ref="FY40:FY42" si="556">SUBSTITUTE(SUBSTITUTE(FW40," ",""),"|","")</f>
        <v>0001020D00000001006E????0022000D</v>
      </c>
      <c r="GC40" s="187">
        <f t="shared" ref="GC40:GC42" si="557">IF(LEN(GH26),GC39+1,GC39)</f>
        <v>0</v>
      </c>
      <c r="GD40" s="188" t="str">
        <f t="shared" ref="GD40" si="558">"0001 "&amp;DEC2HEX(GC37+512,4)&amp;" 0000 | "&amp;GD39&amp;"0022 "&amp;GD37</f>
        <v>0001 0226 0000 | 0001 006E ???? | 0022 0026</v>
      </c>
      <c r="GE40" s="188" t="str">
        <f t="shared" ref="GE40:HJ40" si="559">MID(GF40,3,2)&amp;MID(GF40,1,2)&amp;MID(GF40,7,2)&amp;MID(GF40,5,2)&amp;MID(GF40,11,2)&amp;MID(GF40,9,2)&amp;MID(GF40,15,2)&amp;MID(GF40,13,2)&amp;MID(GF40,19,2)&amp;MID(GF40,17,2)&amp;MID(GF40,23,2)&amp;MID(GF40,21,2)&amp;MID(GF40,27,2)&amp;MID(GF40,25,2)&amp;MID(GF40,31,2)&amp;MID(GF40,29,2)&amp;MID(GF40,35,2)&amp;MID(GF40,33,2)</f>
        <v>01002602000001006E00????22002600</v>
      </c>
      <c r="GF40" s="188" t="str">
        <f t="shared" ref="GF40:GF42" si="560">SUBSTITUTE(SUBSTITUTE(GD40," ",""),"|","")</f>
        <v>0001022600000001006E????00220026</v>
      </c>
      <c r="GJ40" s="187">
        <f t="shared" ref="GJ40:GJ42" si="561">IF(LEN(GO26),GJ39+1,GJ39)</f>
        <v>0</v>
      </c>
      <c r="GK40" s="188" t="str">
        <f t="shared" ref="GK40" si="562">"0001 "&amp;DEC2HEX(GJ37+512,4)&amp;" 0000 | "&amp;GK39&amp;"0022 "&amp;GK37</f>
        <v>0001 020D 0000 | 0001 006E ???? | 0022 000D</v>
      </c>
      <c r="GL40" s="188" t="str">
        <f t="shared" ref="GL40:HQ40" si="563">MID(GM40,3,2)&amp;MID(GM40,1,2)&amp;MID(GM40,7,2)&amp;MID(GM40,5,2)&amp;MID(GM40,11,2)&amp;MID(GM40,9,2)&amp;MID(GM40,15,2)&amp;MID(GM40,13,2)&amp;MID(GM40,19,2)&amp;MID(GM40,17,2)&amp;MID(GM40,23,2)&amp;MID(GM40,21,2)&amp;MID(GM40,27,2)&amp;MID(GM40,25,2)&amp;MID(GM40,31,2)&amp;MID(GM40,29,2)&amp;MID(GM40,35,2)&amp;MID(GM40,33,2)</f>
        <v>01000D02000001006E00????22000D00</v>
      </c>
      <c r="GM40" s="188" t="str">
        <f t="shared" ref="GM40:GM42" si="564">SUBSTITUTE(SUBSTITUTE(GK40," ",""),"|","")</f>
        <v>0001020D00000001006E????0022000D</v>
      </c>
      <c r="GQ40" s="187">
        <f t="shared" ref="GQ40:GQ42" si="565">IF(LEN(GV26),GQ39+1,GQ39)</f>
        <v>0</v>
      </c>
      <c r="GR40" s="188" t="str">
        <f t="shared" ref="GR40" si="566">"0001 "&amp;DEC2HEX(GQ37+512,4)&amp;" 0000 | "&amp;GR39&amp;"0022 "&amp;GR37</f>
        <v>0001 0228 0000 | 0001 006E ???? | 0022 0028</v>
      </c>
      <c r="GS40" s="188" t="str">
        <f t="shared" ref="GS40:HX40" si="567">MID(GT40,3,2)&amp;MID(GT40,1,2)&amp;MID(GT40,7,2)&amp;MID(GT40,5,2)&amp;MID(GT40,11,2)&amp;MID(GT40,9,2)&amp;MID(GT40,15,2)&amp;MID(GT40,13,2)&amp;MID(GT40,19,2)&amp;MID(GT40,17,2)&amp;MID(GT40,23,2)&amp;MID(GT40,21,2)&amp;MID(GT40,27,2)&amp;MID(GT40,25,2)&amp;MID(GT40,31,2)&amp;MID(GT40,29,2)&amp;MID(GT40,35,2)&amp;MID(GT40,33,2)</f>
        <v>01002802000001006E00????22002800</v>
      </c>
      <c r="GT40" s="188" t="str">
        <f t="shared" ref="GT40:GT42" si="568">SUBSTITUTE(SUBSTITUTE(GR40," ",""),"|","")</f>
        <v>0001022800000001006E????00220028</v>
      </c>
      <c r="GX40" s="187">
        <f t="shared" ref="GX40:GX42" si="569">IF(LEN(HC26),GX39+1,GX39)</f>
        <v>0</v>
      </c>
      <c r="GY40" s="188" t="str">
        <f t="shared" ref="GY40" si="570">"0001 "&amp;DEC2HEX(GX37+512,4)&amp;" 0000 | "&amp;GY39&amp;"0022 "&amp;GY37</f>
        <v>0001 0205 0000 | 0001 006E ???? | 0022 0005</v>
      </c>
      <c r="GZ40" s="188" t="str">
        <f t="shared" ref="GZ40:IE40" si="571">MID(HA40,3,2)&amp;MID(HA40,1,2)&amp;MID(HA40,7,2)&amp;MID(HA40,5,2)&amp;MID(HA40,11,2)&amp;MID(HA40,9,2)&amp;MID(HA40,15,2)&amp;MID(HA40,13,2)&amp;MID(HA40,19,2)&amp;MID(HA40,17,2)&amp;MID(HA40,23,2)&amp;MID(HA40,21,2)&amp;MID(HA40,27,2)&amp;MID(HA40,25,2)&amp;MID(HA40,31,2)&amp;MID(HA40,29,2)&amp;MID(HA40,35,2)&amp;MID(HA40,33,2)</f>
        <v>01000502000001006E00????22000500</v>
      </c>
      <c r="HA40" s="188" t="str">
        <f t="shared" ref="HA40:HA42" si="572">SUBSTITUTE(SUBSTITUTE(GY40," ",""),"|","")</f>
        <v>0001020500000001006E????00220005</v>
      </c>
      <c r="HE40" s="187">
        <f t="shared" ref="HE40:HE42" si="573">IF(LEN(HJ26),HE39+1,HE39)</f>
        <v>0</v>
      </c>
      <c r="HF40" s="188" t="str">
        <f t="shared" ref="HF40" si="574">"0001 "&amp;DEC2HEX(HE37+512,4)&amp;" 0000 | "&amp;HF39&amp;"0022 "&amp;HF37</f>
        <v>0001 0205 0000 | 0001 006E ???? | 0022 0005</v>
      </c>
      <c r="HG40" s="188" t="str">
        <f t="shared" ref="HG40:IL40" si="575">MID(HH40,3,2)&amp;MID(HH40,1,2)&amp;MID(HH40,7,2)&amp;MID(HH40,5,2)&amp;MID(HH40,11,2)&amp;MID(HH40,9,2)&amp;MID(HH40,15,2)&amp;MID(HH40,13,2)&amp;MID(HH40,19,2)&amp;MID(HH40,17,2)&amp;MID(HH40,23,2)&amp;MID(HH40,21,2)&amp;MID(HH40,27,2)&amp;MID(HH40,25,2)&amp;MID(HH40,31,2)&amp;MID(HH40,29,2)&amp;MID(HH40,35,2)&amp;MID(HH40,33,2)</f>
        <v>01000502000001006E00????22000500</v>
      </c>
      <c r="HH40" s="188" t="str">
        <f t="shared" ref="HH40:HH42" si="576">SUBSTITUTE(SUBSTITUTE(HF40," ",""),"|","")</f>
        <v>0001020500000001006E????00220005</v>
      </c>
      <c r="HL40" s="187">
        <f t="shared" ref="HL40:HL42" si="577">IF(LEN(HQ26),HL39+1,HL39)</f>
        <v>0</v>
      </c>
      <c r="HM40" s="188" t="str">
        <f t="shared" ref="HM40" si="578">"0001 "&amp;DEC2HEX(HL37+512,4)&amp;" 0000 | "&amp;HM39&amp;"0022 "&amp;HM37</f>
        <v>0001 020E 0000 | 0001 006E ???? | 0022 000E</v>
      </c>
      <c r="HN40" s="188" t="str">
        <f t="shared" ref="HN40:IS40" si="579">MID(HO40,3,2)&amp;MID(HO40,1,2)&amp;MID(HO40,7,2)&amp;MID(HO40,5,2)&amp;MID(HO40,11,2)&amp;MID(HO40,9,2)&amp;MID(HO40,15,2)&amp;MID(HO40,13,2)&amp;MID(HO40,19,2)&amp;MID(HO40,17,2)&amp;MID(HO40,23,2)&amp;MID(HO40,21,2)&amp;MID(HO40,27,2)&amp;MID(HO40,25,2)&amp;MID(HO40,31,2)&amp;MID(HO40,29,2)&amp;MID(HO40,35,2)&amp;MID(HO40,33,2)</f>
        <v>01000E02000001006E00????22000E00</v>
      </c>
      <c r="HO40" s="188" t="str">
        <f t="shared" ref="HO40:HO42" si="580">SUBSTITUTE(SUBSTITUTE(HM40," ",""),"|","")</f>
        <v>0001020E00000001006E????0022000E</v>
      </c>
      <c r="HS40" s="187">
        <f t="shared" ref="HS40:HS42" si="581">IF(LEN(HX26),HS39+1,HS39)</f>
        <v>0</v>
      </c>
      <c r="HT40" s="188" t="str">
        <f t="shared" ref="HT40" si="582">"0001 "&amp;DEC2HEX(HS37+512,4)&amp;" 0000 | "&amp;HT39&amp;"0022 "&amp;HT37</f>
        <v>0001 022A 0000 | 0001 006E ???? | 0022 002A</v>
      </c>
      <c r="HU40" s="188" t="str">
        <f t="shared" ref="HU40:IZ40" si="583">MID(HV40,3,2)&amp;MID(HV40,1,2)&amp;MID(HV40,7,2)&amp;MID(HV40,5,2)&amp;MID(HV40,11,2)&amp;MID(HV40,9,2)&amp;MID(HV40,15,2)&amp;MID(HV40,13,2)&amp;MID(HV40,19,2)&amp;MID(HV40,17,2)&amp;MID(HV40,23,2)&amp;MID(HV40,21,2)&amp;MID(HV40,27,2)&amp;MID(HV40,25,2)&amp;MID(HV40,31,2)&amp;MID(HV40,29,2)&amp;MID(HV40,35,2)&amp;MID(HV40,33,2)</f>
        <v>01002A02000001006E00????22002A00</v>
      </c>
      <c r="HV40" s="188" t="str">
        <f t="shared" ref="HV40:HV42" si="584">SUBSTITUTE(SUBSTITUTE(HT40," ",""),"|","")</f>
        <v>0001022A00000001006E????0022002A</v>
      </c>
      <c r="HZ40" s="187">
        <f t="shared" ref="HZ40:HZ42" si="585">IF(LEN(IE26),HZ39+1,HZ39)</f>
        <v>0</v>
      </c>
      <c r="IA40" s="188" t="str">
        <f t="shared" ref="IA40" si="586">"0001 "&amp;DEC2HEX(HZ37+512,4)&amp;" 0000 | "&amp;IA39&amp;"0022 "&amp;IA37</f>
        <v>0001 0229 0000 | 0001 006E ???? | 0022 0029</v>
      </c>
      <c r="IB40" s="188" t="str">
        <f t="shared" ref="IB40:JG40" si="587">MID(IC40,3,2)&amp;MID(IC40,1,2)&amp;MID(IC40,7,2)&amp;MID(IC40,5,2)&amp;MID(IC40,11,2)&amp;MID(IC40,9,2)&amp;MID(IC40,15,2)&amp;MID(IC40,13,2)&amp;MID(IC40,19,2)&amp;MID(IC40,17,2)&amp;MID(IC40,23,2)&amp;MID(IC40,21,2)&amp;MID(IC40,27,2)&amp;MID(IC40,25,2)&amp;MID(IC40,31,2)&amp;MID(IC40,29,2)&amp;MID(IC40,35,2)&amp;MID(IC40,33,2)</f>
        <v>01002902000001006E00????22002900</v>
      </c>
      <c r="IC40" s="188" t="str">
        <f t="shared" ref="IC40:IC42" si="588">SUBSTITUTE(SUBSTITUTE(IA40," ",""),"|","")</f>
        <v>0001022900000001006E????00220029</v>
      </c>
      <c r="IG40" s="187">
        <f t="shared" ref="IG40:IG42" si="589">IF(LEN(IL26),IG39+1,IG39)</f>
        <v>0</v>
      </c>
      <c r="IH40" s="188" t="str">
        <f t="shared" ref="IH40" si="590">"0001 "&amp;DEC2HEX(IG37+512,4)&amp;" 0000 | "&amp;IH39&amp;"0022 "&amp;IH37</f>
        <v>0001 0204 0000 | 0001 006E ???? | 0022 0004</v>
      </c>
      <c r="II40" s="188" t="str">
        <f t="shared" ref="II40:JN40" si="591">MID(IJ40,3,2)&amp;MID(IJ40,1,2)&amp;MID(IJ40,7,2)&amp;MID(IJ40,5,2)&amp;MID(IJ40,11,2)&amp;MID(IJ40,9,2)&amp;MID(IJ40,15,2)&amp;MID(IJ40,13,2)&amp;MID(IJ40,19,2)&amp;MID(IJ40,17,2)&amp;MID(IJ40,23,2)&amp;MID(IJ40,21,2)&amp;MID(IJ40,27,2)&amp;MID(IJ40,25,2)&amp;MID(IJ40,31,2)&amp;MID(IJ40,29,2)&amp;MID(IJ40,35,2)&amp;MID(IJ40,33,2)</f>
        <v>01000402000001006E00????22000400</v>
      </c>
      <c r="IJ40" s="188" t="str">
        <f t="shared" ref="IJ40:IJ42" si="592">SUBSTITUTE(SUBSTITUTE(IH40," ",""),"|","")</f>
        <v>0001020400000001006E????00220004</v>
      </c>
      <c r="IN40" s="187">
        <f t="shared" ref="IN40:IN42" si="593">IF(LEN(IS26),IN39+1,IN39)</f>
        <v>0</v>
      </c>
      <c r="IO40" s="188" t="str">
        <f t="shared" ref="IO40" si="594">"0001 "&amp;DEC2HEX(IN37+512,4)&amp;" 0000 | "&amp;IO39&amp;"0022 "&amp;IO37</f>
        <v>0001 0224 0000 | 0001 006E ???? | 0022 0024</v>
      </c>
      <c r="IP40" s="188" t="str">
        <f t="shared" ref="IP40:JU40" si="595">MID(IQ40,3,2)&amp;MID(IQ40,1,2)&amp;MID(IQ40,7,2)&amp;MID(IQ40,5,2)&amp;MID(IQ40,11,2)&amp;MID(IQ40,9,2)&amp;MID(IQ40,15,2)&amp;MID(IQ40,13,2)&amp;MID(IQ40,19,2)&amp;MID(IQ40,17,2)&amp;MID(IQ40,23,2)&amp;MID(IQ40,21,2)&amp;MID(IQ40,27,2)&amp;MID(IQ40,25,2)&amp;MID(IQ40,31,2)&amp;MID(IQ40,29,2)&amp;MID(IQ40,35,2)&amp;MID(IQ40,33,2)</f>
        <v>01002402000001006E00????22002400</v>
      </c>
      <c r="IQ40" s="188" t="str">
        <f t="shared" ref="IQ40:IQ42" si="596">SUBSTITUTE(SUBSTITUTE(IO40," ",""),"|","")</f>
        <v>0001022400000001006E????00220024</v>
      </c>
      <c r="IU40" s="187">
        <f t="shared" ref="IU40:IU42" si="597">IF(LEN(IZ26),IU39+1,IU39)</f>
        <v>0</v>
      </c>
      <c r="IV40" s="188" t="str">
        <f t="shared" ref="IV40" si="598">"0001 "&amp;DEC2HEX(IU37+512,4)&amp;" 0000 | "&amp;IV39&amp;"0022 "&amp;IV37</f>
        <v>0001 0223 0000 | 0001 006E ???? | 0022 0023</v>
      </c>
      <c r="IW40" s="188" t="str">
        <f t="shared" ref="IW40:KB40" si="599">MID(IX40,3,2)&amp;MID(IX40,1,2)&amp;MID(IX40,7,2)&amp;MID(IX40,5,2)&amp;MID(IX40,11,2)&amp;MID(IX40,9,2)&amp;MID(IX40,15,2)&amp;MID(IX40,13,2)&amp;MID(IX40,19,2)&amp;MID(IX40,17,2)&amp;MID(IX40,23,2)&amp;MID(IX40,21,2)&amp;MID(IX40,27,2)&amp;MID(IX40,25,2)&amp;MID(IX40,31,2)&amp;MID(IX40,29,2)&amp;MID(IX40,35,2)&amp;MID(IX40,33,2)</f>
        <v>01002302000001006E00????22002300</v>
      </c>
      <c r="IX40" s="188" t="str">
        <f t="shared" ref="IX40:IX42" si="600">SUBSTITUTE(SUBSTITUTE(IV40," ",""),"|","")</f>
        <v>0001022300000001006E????00220023</v>
      </c>
      <c r="JB40" s="187">
        <f t="shared" ref="JB40:JB42" si="601">IF(LEN(JG26),JB39+1,JB39)</f>
        <v>0</v>
      </c>
      <c r="JC40" s="188" t="str">
        <f t="shared" ref="JC40" si="602">"0001 "&amp;DEC2HEX(JB37+512,4)&amp;" 0000 | "&amp;JC39&amp;"0022 "&amp;JC37</f>
        <v>0001 020A 0000 | 0001 006E ???? | 0022 000A</v>
      </c>
      <c r="JD40" s="188" t="str">
        <f t="shared" ref="JD40:KI40" si="603">MID(JE40,3,2)&amp;MID(JE40,1,2)&amp;MID(JE40,7,2)&amp;MID(JE40,5,2)&amp;MID(JE40,11,2)&amp;MID(JE40,9,2)&amp;MID(JE40,15,2)&amp;MID(JE40,13,2)&amp;MID(JE40,19,2)&amp;MID(JE40,17,2)&amp;MID(JE40,23,2)&amp;MID(JE40,21,2)&amp;MID(JE40,27,2)&amp;MID(JE40,25,2)&amp;MID(JE40,31,2)&amp;MID(JE40,29,2)&amp;MID(JE40,35,2)&amp;MID(JE40,33,2)</f>
        <v>01000A02000001006E00????22000A00</v>
      </c>
      <c r="JE40" s="188" t="str">
        <f t="shared" ref="JE40:JE42" si="604">SUBSTITUTE(SUBSTITUTE(JC40," ",""),"|","")</f>
        <v>0001020A00000001006E????0022000A</v>
      </c>
      <c r="JI40" s="187">
        <f t="shared" ref="JI40:JI42" si="605">IF(LEN(JN26),JI39+1,JI39)</f>
        <v>0</v>
      </c>
      <c r="JJ40" s="188" t="str">
        <f t="shared" ref="JJ40" si="606">"0001 "&amp;DEC2HEX(JI37+512,4)&amp;" 0000 | "&amp;JJ39&amp;"0022 "&amp;JJ37</f>
        <v>0001 0225 0000 | 0001 006E ???? | 0022 0025</v>
      </c>
      <c r="JK40" s="188" t="str">
        <f t="shared" ref="JK40:KP40" si="607">MID(JL40,3,2)&amp;MID(JL40,1,2)&amp;MID(JL40,7,2)&amp;MID(JL40,5,2)&amp;MID(JL40,11,2)&amp;MID(JL40,9,2)&amp;MID(JL40,15,2)&amp;MID(JL40,13,2)&amp;MID(JL40,19,2)&amp;MID(JL40,17,2)&amp;MID(JL40,23,2)&amp;MID(JL40,21,2)&amp;MID(JL40,27,2)&amp;MID(JL40,25,2)&amp;MID(JL40,31,2)&amp;MID(JL40,29,2)&amp;MID(JL40,35,2)&amp;MID(JL40,33,2)</f>
        <v>01002502000001006E00????22002500</v>
      </c>
      <c r="JL40" s="188" t="str">
        <f t="shared" ref="JL40:JL42" si="608">SUBSTITUTE(SUBSTITUTE(JJ40," ",""),"|","")</f>
        <v>0001022500000001006E????00220025</v>
      </c>
      <c r="JP40" s="187">
        <f t="shared" ref="JP40:JP42" si="609">IF(LEN(JU26),JP39+1,JP39)</f>
        <v>0</v>
      </c>
      <c r="JQ40" s="188" t="str">
        <f t="shared" ref="JQ40" si="610">"0001 "&amp;DEC2HEX(JP37+512,4)&amp;" 0000 | "&amp;JQ39&amp;"0022 "&amp;JQ37</f>
        <v>0001 0203 0000 | 0001 006E ???? | 0022 0003</v>
      </c>
      <c r="JR40" s="188" t="str">
        <f t="shared" ref="JR40:KW40" si="611">MID(JS40,3,2)&amp;MID(JS40,1,2)&amp;MID(JS40,7,2)&amp;MID(JS40,5,2)&amp;MID(JS40,11,2)&amp;MID(JS40,9,2)&amp;MID(JS40,15,2)&amp;MID(JS40,13,2)&amp;MID(JS40,19,2)&amp;MID(JS40,17,2)&amp;MID(JS40,23,2)&amp;MID(JS40,21,2)&amp;MID(JS40,27,2)&amp;MID(JS40,25,2)&amp;MID(JS40,31,2)&amp;MID(JS40,29,2)&amp;MID(JS40,35,2)&amp;MID(JS40,33,2)</f>
        <v>01000302000001006E00????22000300</v>
      </c>
      <c r="JS40" s="188" t="str">
        <f t="shared" ref="JS40:JS42" si="612">SUBSTITUTE(SUBSTITUTE(JQ40," ",""),"|","")</f>
        <v>0001020300000001006E????00220003</v>
      </c>
      <c r="JW40" s="187">
        <f t="shared" ref="JW40:JW42" si="613">IF(LEN(KB26),JW39+1,JW39)</f>
        <v>0</v>
      </c>
      <c r="JX40" s="188" t="str">
        <f t="shared" ref="JX40" si="614">"0001 "&amp;DEC2HEX(JW37+512,4)&amp;" 0000 | "&amp;JX39&amp;"0022 "&amp;JX37</f>
        <v>0001 0227 0000 | 0001 006E ???? | 0022 0027</v>
      </c>
      <c r="JY40" s="188" t="str">
        <f t="shared" ref="JY40:LD40" si="615">MID(JZ40,3,2)&amp;MID(JZ40,1,2)&amp;MID(JZ40,7,2)&amp;MID(JZ40,5,2)&amp;MID(JZ40,11,2)&amp;MID(JZ40,9,2)&amp;MID(JZ40,15,2)&amp;MID(JZ40,13,2)&amp;MID(JZ40,19,2)&amp;MID(JZ40,17,2)&amp;MID(JZ40,23,2)&amp;MID(JZ40,21,2)&amp;MID(JZ40,27,2)&amp;MID(JZ40,25,2)&amp;MID(JZ40,31,2)&amp;MID(JZ40,29,2)&amp;MID(JZ40,35,2)&amp;MID(JZ40,33,2)</f>
        <v>01002702000001006E00????22002700</v>
      </c>
      <c r="JZ40" s="188" t="str">
        <f t="shared" ref="JZ40:JZ42" si="616">SUBSTITUTE(SUBSTITUTE(JX40," ",""),"|","")</f>
        <v>0001022700000001006E????00220027</v>
      </c>
      <c r="KD40" s="187">
        <f t="shared" ref="KD40:KD42" si="617">IF(LEN(KI26),KD39+1,KD39)</f>
        <v>0</v>
      </c>
      <c r="KE40" s="188" t="str">
        <f t="shared" ref="KE40" si="618">"0001 "&amp;DEC2HEX(KD37+512,4)&amp;" 0000 | "&amp;KE39&amp;"0022 "&amp;KE37</f>
        <v>0001 020C 0000 | 0001 006E ???? | 0022 000C</v>
      </c>
      <c r="KF40" s="188" t="str">
        <f t="shared" ref="KF40:LZ40" si="619">MID(KG40,3,2)&amp;MID(KG40,1,2)&amp;MID(KG40,7,2)&amp;MID(KG40,5,2)&amp;MID(KG40,11,2)&amp;MID(KG40,9,2)&amp;MID(KG40,15,2)&amp;MID(KG40,13,2)&amp;MID(KG40,19,2)&amp;MID(KG40,17,2)&amp;MID(KG40,23,2)&amp;MID(KG40,21,2)&amp;MID(KG40,27,2)&amp;MID(KG40,25,2)&amp;MID(KG40,31,2)&amp;MID(KG40,29,2)&amp;MID(KG40,35,2)&amp;MID(KG40,33,2)</f>
        <v>01000C02000001006E00????22000C00</v>
      </c>
      <c r="KG40" s="188" t="str">
        <f t="shared" ref="KG40:KG42" si="620">SUBSTITUTE(SUBSTITUTE(KE40," ",""),"|","")</f>
        <v>0001020C00000001006E????0022000C</v>
      </c>
      <c r="KK40" s="187">
        <f t="shared" ref="KK40:KK42" si="621">IF(LEN(KP26),KK39+1,KK39)</f>
        <v>0</v>
      </c>
      <c r="KL40" s="188" t="str">
        <f t="shared" ref="KL40" si="622">"0001 "&amp;DEC2HEX(KK37+512,4)&amp;" 0000 | "&amp;KL39&amp;"0022 "&amp;KL37</f>
        <v>0001 0213 0000 | 0001 006E ???? | 0022 0013</v>
      </c>
      <c r="KM40" s="188" t="str">
        <f t="shared" ref="KM40:LZ40" si="623">MID(KN40,3,2)&amp;MID(KN40,1,2)&amp;MID(KN40,7,2)&amp;MID(KN40,5,2)&amp;MID(KN40,11,2)&amp;MID(KN40,9,2)&amp;MID(KN40,15,2)&amp;MID(KN40,13,2)&amp;MID(KN40,19,2)&amp;MID(KN40,17,2)&amp;MID(KN40,23,2)&amp;MID(KN40,21,2)&amp;MID(KN40,27,2)&amp;MID(KN40,25,2)&amp;MID(KN40,31,2)&amp;MID(KN40,29,2)&amp;MID(KN40,35,2)&amp;MID(KN40,33,2)</f>
        <v>01001302000001006E00????22001300</v>
      </c>
      <c r="KN40" s="188" t="str">
        <f t="shared" ref="KN40:KN42" si="624">SUBSTITUTE(SUBSTITUTE(KL40," ",""),"|","")</f>
        <v>0001021300000001006E????00220013</v>
      </c>
      <c r="KR40" s="187">
        <f t="shared" ref="KR40:KR42" si="625">IF(LEN(KW26),KR39+1,KR39)</f>
        <v>0</v>
      </c>
      <c r="KS40" s="188" t="str">
        <f t="shared" ref="KS40" si="626">"0001 "&amp;DEC2HEX(KR37+512,4)&amp;" 0000 | "&amp;KS39&amp;"0022 "&amp;KS37</f>
        <v>0001 021E 0000 | 0001 006E ???? | 0022 001E</v>
      </c>
      <c r="KT40" s="188" t="str">
        <f t="shared" ref="KT40:LZ40" si="627">MID(KU40,3,2)&amp;MID(KU40,1,2)&amp;MID(KU40,7,2)&amp;MID(KU40,5,2)&amp;MID(KU40,11,2)&amp;MID(KU40,9,2)&amp;MID(KU40,15,2)&amp;MID(KU40,13,2)&amp;MID(KU40,19,2)&amp;MID(KU40,17,2)&amp;MID(KU40,23,2)&amp;MID(KU40,21,2)&amp;MID(KU40,27,2)&amp;MID(KU40,25,2)&amp;MID(KU40,31,2)&amp;MID(KU40,29,2)&amp;MID(KU40,35,2)&amp;MID(KU40,33,2)</f>
        <v>01001E02000001006E00????22001E00</v>
      </c>
      <c r="KU40" s="188" t="str">
        <f t="shared" ref="KU40:KU42" si="628">SUBSTITUTE(SUBSTITUTE(KS40," ",""),"|","")</f>
        <v>0001021E00000001006E????0022001E</v>
      </c>
      <c r="KY40" s="187">
        <f t="shared" ref="KY40:KY42" si="629">IF(LEN(LD26),KY39+1,KY39)</f>
        <v>0</v>
      </c>
      <c r="KZ40" s="188" t="str">
        <f t="shared" ref="KZ40" si="630">"0001 "&amp;DEC2HEX(KY37+512,4)&amp;" 0000 | "&amp;KZ39&amp;"0022 "&amp;KZ37</f>
        <v>0001 021E 0000 | 0001 006E ???? | 0022 001E</v>
      </c>
      <c r="LA40" s="188" t="str">
        <f t="shared" ref="LA40:LZ40" si="631">MID(LB40,3,2)&amp;MID(LB40,1,2)&amp;MID(LB40,7,2)&amp;MID(LB40,5,2)&amp;MID(LB40,11,2)&amp;MID(LB40,9,2)&amp;MID(LB40,15,2)&amp;MID(LB40,13,2)&amp;MID(LB40,19,2)&amp;MID(LB40,17,2)&amp;MID(LB40,23,2)&amp;MID(LB40,21,2)&amp;MID(LB40,27,2)&amp;MID(LB40,25,2)&amp;MID(LB40,31,2)&amp;MID(LB40,29,2)&amp;MID(LB40,35,2)&amp;MID(LB40,33,2)</f>
        <v>01001E02000001006E00????22001E00</v>
      </c>
      <c r="LB40" s="188" t="str">
        <f t="shared" ref="LB40:LB42" si="632">SUBSTITUTE(SUBSTITUTE(KZ40," ",""),"|","")</f>
        <v>0001021E00000001006E????0022001E</v>
      </c>
      <c r="LF40" s="187">
        <f t="shared" ref="LF40:LF42" si="633">IF(LEN(LK26),LF39+1,LF39)</f>
        <v>0</v>
      </c>
      <c r="LG40" s="188" t="str">
        <f t="shared" ref="LG40" si="634">"0001 "&amp;DEC2HEX(LF37+512,4)&amp;" 0000 | "&amp;LG39&amp;"0022 "&amp;LG37</f>
        <v>0001 020B 0000 | 0001 006E ???? | 0022 000B</v>
      </c>
      <c r="LH40" s="188" t="str">
        <f t="shared" ref="LH40:LZ40" si="635">MID(LI40,3,2)&amp;MID(LI40,1,2)&amp;MID(LI40,7,2)&amp;MID(LI40,5,2)&amp;MID(LI40,11,2)&amp;MID(LI40,9,2)&amp;MID(LI40,15,2)&amp;MID(LI40,13,2)&amp;MID(LI40,19,2)&amp;MID(LI40,17,2)&amp;MID(LI40,23,2)&amp;MID(LI40,21,2)&amp;MID(LI40,27,2)&amp;MID(LI40,25,2)&amp;MID(LI40,31,2)&amp;MID(LI40,29,2)&amp;MID(LI40,35,2)&amp;MID(LI40,33,2)</f>
        <v>01000B02000001006E00????22000B00</v>
      </c>
      <c r="LI40" s="188" t="str">
        <f t="shared" ref="LI40:LI42" si="636">SUBSTITUTE(SUBSTITUTE(LG40," ",""),"|","")</f>
        <v>0001020B00000001006E????0022000B</v>
      </c>
      <c r="LM40" s="187">
        <f t="shared" ref="LM40:LM42" si="637">IF(LEN(LR26),LM39+1,LM39)</f>
        <v>0</v>
      </c>
      <c r="LN40" s="188" t="str">
        <f t="shared" ref="LN40" si="638">"0001 "&amp;DEC2HEX(LM37+512,4)&amp;" 0000 | "&amp;LN39&amp;"0022 "&amp;LN37</f>
        <v>0001 0210 0000 | 0001 006E ???? | 0022 0010</v>
      </c>
      <c r="LO40" s="188" t="str">
        <f t="shared" ref="LO40:LZ40" si="639">MID(LP40,3,2)&amp;MID(LP40,1,2)&amp;MID(LP40,7,2)&amp;MID(LP40,5,2)&amp;MID(LP40,11,2)&amp;MID(LP40,9,2)&amp;MID(LP40,15,2)&amp;MID(LP40,13,2)&amp;MID(LP40,19,2)&amp;MID(LP40,17,2)&amp;MID(LP40,23,2)&amp;MID(LP40,21,2)&amp;MID(LP40,27,2)&amp;MID(LP40,25,2)&amp;MID(LP40,31,2)&amp;MID(LP40,29,2)&amp;MID(LP40,35,2)&amp;MID(LP40,33,2)</f>
        <v>01001002000001006E00????22001000</v>
      </c>
      <c r="LP40" s="188" t="str">
        <f t="shared" ref="LP40:LP42" si="640">SUBSTITUTE(SUBSTITUTE(LN40," ",""),"|","")</f>
        <v>0001021000000001006E????00220010</v>
      </c>
      <c r="LT40" s="187">
        <f t="shared" ref="LT40:LT42" si="641">IF(LEN(LY26),LT39+1,LT39)</f>
        <v>0</v>
      </c>
      <c r="LU40" s="188" t="str">
        <f t="shared" ref="LU40" si="642">"0001 "&amp;DEC2HEX(LT37+512,4)&amp;" 0000 | "&amp;LU39&amp;"0022 "&amp;LU37</f>
        <v>0001 020B 0000 | 0001 006E ???? | 0022 000B</v>
      </c>
      <c r="LV40" s="188" t="str">
        <f t="shared" ref="LV40:LZ40" si="643">MID(LW40,3,2)&amp;MID(LW40,1,2)&amp;MID(LW40,7,2)&amp;MID(LW40,5,2)&amp;MID(LW40,11,2)&amp;MID(LW40,9,2)&amp;MID(LW40,15,2)&amp;MID(LW40,13,2)&amp;MID(LW40,19,2)&amp;MID(LW40,17,2)&amp;MID(LW40,23,2)&amp;MID(LW40,21,2)&amp;MID(LW40,27,2)&amp;MID(LW40,25,2)&amp;MID(LW40,31,2)&amp;MID(LW40,29,2)&amp;MID(LW40,35,2)&amp;MID(LW40,33,2)</f>
        <v>01000B02000001006E00????22000B00</v>
      </c>
      <c r="LW40" s="188" t="str">
        <f t="shared" ref="LW40:LW42" si="644">SUBSTITUTE(SUBSTITUTE(LU40," ",""),"|","")</f>
        <v>0001020B00000001006E????0022000B</v>
      </c>
    </row>
    <row r="41" spans="1:338" ht="14.25" hidden="1" customHeight="1">
      <c r="B41" s="123"/>
      <c r="C41" s="187">
        <f>IF(LEN(H27),C40+1,C40)</f>
        <v>1</v>
      </c>
      <c r="D41" s="188" t="str">
        <f>"0001 "&amp;DEC2HEX(C55+512+44,4)&amp;" 0000 | "&amp;D39&amp;"0020 "&amp;D37&amp;" "&amp;D38</f>
        <v>0001 022C 0000 | 0001 006E ???? | 0020 0002 000F</v>
      </c>
      <c r="E41" s="188" t="str">
        <f>MID(F41,3,2)&amp;MID(F41,1,2)&amp;MID(F41,7,2)&amp;MID(F41,5,2)&amp;MID(F41,11,2)&amp;MID(F41,9,2)&amp;MID(F41,15,2)&amp;MID(F41,13,2)&amp;MID(F41,19,2)&amp;MID(F41,17,2)&amp;MID(F41,23,2)&amp;MID(F41,21,2)&amp;MID(F41,27,2)&amp;MID(F41,25,2)&amp;MID(F41,31,2)&amp;MID(F41,29,2)&amp;MID(F41,35,2)&amp;MID(F41,33,2)</f>
        <v>01002C02000001006E00????200002000F00</v>
      </c>
      <c r="F41" s="188" t="str">
        <f>SUBSTITUTE(SUBSTITUTE(D41," ",""),"|","")</f>
        <v>0001022C00000001006E????00200002000F</v>
      </c>
      <c r="I41" s="123"/>
      <c r="J41" s="187">
        <f>IF(LEN(O27),J40+1,J40)</f>
        <v>1</v>
      </c>
      <c r="K41" s="188" t="str">
        <f>"0001 "&amp;DEC2HEX(J55+512+44,4)&amp;" 0000 | "&amp;K39&amp;"0020 "&amp;K37&amp;" "&amp;K38</f>
        <v>0001 022D 0000 | 0001 006E ???? | 0020 0002 0018</v>
      </c>
      <c r="L41" s="188" t="str">
        <f>MID(M41,3,2)&amp;MID(M41,1,2)&amp;MID(M41,7,2)&amp;MID(M41,5,2)&amp;MID(M41,11,2)&amp;MID(M41,9,2)&amp;MID(M41,15,2)&amp;MID(M41,13,2)&amp;MID(M41,19,2)&amp;MID(M41,17,2)&amp;MID(M41,23,2)&amp;MID(M41,21,2)&amp;MID(M41,27,2)&amp;MID(M41,25,2)&amp;MID(M41,31,2)&amp;MID(M41,29,2)&amp;MID(M41,35,2)&amp;MID(M41,33,2)</f>
        <v>01002D02000001006E00????200002001800</v>
      </c>
      <c r="M41" s="188" t="str">
        <f>SUBSTITUTE(SUBSTITUTE(K41," ",""),"|","")</f>
        <v>0001022D00000001006E????002000020018</v>
      </c>
      <c r="Q41" s="187">
        <f>IF(LEN(V27),Q40+1,Q40)</f>
        <v>1</v>
      </c>
      <c r="R41" s="188" t="str">
        <f>"0001 "&amp;DEC2HEX(Q55+512+44,4)&amp;" 0000 | "&amp;R39&amp;"0020 "&amp;R37&amp;" "&amp;R38</f>
        <v>0001 022E 0000 | 0001 006E ???? | 0020 0018 0011</v>
      </c>
      <c r="S41" s="188" t="str">
        <f>MID(T41,3,2)&amp;MID(T41,1,2)&amp;MID(T41,7,2)&amp;MID(T41,5,2)&amp;MID(T41,11,2)&amp;MID(T41,9,2)&amp;MID(T41,15,2)&amp;MID(T41,13,2)&amp;MID(T41,19,2)&amp;MID(T41,17,2)&amp;MID(T41,23,2)&amp;MID(T41,21,2)&amp;MID(T41,27,2)&amp;MID(T41,25,2)&amp;MID(T41,31,2)&amp;MID(T41,29,2)&amp;MID(T41,35,2)&amp;MID(T41,33,2)</f>
        <v>01002E02000001006E00????200018001100</v>
      </c>
      <c r="T41" s="188" t="str">
        <f>SUBSTITUTE(SUBSTITUTE(R41," ",""),"|","")</f>
        <v>0001022E00000001006E????002000180011</v>
      </c>
      <c r="X41" s="187">
        <f>IF(LEN(AC27),X40+1,X40)</f>
        <v>1</v>
      </c>
      <c r="Y41" s="188" t="str">
        <f>"0001 "&amp;DEC2HEX(X55+512+44,4)&amp;" 0000 | "&amp;Y39&amp;"0020 "&amp;Y37&amp;" "&amp;Y38</f>
        <v>0001 022F 0000 | 0001 006E ???? | 0020 0018 0006</v>
      </c>
      <c r="Z41" s="188" t="str">
        <f>MID(AA41,3,2)&amp;MID(AA41,1,2)&amp;MID(AA41,7,2)&amp;MID(AA41,5,2)&amp;MID(AA41,11,2)&amp;MID(AA41,9,2)&amp;MID(AA41,15,2)&amp;MID(AA41,13,2)&amp;MID(AA41,19,2)&amp;MID(AA41,17,2)&amp;MID(AA41,23,2)&amp;MID(AA41,21,2)&amp;MID(AA41,27,2)&amp;MID(AA41,25,2)&amp;MID(AA41,31,2)&amp;MID(AA41,29,2)&amp;MID(AA41,35,2)&amp;MID(AA41,33,2)</f>
        <v>01002F02000001006E00????200018000600</v>
      </c>
      <c r="AA41" s="188" t="str">
        <f>SUBSTITUTE(SUBSTITUTE(Y41," ",""),"|","")</f>
        <v>0001022F00000001006E????002000180006</v>
      </c>
      <c r="AE41" s="187">
        <f>IF(LEN(AJ27),AE40+1,AE40)</f>
        <v>1</v>
      </c>
      <c r="AF41" s="188" t="str">
        <f>"0001 "&amp;DEC2HEX(AE55+512+44,4)&amp;" 0000 | "&amp;AF39&amp;"0020 "&amp;AF37&amp;" "&amp;AF38</f>
        <v>0001 0230 0000 | 0001 006E ???? | 0020 0006 001D</v>
      </c>
      <c r="AG41" s="188" t="str">
        <f>MID(AH41,3,2)&amp;MID(AH41,1,2)&amp;MID(AH41,7,2)&amp;MID(AH41,5,2)&amp;MID(AH41,11,2)&amp;MID(AH41,9,2)&amp;MID(AH41,15,2)&amp;MID(AH41,13,2)&amp;MID(AH41,19,2)&amp;MID(AH41,17,2)&amp;MID(AH41,23,2)&amp;MID(AH41,21,2)&amp;MID(AH41,27,2)&amp;MID(AH41,25,2)&amp;MID(AH41,31,2)&amp;MID(AH41,29,2)&amp;MID(AH41,35,2)&amp;MID(AH41,33,2)</f>
        <v>01003002000001006E00????200006001D00</v>
      </c>
      <c r="AH41" s="188" t="str">
        <f>SUBSTITUTE(SUBSTITUTE(AF41," ",""),"|","")</f>
        <v>0001023000000001006E????00200006001D</v>
      </c>
      <c r="AL41" s="187">
        <f t="shared" si="473"/>
        <v>1</v>
      </c>
      <c r="AM41" s="188" t="str">
        <f t="shared" ref="AM41:CX41" si="645">"0001 "&amp;DEC2HEX(AL55+512+44,4)&amp;" 0000 | "&amp;AM39&amp;"0020 "&amp;AM37&amp;" "&amp;AM38</f>
        <v>0001 0231 0000 | 0001 006E ???? | 0020 001D 0019</v>
      </c>
      <c r="AN41" s="188" t="str">
        <f t="shared" ref="AN41:CY41" si="646">MID(AO41,3,2)&amp;MID(AO41,1,2)&amp;MID(AO41,7,2)&amp;MID(AO41,5,2)&amp;MID(AO41,11,2)&amp;MID(AO41,9,2)&amp;MID(AO41,15,2)&amp;MID(AO41,13,2)&amp;MID(AO41,19,2)&amp;MID(AO41,17,2)&amp;MID(AO41,23,2)&amp;MID(AO41,21,2)&amp;MID(AO41,27,2)&amp;MID(AO41,25,2)&amp;MID(AO41,31,2)&amp;MID(AO41,29,2)&amp;MID(AO41,35,2)&amp;MID(AO41,33,2)</f>
        <v>01003102000001006E00????20001D001900</v>
      </c>
      <c r="AO41" s="188" t="str">
        <f t="shared" si="476"/>
        <v>0001023100000001006E????0020001D0019</v>
      </c>
      <c r="AS41" s="187">
        <f t="shared" si="477"/>
        <v>1</v>
      </c>
      <c r="AT41" s="188" t="str">
        <f t="shared" ref="AT41:DE41" si="647">"0001 "&amp;DEC2HEX(AS55+512+44,4)&amp;" 0000 | "&amp;AT39&amp;"0020 "&amp;AT37&amp;" "&amp;AT38</f>
        <v>0001 0232 0000 | 0001 006E ???? | 0020 0019 000F</v>
      </c>
      <c r="AU41" s="188" t="str">
        <f t="shared" ref="AU41:DF41" si="648">MID(AV41,3,2)&amp;MID(AV41,1,2)&amp;MID(AV41,7,2)&amp;MID(AV41,5,2)&amp;MID(AV41,11,2)&amp;MID(AV41,9,2)&amp;MID(AV41,15,2)&amp;MID(AV41,13,2)&amp;MID(AV41,19,2)&amp;MID(AV41,17,2)&amp;MID(AV41,23,2)&amp;MID(AV41,21,2)&amp;MID(AV41,27,2)&amp;MID(AV41,25,2)&amp;MID(AV41,31,2)&amp;MID(AV41,29,2)&amp;MID(AV41,35,2)&amp;MID(AV41,33,2)</f>
        <v>01003202000001006E00????200019000F00</v>
      </c>
      <c r="AV41" s="188" t="str">
        <f t="shared" si="480"/>
        <v>0001023200000001006E????00200019000F</v>
      </c>
      <c r="AZ41" s="187">
        <f t="shared" si="481"/>
        <v>1</v>
      </c>
      <c r="BA41" s="188" t="str">
        <f t="shared" ref="BA41:DL41" si="649">"0001 "&amp;DEC2HEX(AZ55+512+44,4)&amp;" 0000 | "&amp;BA39&amp;"0020 "&amp;BA37&amp;" "&amp;BA38</f>
        <v>0001 0233 0000 | 0001 006E ???? | 0020 0019 0001</v>
      </c>
      <c r="BB41" s="188" t="str">
        <f t="shared" ref="BB41:DM41" si="650">MID(BC41,3,2)&amp;MID(BC41,1,2)&amp;MID(BC41,7,2)&amp;MID(BC41,5,2)&amp;MID(BC41,11,2)&amp;MID(BC41,9,2)&amp;MID(BC41,15,2)&amp;MID(BC41,13,2)&amp;MID(BC41,19,2)&amp;MID(BC41,17,2)&amp;MID(BC41,23,2)&amp;MID(BC41,21,2)&amp;MID(BC41,27,2)&amp;MID(BC41,25,2)&amp;MID(BC41,31,2)&amp;MID(BC41,29,2)&amp;MID(BC41,35,2)&amp;MID(BC41,33,2)</f>
        <v>01003302000001006E00????200019000100</v>
      </c>
      <c r="BC41" s="188" t="str">
        <f t="shared" si="484"/>
        <v>0001023300000001006E????002000190001</v>
      </c>
      <c r="BG41" s="187">
        <f t="shared" si="485"/>
        <v>1</v>
      </c>
      <c r="BH41" s="188" t="str">
        <f t="shared" ref="BH41:DS41" si="651">"0001 "&amp;DEC2HEX(BG55+512+44,4)&amp;" 0000 | "&amp;BH39&amp;"0020 "&amp;BH37&amp;" "&amp;BH38</f>
        <v>0001 0234 0000 | 0001 006E ???? | 0020 0001 001B</v>
      </c>
      <c r="BI41" s="188" t="str">
        <f t="shared" ref="BI41:DT41" si="652">MID(BJ41,3,2)&amp;MID(BJ41,1,2)&amp;MID(BJ41,7,2)&amp;MID(BJ41,5,2)&amp;MID(BJ41,11,2)&amp;MID(BJ41,9,2)&amp;MID(BJ41,15,2)&amp;MID(BJ41,13,2)&amp;MID(BJ41,19,2)&amp;MID(BJ41,17,2)&amp;MID(BJ41,23,2)&amp;MID(BJ41,21,2)&amp;MID(BJ41,27,2)&amp;MID(BJ41,25,2)&amp;MID(BJ41,31,2)&amp;MID(BJ41,29,2)&amp;MID(BJ41,35,2)&amp;MID(BJ41,33,2)</f>
        <v>01003402000001006E00????200001001B00</v>
      </c>
      <c r="BJ41" s="188" t="str">
        <f t="shared" si="488"/>
        <v>0001023400000001006E????00200001001B</v>
      </c>
      <c r="BN41" s="187">
        <f t="shared" si="489"/>
        <v>1</v>
      </c>
      <c r="BO41" s="188" t="str">
        <f t="shared" ref="BO41:DZ41" si="653">"0001 "&amp;DEC2HEX(BN55+512+44,4)&amp;" 0000 | "&amp;BO39&amp;"0020 "&amp;BO37&amp;" "&amp;BO38</f>
        <v>0001 0235 0000 | 0001 006E ???? | 0020 001B 001C</v>
      </c>
      <c r="BP41" s="188" t="str">
        <f t="shared" ref="BP41:EA41" si="654">MID(BQ41,3,2)&amp;MID(BQ41,1,2)&amp;MID(BQ41,7,2)&amp;MID(BQ41,5,2)&amp;MID(BQ41,11,2)&amp;MID(BQ41,9,2)&amp;MID(BQ41,15,2)&amp;MID(BQ41,13,2)&amp;MID(BQ41,19,2)&amp;MID(BQ41,17,2)&amp;MID(BQ41,23,2)&amp;MID(BQ41,21,2)&amp;MID(BQ41,27,2)&amp;MID(BQ41,25,2)&amp;MID(BQ41,31,2)&amp;MID(BQ41,29,2)&amp;MID(BQ41,35,2)&amp;MID(BQ41,33,2)</f>
        <v>01003502000001006E00????20001B001C00</v>
      </c>
      <c r="BQ41" s="188" t="str">
        <f t="shared" si="492"/>
        <v>0001023500000001006E????0020001B001C</v>
      </c>
      <c r="BU41" s="187">
        <f t="shared" si="493"/>
        <v>1</v>
      </c>
      <c r="BV41" s="188" t="str">
        <f t="shared" ref="BV41:EG41" si="655">"0001 "&amp;DEC2HEX(BU55+512+44,4)&amp;" 0000 | "&amp;BV39&amp;"0020 "&amp;BV37&amp;" "&amp;BV38</f>
        <v>0001 0236 0000 | 0001 006E ???? | 0020 001C 0009</v>
      </c>
      <c r="BW41" s="188" t="str">
        <f t="shared" ref="BW41:EH41" si="656">MID(BX41,3,2)&amp;MID(BX41,1,2)&amp;MID(BX41,7,2)&amp;MID(BX41,5,2)&amp;MID(BX41,11,2)&amp;MID(BX41,9,2)&amp;MID(BX41,15,2)&amp;MID(BX41,13,2)&amp;MID(BX41,19,2)&amp;MID(BX41,17,2)&amp;MID(BX41,23,2)&amp;MID(BX41,21,2)&amp;MID(BX41,27,2)&amp;MID(BX41,25,2)&amp;MID(BX41,31,2)&amp;MID(BX41,29,2)&amp;MID(BX41,35,2)&amp;MID(BX41,33,2)</f>
        <v>01003602000001006E00????20001C000900</v>
      </c>
      <c r="BX41" s="188" t="str">
        <f t="shared" si="496"/>
        <v>0001023600000001006E????0020001C0009</v>
      </c>
      <c r="CB41" s="187">
        <f t="shared" si="497"/>
        <v>1</v>
      </c>
      <c r="CC41" s="188" t="str">
        <f t="shared" ref="CC41:EN41" si="657">"0001 "&amp;DEC2HEX(CB55+512+44,4)&amp;" 0000 | "&amp;CC39&amp;"0020 "&amp;CC37&amp;" "&amp;CC38</f>
        <v>0001 0237 0000 | 0001 006E ???? | 0020 0009 001A</v>
      </c>
      <c r="CD41" s="188" t="str">
        <f t="shared" ref="CD41:EO41" si="658">MID(CE41,3,2)&amp;MID(CE41,1,2)&amp;MID(CE41,7,2)&amp;MID(CE41,5,2)&amp;MID(CE41,11,2)&amp;MID(CE41,9,2)&amp;MID(CE41,15,2)&amp;MID(CE41,13,2)&amp;MID(CE41,19,2)&amp;MID(CE41,17,2)&amp;MID(CE41,23,2)&amp;MID(CE41,21,2)&amp;MID(CE41,27,2)&amp;MID(CE41,25,2)&amp;MID(CE41,31,2)&amp;MID(CE41,29,2)&amp;MID(CE41,35,2)&amp;MID(CE41,33,2)</f>
        <v>01003702000001006E00????200009001A00</v>
      </c>
      <c r="CE41" s="188" t="str">
        <f t="shared" si="500"/>
        <v>0001023700000001006E????00200009001A</v>
      </c>
      <c r="CI41" s="187">
        <f t="shared" si="501"/>
        <v>1</v>
      </c>
      <c r="CJ41" s="188" t="str">
        <f t="shared" ref="CJ41:EU41" si="659">"0001 "&amp;DEC2HEX(CI55+512+44,4)&amp;" 0000 | "&amp;CJ39&amp;"0020 "&amp;CJ37&amp;" "&amp;CJ38</f>
        <v>0001 0238 0000 | 0001 006E ???? | 0020 001A 0006</v>
      </c>
      <c r="CK41" s="188" t="str">
        <f t="shared" ref="CK41:EV41" si="660">MID(CL41,3,2)&amp;MID(CL41,1,2)&amp;MID(CL41,7,2)&amp;MID(CL41,5,2)&amp;MID(CL41,11,2)&amp;MID(CL41,9,2)&amp;MID(CL41,15,2)&amp;MID(CL41,13,2)&amp;MID(CL41,19,2)&amp;MID(CL41,17,2)&amp;MID(CL41,23,2)&amp;MID(CL41,21,2)&amp;MID(CL41,27,2)&amp;MID(CL41,25,2)&amp;MID(CL41,31,2)&amp;MID(CL41,29,2)&amp;MID(CL41,35,2)&amp;MID(CL41,33,2)</f>
        <v>01003802000001006E00????20001A000600</v>
      </c>
      <c r="CL41" s="188" t="str">
        <f t="shared" si="504"/>
        <v>0001023800000001006E????0020001A0006</v>
      </c>
      <c r="CP41" s="187">
        <f t="shared" si="505"/>
        <v>1</v>
      </c>
      <c r="CQ41" s="188" t="str">
        <f t="shared" ref="CQ41:FB41" si="661">"0001 "&amp;DEC2HEX(CP55+512+44,4)&amp;" 0000 | "&amp;CQ39&amp;"0020 "&amp;CQ37&amp;" "&amp;CQ38</f>
        <v>0001 0239 0000 | 0001 006E ???? | 0020 0001 001F</v>
      </c>
      <c r="CR41" s="188" t="str">
        <f t="shared" ref="CR41:FC41" si="662">MID(CS41,3,2)&amp;MID(CS41,1,2)&amp;MID(CS41,7,2)&amp;MID(CS41,5,2)&amp;MID(CS41,11,2)&amp;MID(CS41,9,2)&amp;MID(CS41,15,2)&amp;MID(CS41,13,2)&amp;MID(CS41,19,2)&amp;MID(CS41,17,2)&amp;MID(CS41,23,2)&amp;MID(CS41,21,2)&amp;MID(CS41,27,2)&amp;MID(CS41,25,2)&amp;MID(CS41,31,2)&amp;MID(CS41,29,2)&amp;MID(CS41,35,2)&amp;MID(CS41,33,2)</f>
        <v>01003902000001006E00????200001001F00</v>
      </c>
      <c r="CS41" s="188" t="str">
        <f t="shared" si="508"/>
        <v>0001023900000001006E????00200001001F</v>
      </c>
      <c r="CW41" s="187">
        <f t="shared" si="509"/>
        <v>1</v>
      </c>
      <c r="CX41" s="188" t="str">
        <f t="shared" ref="CX41:FI41" si="663">"0001 "&amp;DEC2HEX(CW55+512+44,4)&amp;" 0000 | "&amp;CX39&amp;"0020 "&amp;CX37&amp;" "&amp;CX38</f>
        <v>0001 023A 0000 | 0001 006E ???? | 0020 001F 0007</v>
      </c>
      <c r="CY41" s="188" t="str">
        <f t="shared" ref="CY41:FJ41" si="664">MID(CZ41,3,2)&amp;MID(CZ41,1,2)&amp;MID(CZ41,7,2)&amp;MID(CZ41,5,2)&amp;MID(CZ41,11,2)&amp;MID(CZ41,9,2)&amp;MID(CZ41,15,2)&amp;MID(CZ41,13,2)&amp;MID(CZ41,19,2)&amp;MID(CZ41,17,2)&amp;MID(CZ41,23,2)&amp;MID(CZ41,21,2)&amp;MID(CZ41,27,2)&amp;MID(CZ41,25,2)&amp;MID(CZ41,31,2)&amp;MID(CZ41,29,2)&amp;MID(CZ41,35,2)&amp;MID(CZ41,33,2)</f>
        <v>01003A02000001006E00????20001F000700</v>
      </c>
      <c r="CZ41" s="188" t="str">
        <f t="shared" si="512"/>
        <v>0001023A00000001006E????0020001F0007</v>
      </c>
      <c r="DD41" s="187">
        <f t="shared" si="513"/>
        <v>1</v>
      </c>
      <c r="DE41" s="188" t="str">
        <f t="shared" ref="DE41:FP41" si="665">"0001 "&amp;DEC2HEX(DD55+512+44,4)&amp;" 0000 | "&amp;DE39&amp;"0020 "&amp;DE37&amp;" "&amp;DE38</f>
        <v>0001 023B 0000 | 0001 006E ???? | 0020 0007 0021</v>
      </c>
      <c r="DF41" s="188" t="str">
        <f t="shared" ref="DF41:FQ41" si="666">MID(DG41,3,2)&amp;MID(DG41,1,2)&amp;MID(DG41,7,2)&amp;MID(DG41,5,2)&amp;MID(DG41,11,2)&amp;MID(DG41,9,2)&amp;MID(DG41,15,2)&amp;MID(DG41,13,2)&amp;MID(DG41,19,2)&amp;MID(DG41,17,2)&amp;MID(DG41,23,2)&amp;MID(DG41,21,2)&amp;MID(DG41,27,2)&amp;MID(DG41,25,2)&amp;MID(DG41,31,2)&amp;MID(DG41,29,2)&amp;MID(DG41,35,2)&amp;MID(DG41,33,2)</f>
        <v>01003B02000001006E00????200007002100</v>
      </c>
      <c r="DG41" s="188" t="str">
        <f t="shared" si="516"/>
        <v>0001023B00000001006E????002000070021</v>
      </c>
      <c r="DK41" s="187">
        <f t="shared" si="517"/>
        <v>1</v>
      </c>
      <c r="DL41" s="188" t="str">
        <f t="shared" ref="DL41:FW41" si="667">"0001 "&amp;DEC2HEX(DK55+512+44,4)&amp;" 0000 | "&amp;DL39&amp;"0020 "&amp;DL37&amp;" "&amp;DL38</f>
        <v>0001 023C 0000 | 0001 006E ???? | 0020 0021 0000</v>
      </c>
      <c r="DM41" s="188" t="str">
        <f t="shared" ref="DM41:FX41" si="668">MID(DN41,3,2)&amp;MID(DN41,1,2)&amp;MID(DN41,7,2)&amp;MID(DN41,5,2)&amp;MID(DN41,11,2)&amp;MID(DN41,9,2)&amp;MID(DN41,15,2)&amp;MID(DN41,13,2)&amp;MID(DN41,19,2)&amp;MID(DN41,17,2)&amp;MID(DN41,23,2)&amp;MID(DN41,21,2)&amp;MID(DN41,27,2)&amp;MID(DN41,25,2)&amp;MID(DN41,31,2)&amp;MID(DN41,29,2)&amp;MID(DN41,35,2)&amp;MID(DN41,33,2)</f>
        <v>01003C02000001006E00????200021000000</v>
      </c>
      <c r="DN41" s="188" t="str">
        <f t="shared" si="520"/>
        <v>0001023C00000001006E????002000210000</v>
      </c>
      <c r="DR41" s="187">
        <f t="shared" si="521"/>
        <v>1</v>
      </c>
      <c r="DS41" s="188" t="str">
        <f t="shared" ref="DS41:GD41" si="669">"0001 "&amp;DEC2HEX(DR55+512+44,4)&amp;" 0000 | "&amp;DS39&amp;"0020 "&amp;DS37&amp;" "&amp;DS38</f>
        <v>0001 023D 0000 | 0001 006E ???? | 0020 0000 0008</v>
      </c>
      <c r="DT41" s="188" t="str">
        <f t="shared" ref="DT41:GE41" si="670">MID(DU41,3,2)&amp;MID(DU41,1,2)&amp;MID(DU41,7,2)&amp;MID(DU41,5,2)&amp;MID(DU41,11,2)&amp;MID(DU41,9,2)&amp;MID(DU41,15,2)&amp;MID(DU41,13,2)&amp;MID(DU41,19,2)&amp;MID(DU41,17,2)&amp;MID(DU41,23,2)&amp;MID(DU41,21,2)&amp;MID(DU41,27,2)&amp;MID(DU41,25,2)&amp;MID(DU41,31,2)&amp;MID(DU41,29,2)&amp;MID(DU41,35,2)&amp;MID(DU41,33,2)</f>
        <v>01003D02000001006E00????200000000800</v>
      </c>
      <c r="DU41" s="188" t="str">
        <f t="shared" si="524"/>
        <v>0001023D00000001006E????002000000008</v>
      </c>
      <c r="DY41" s="187">
        <f t="shared" si="525"/>
        <v>1</v>
      </c>
      <c r="DZ41" s="188" t="str">
        <f t="shared" ref="DZ41:GK41" si="671">"0001 "&amp;DEC2HEX(DY55+512+44,4)&amp;" 0000 | "&amp;DZ39&amp;"0020 "&amp;DZ37&amp;" "&amp;DZ38</f>
        <v>0001 023E 0000 | 0001 006E ???? | 0020 0008 001C</v>
      </c>
      <c r="EA41" s="188" t="str">
        <f t="shared" ref="EA41:GL41" si="672">MID(EB41,3,2)&amp;MID(EB41,1,2)&amp;MID(EB41,7,2)&amp;MID(EB41,5,2)&amp;MID(EB41,11,2)&amp;MID(EB41,9,2)&amp;MID(EB41,15,2)&amp;MID(EB41,13,2)&amp;MID(EB41,19,2)&amp;MID(EB41,17,2)&amp;MID(EB41,23,2)&amp;MID(EB41,21,2)&amp;MID(EB41,27,2)&amp;MID(EB41,25,2)&amp;MID(EB41,31,2)&amp;MID(EB41,29,2)&amp;MID(EB41,35,2)&amp;MID(EB41,33,2)</f>
        <v>01003E02000001006E00????200008001C00</v>
      </c>
      <c r="EB41" s="188" t="str">
        <f t="shared" si="528"/>
        <v>0001023E00000001006E????00200008001C</v>
      </c>
      <c r="EF41" s="187">
        <f t="shared" si="529"/>
        <v>1</v>
      </c>
      <c r="EG41" s="188" t="str">
        <f t="shared" ref="EG41:GR41" si="673">"0001 "&amp;DEC2HEX(EF55+512+44,4)&amp;" 0000 | "&amp;EG39&amp;"0020 "&amp;EG37&amp;" "&amp;EG38</f>
        <v>0001 023F 0000 | 0001 006E ???? | 0020 0009 0012</v>
      </c>
      <c r="EH41" s="188" t="str">
        <f t="shared" ref="EH41:GS41" si="674">MID(EI41,3,2)&amp;MID(EI41,1,2)&amp;MID(EI41,7,2)&amp;MID(EI41,5,2)&amp;MID(EI41,11,2)&amp;MID(EI41,9,2)&amp;MID(EI41,15,2)&amp;MID(EI41,13,2)&amp;MID(EI41,19,2)&amp;MID(EI41,17,2)&amp;MID(EI41,23,2)&amp;MID(EI41,21,2)&amp;MID(EI41,27,2)&amp;MID(EI41,25,2)&amp;MID(EI41,31,2)&amp;MID(EI41,29,2)&amp;MID(EI41,35,2)&amp;MID(EI41,33,2)</f>
        <v>01003F02000001006E00????200009001200</v>
      </c>
      <c r="EI41" s="188" t="str">
        <f t="shared" si="532"/>
        <v>0001023F00000001006E????002000090012</v>
      </c>
      <c r="EM41" s="187">
        <f t="shared" si="533"/>
        <v>1</v>
      </c>
      <c r="EN41" s="188" t="str">
        <f t="shared" ref="EN41:FS41" si="675">"0001 "&amp;DEC2HEX(EM55+512+44,4)&amp;" 0000 | "&amp;EN39&amp;"0020 "&amp;EN37&amp;" "&amp;EN38</f>
        <v>0001 0240 0000 | 0001 006E ???? | 0020 0009 0020</v>
      </c>
      <c r="EO41" s="188" t="str">
        <f t="shared" ref="EO41:FT41" si="676">MID(EP41,3,2)&amp;MID(EP41,1,2)&amp;MID(EP41,7,2)&amp;MID(EP41,5,2)&amp;MID(EP41,11,2)&amp;MID(EP41,9,2)&amp;MID(EP41,15,2)&amp;MID(EP41,13,2)&amp;MID(EP41,19,2)&amp;MID(EP41,17,2)&amp;MID(EP41,23,2)&amp;MID(EP41,21,2)&amp;MID(EP41,27,2)&amp;MID(EP41,25,2)&amp;MID(EP41,31,2)&amp;MID(EP41,29,2)&amp;MID(EP41,35,2)&amp;MID(EP41,33,2)</f>
        <v>01004002000001006E00????200009002000</v>
      </c>
      <c r="EP41" s="188" t="str">
        <f t="shared" si="536"/>
        <v>0001024000000001006E????002000090020</v>
      </c>
      <c r="ET41" s="187">
        <f t="shared" si="537"/>
        <v>1</v>
      </c>
      <c r="EU41" s="188" t="str">
        <f t="shared" ref="EU41:FZ41" si="677">"0001 "&amp;DEC2HEX(ET55+512+44,4)&amp;" 0000 | "&amp;EU39&amp;"0020 "&amp;EU37&amp;" "&amp;EU38</f>
        <v>0001 0241 0000 | 0001 006E ???? | 0020 0020 0023</v>
      </c>
      <c r="EV41" s="188" t="str">
        <f t="shared" ref="EV41:GA41" si="678">MID(EW41,3,2)&amp;MID(EW41,1,2)&amp;MID(EW41,7,2)&amp;MID(EW41,5,2)&amp;MID(EW41,11,2)&amp;MID(EW41,9,2)&amp;MID(EW41,15,2)&amp;MID(EW41,13,2)&amp;MID(EW41,19,2)&amp;MID(EW41,17,2)&amp;MID(EW41,23,2)&amp;MID(EW41,21,2)&amp;MID(EW41,27,2)&amp;MID(EW41,25,2)&amp;MID(EW41,31,2)&amp;MID(EW41,29,2)&amp;MID(EW41,35,2)&amp;MID(EW41,33,2)</f>
        <v>01004102000001006E00????200020002300</v>
      </c>
      <c r="EW41" s="188" t="str">
        <f t="shared" si="540"/>
        <v>0001024100000001006E????002000200023</v>
      </c>
      <c r="FA41" s="187">
        <f t="shared" si="541"/>
        <v>1</v>
      </c>
      <c r="FB41" s="188" t="str">
        <f t="shared" ref="FB41:GG41" si="679">"0001 "&amp;DEC2HEX(FA55+512+44,4)&amp;" 0000 | "&amp;FB39&amp;"0020 "&amp;FB37&amp;" "&amp;FB38</f>
        <v>0001 0242 0000 | 0001 006E ???? | 0020 0023 0015</v>
      </c>
      <c r="FC41" s="188" t="str">
        <f t="shared" ref="FC41:GH41" si="680">MID(FD41,3,2)&amp;MID(FD41,1,2)&amp;MID(FD41,7,2)&amp;MID(FD41,5,2)&amp;MID(FD41,11,2)&amp;MID(FD41,9,2)&amp;MID(FD41,15,2)&amp;MID(FD41,13,2)&amp;MID(FD41,19,2)&amp;MID(FD41,17,2)&amp;MID(FD41,23,2)&amp;MID(FD41,21,2)&amp;MID(FD41,27,2)&amp;MID(FD41,25,2)&amp;MID(FD41,31,2)&amp;MID(FD41,29,2)&amp;MID(FD41,35,2)&amp;MID(FD41,33,2)</f>
        <v>01004202000001006E00????200023001500</v>
      </c>
      <c r="FD41" s="188" t="str">
        <f t="shared" si="544"/>
        <v>0001024200000001006E????002000230015</v>
      </c>
      <c r="FH41" s="187">
        <f t="shared" si="545"/>
        <v>1</v>
      </c>
      <c r="FI41" s="188" t="str">
        <f t="shared" ref="FI41:GN41" si="681">"0001 "&amp;DEC2HEX(FH55+512+44,4)&amp;" 0000 | "&amp;FI39&amp;"0020 "&amp;FI37&amp;" "&amp;FI38</f>
        <v>0001 0243 0000 | 0001 006E ???? | 0020 0015 0022</v>
      </c>
      <c r="FJ41" s="188" t="str">
        <f t="shared" ref="FJ41:GO41" si="682">MID(FK41,3,2)&amp;MID(FK41,1,2)&amp;MID(FK41,7,2)&amp;MID(FK41,5,2)&amp;MID(FK41,11,2)&amp;MID(FK41,9,2)&amp;MID(FK41,15,2)&amp;MID(FK41,13,2)&amp;MID(FK41,19,2)&amp;MID(FK41,17,2)&amp;MID(FK41,23,2)&amp;MID(FK41,21,2)&amp;MID(FK41,27,2)&amp;MID(FK41,25,2)&amp;MID(FK41,31,2)&amp;MID(FK41,29,2)&amp;MID(FK41,35,2)&amp;MID(FK41,33,2)</f>
        <v>01004302000001006E00????200015002200</v>
      </c>
      <c r="FK41" s="188" t="str">
        <f t="shared" si="548"/>
        <v>0001024300000001006E????002000150022</v>
      </c>
      <c r="FO41" s="187">
        <f t="shared" si="549"/>
        <v>1</v>
      </c>
      <c r="FP41" s="188" t="str">
        <f t="shared" ref="FP41:GU41" si="683">"0001 "&amp;DEC2HEX(FO55+512+44,4)&amp;" 0000 | "&amp;FP39&amp;"0020 "&amp;FP37&amp;" "&amp;FP38</f>
        <v>0001 0244 0000 | 0001 006E ???? | 0020 0022 000D</v>
      </c>
      <c r="FQ41" s="188" t="str">
        <f t="shared" ref="FQ41:GV41" si="684">MID(FR41,3,2)&amp;MID(FR41,1,2)&amp;MID(FR41,7,2)&amp;MID(FR41,5,2)&amp;MID(FR41,11,2)&amp;MID(FR41,9,2)&amp;MID(FR41,15,2)&amp;MID(FR41,13,2)&amp;MID(FR41,19,2)&amp;MID(FR41,17,2)&amp;MID(FR41,23,2)&amp;MID(FR41,21,2)&amp;MID(FR41,27,2)&amp;MID(FR41,25,2)&amp;MID(FR41,31,2)&amp;MID(FR41,29,2)&amp;MID(FR41,35,2)&amp;MID(FR41,33,2)</f>
        <v>01004402000001006E00????200022000D00</v>
      </c>
      <c r="FR41" s="188" t="str">
        <f t="shared" si="552"/>
        <v>0001024400000001006E????00200022000D</v>
      </c>
      <c r="FV41" s="187">
        <f t="shared" si="553"/>
        <v>1</v>
      </c>
      <c r="FW41" s="188" t="str">
        <f t="shared" ref="FW41:HB41" si="685">"0001 "&amp;DEC2HEX(FV55+512+44,4)&amp;" 0000 | "&amp;FW39&amp;"0020 "&amp;FW37&amp;" "&amp;FW38</f>
        <v>0001 0245 0000 | 0001 006E ???? | 0020 000D 0026</v>
      </c>
      <c r="FX41" s="188" t="str">
        <f t="shared" ref="FX41:HC41" si="686">MID(FY41,3,2)&amp;MID(FY41,1,2)&amp;MID(FY41,7,2)&amp;MID(FY41,5,2)&amp;MID(FY41,11,2)&amp;MID(FY41,9,2)&amp;MID(FY41,15,2)&amp;MID(FY41,13,2)&amp;MID(FY41,19,2)&amp;MID(FY41,17,2)&amp;MID(FY41,23,2)&amp;MID(FY41,21,2)&amp;MID(FY41,27,2)&amp;MID(FY41,25,2)&amp;MID(FY41,31,2)&amp;MID(FY41,29,2)&amp;MID(FY41,35,2)&amp;MID(FY41,33,2)</f>
        <v>01004502000001006E00????20000D002600</v>
      </c>
      <c r="FY41" s="188" t="str">
        <f t="shared" si="556"/>
        <v>0001024500000001006E????0020000D0026</v>
      </c>
      <c r="GC41" s="187">
        <f t="shared" si="557"/>
        <v>1</v>
      </c>
      <c r="GD41" s="188" t="str">
        <f t="shared" ref="GD41:HI41" si="687">"0001 "&amp;DEC2HEX(GC55+512+44,4)&amp;" 0000 | "&amp;GD39&amp;"0020 "&amp;GD37&amp;" "&amp;GD38</f>
        <v>0001 0246 0000 | 0001 006E ???? | 0020 0026 0021</v>
      </c>
      <c r="GE41" s="188" t="str">
        <f t="shared" ref="GE41:HJ41" si="688">MID(GF41,3,2)&amp;MID(GF41,1,2)&amp;MID(GF41,7,2)&amp;MID(GF41,5,2)&amp;MID(GF41,11,2)&amp;MID(GF41,9,2)&amp;MID(GF41,15,2)&amp;MID(GF41,13,2)&amp;MID(GF41,19,2)&amp;MID(GF41,17,2)&amp;MID(GF41,23,2)&amp;MID(GF41,21,2)&amp;MID(GF41,27,2)&amp;MID(GF41,25,2)&amp;MID(GF41,31,2)&amp;MID(GF41,29,2)&amp;MID(GF41,35,2)&amp;MID(GF41,33,2)</f>
        <v>01004602000001006E00????200026002100</v>
      </c>
      <c r="GF41" s="188" t="str">
        <f t="shared" si="560"/>
        <v>0001024600000001006E????002000260021</v>
      </c>
      <c r="GJ41" s="187">
        <f t="shared" si="561"/>
        <v>1</v>
      </c>
      <c r="GK41" s="188" t="str">
        <f t="shared" ref="GK41:HP41" si="689">"0001 "&amp;DEC2HEX(GJ55+512+44,4)&amp;" 0000 | "&amp;GK39&amp;"0020 "&amp;GK37&amp;" "&amp;GK38</f>
        <v>0001 0247 0000 | 0001 006E ???? | 0020 000D 0028</v>
      </c>
      <c r="GL41" s="188" t="str">
        <f t="shared" ref="GL41:HQ41" si="690">MID(GM41,3,2)&amp;MID(GM41,1,2)&amp;MID(GM41,7,2)&amp;MID(GM41,5,2)&amp;MID(GM41,11,2)&amp;MID(GM41,9,2)&amp;MID(GM41,15,2)&amp;MID(GM41,13,2)&amp;MID(GM41,19,2)&amp;MID(GM41,17,2)&amp;MID(GM41,23,2)&amp;MID(GM41,21,2)&amp;MID(GM41,27,2)&amp;MID(GM41,25,2)&amp;MID(GM41,31,2)&amp;MID(GM41,29,2)&amp;MID(GM41,35,2)&amp;MID(GM41,33,2)</f>
        <v>01004702000001006E00????20000D002800</v>
      </c>
      <c r="GM41" s="188" t="str">
        <f t="shared" si="564"/>
        <v>0001024700000001006E????0020000D0028</v>
      </c>
      <c r="GQ41" s="187">
        <f t="shared" si="565"/>
        <v>1</v>
      </c>
      <c r="GR41" s="188" t="str">
        <f t="shared" ref="GR41:HW41" si="691">"0001 "&amp;DEC2HEX(GQ55+512+44,4)&amp;" 0000 | "&amp;GR39&amp;"0020 "&amp;GR37&amp;" "&amp;GR38</f>
        <v>0001 0248 0000 | 0001 006E ???? | 0020 0028 0005</v>
      </c>
      <c r="GS41" s="188" t="str">
        <f t="shared" ref="GS41:HX41" si="692">MID(GT41,3,2)&amp;MID(GT41,1,2)&amp;MID(GT41,7,2)&amp;MID(GT41,5,2)&amp;MID(GT41,11,2)&amp;MID(GT41,9,2)&amp;MID(GT41,15,2)&amp;MID(GT41,13,2)&amp;MID(GT41,19,2)&amp;MID(GT41,17,2)&amp;MID(GT41,23,2)&amp;MID(GT41,21,2)&amp;MID(GT41,27,2)&amp;MID(GT41,25,2)&amp;MID(GT41,31,2)&amp;MID(GT41,29,2)&amp;MID(GT41,35,2)&amp;MID(GT41,33,2)</f>
        <v>01004802000001006E00????200028000500</v>
      </c>
      <c r="GT41" s="188" t="str">
        <f t="shared" si="568"/>
        <v>0001024800000001006E????002000280005</v>
      </c>
      <c r="GX41" s="187">
        <f t="shared" si="569"/>
        <v>1</v>
      </c>
      <c r="GY41" s="188" t="str">
        <f t="shared" ref="GY41:ID41" si="693">"0001 "&amp;DEC2HEX(GX55+512+44,4)&amp;" 0000 | "&amp;GY39&amp;"0020 "&amp;GY37&amp;" "&amp;GY38</f>
        <v>0001 0249 0000 | 0001 006E ???? | 0020 0005 0017</v>
      </c>
      <c r="GZ41" s="188" t="str">
        <f t="shared" ref="GZ41:IE41" si="694">MID(HA41,3,2)&amp;MID(HA41,1,2)&amp;MID(HA41,7,2)&amp;MID(HA41,5,2)&amp;MID(HA41,11,2)&amp;MID(HA41,9,2)&amp;MID(HA41,15,2)&amp;MID(HA41,13,2)&amp;MID(HA41,19,2)&amp;MID(HA41,17,2)&amp;MID(HA41,23,2)&amp;MID(HA41,21,2)&amp;MID(HA41,27,2)&amp;MID(HA41,25,2)&amp;MID(HA41,31,2)&amp;MID(HA41,29,2)&amp;MID(HA41,35,2)&amp;MID(HA41,33,2)</f>
        <v>01004902000001006E00????200005001700</v>
      </c>
      <c r="HA41" s="188" t="str">
        <f t="shared" si="572"/>
        <v>0001024900000001006E????002000050017</v>
      </c>
      <c r="HE41" s="187">
        <f t="shared" si="573"/>
        <v>1</v>
      </c>
      <c r="HF41" s="188" t="str">
        <f t="shared" ref="HF41:IK41" si="695">"0001 "&amp;DEC2HEX(HE55+512+44,4)&amp;" 0000 | "&amp;HF39&amp;"0020 "&amp;HF37&amp;" "&amp;HF38</f>
        <v>0001 024A 0000 | 0001 006E ???? | 0020 0005 000E</v>
      </c>
      <c r="HG41" s="188" t="str">
        <f t="shared" ref="HG41:IL41" si="696">MID(HH41,3,2)&amp;MID(HH41,1,2)&amp;MID(HH41,7,2)&amp;MID(HH41,5,2)&amp;MID(HH41,11,2)&amp;MID(HH41,9,2)&amp;MID(HH41,15,2)&amp;MID(HH41,13,2)&amp;MID(HH41,19,2)&amp;MID(HH41,17,2)&amp;MID(HH41,23,2)&amp;MID(HH41,21,2)&amp;MID(HH41,27,2)&amp;MID(HH41,25,2)&amp;MID(HH41,31,2)&amp;MID(HH41,29,2)&amp;MID(HH41,35,2)&amp;MID(HH41,33,2)</f>
        <v>01004A02000001006E00????200005000E00</v>
      </c>
      <c r="HH41" s="188" t="str">
        <f t="shared" si="576"/>
        <v>0001024A00000001006E????00200005000E</v>
      </c>
      <c r="HL41" s="187">
        <f t="shared" si="577"/>
        <v>1</v>
      </c>
      <c r="HM41" s="188" t="str">
        <f t="shared" ref="HM41:IR41" si="697">"0001 "&amp;DEC2HEX(HL55+512+44,4)&amp;" 0000 | "&amp;HM39&amp;"0020 "&amp;HM37&amp;" "&amp;HM38</f>
        <v>0001 024B 0000 | 0001 006E ???? | 0020 000E 002A</v>
      </c>
      <c r="HN41" s="188" t="str">
        <f t="shared" ref="HN41:IS41" si="698">MID(HO41,3,2)&amp;MID(HO41,1,2)&amp;MID(HO41,7,2)&amp;MID(HO41,5,2)&amp;MID(HO41,11,2)&amp;MID(HO41,9,2)&amp;MID(HO41,15,2)&amp;MID(HO41,13,2)&amp;MID(HO41,19,2)&amp;MID(HO41,17,2)&amp;MID(HO41,23,2)&amp;MID(HO41,21,2)&amp;MID(HO41,27,2)&amp;MID(HO41,25,2)&amp;MID(HO41,31,2)&amp;MID(HO41,29,2)&amp;MID(HO41,35,2)&amp;MID(HO41,33,2)</f>
        <v>01004B02000001006E00????20000E002A00</v>
      </c>
      <c r="HO41" s="188" t="str">
        <f t="shared" si="580"/>
        <v>0001024B00000001006E????0020000E002A</v>
      </c>
      <c r="HS41" s="187">
        <f t="shared" si="581"/>
        <v>1</v>
      </c>
      <c r="HT41" s="188" t="str">
        <f t="shared" ref="HT41:IY41" si="699">"0001 "&amp;DEC2HEX(HS55+512+44,4)&amp;" 0000 | "&amp;HT39&amp;"0020 "&amp;HT37&amp;" "&amp;HT38</f>
        <v>0001 024C 0000 | 0001 006E ???? | 0020 002A 0029</v>
      </c>
      <c r="HU41" s="188" t="str">
        <f t="shared" ref="HU41:IZ41" si="700">MID(HV41,3,2)&amp;MID(HV41,1,2)&amp;MID(HV41,7,2)&amp;MID(HV41,5,2)&amp;MID(HV41,11,2)&amp;MID(HV41,9,2)&amp;MID(HV41,15,2)&amp;MID(HV41,13,2)&amp;MID(HV41,19,2)&amp;MID(HV41,17,2)&amp;MID(HV41,23,2)&amp;MID(HV41,21,2)&amp;MID(HV41,27,2)&amp;MID(HV41,25,2)&amp;MID(HV41,31,2)&amp;MID(HV41,29,2)&amp;MID(HV41,35,2)&amp;MID(HV41,33,2)</f>
        <v>01004C02000001006E00????20002A002900</v>
      </c>
      <c r="HV41" s="188" t="str">
        <f t="shared" si="584"/>
        <v>0001024C00000001006E????0020002A0029</v>
      </c>
      <c r="HZ41" s="187">
        <f t="shared" si="585"/>
        <v>1</v>
      </c>
      <c r="IA41" s="188" t="str">
        <f t="shared" ref="IA41:JF41" si="701">"0001 "&amp;DEC2HEX(HZ55+512+44,4)&amp;" 0000 | "&amp;IA39&amp;"0020 "&amp;IA37&amp;" "&amp;IA38</f>
        <v>0001 024D 0000 | 0001 006E ???? | 0020 0029 0004</v>
      </c>
      <c r="IB41" s="188" t="str">
        <f t="shared" ref="IB41:JG41" si="702">MID(IC41,3,2)&amp;MID(IC41,1,2)&amp;MID(IC41,7,2)&amp;MID(IC41,5,2)&amp;MID(IC41,11,2)&amp;MID(IC41,9,2)&amp;MID(IC41,15,2)&amp;MID(IC41,13,2)&amp;MID(IC41,19,2)&amp;MID(IC41,17,2)&amp;MID(IC41,23,2)&amp;MID(IC41,21,2)&amp;MID(IC41,27,2)&amp;MID(IC41,25,2)&amp;MID(IC41,31,2)&amp;MID(IC41,29,2)&amp;MID(IC41,35,2)&amp;MID(IC41,33,2)</f>
        <v>01004D02000001006E00????200029000400</v>
      </c>
      <c r="IC41" s="188" t="str">
        <f t="shared" si="588"/>
        <v>0001024D00000001006E????002000290004</v>
      </c>
      <c r="IG41" s="187">
        <f t="shared" si="589"/>
        <v>1</v>
      </c>
      <c r="IH41" s="188" t="str">
        <f t="shared" ref="IH41:JM41" si="703">"0001 "&amp;DEC2HEX(IG55+512+44,4)&amp;" 0000 | "&amp;IH39&amp;"0020 "&amp;IH37&amp;" "&amp;IH38</f>
        <v>0001 024E 0000 | 0001 006E ???? | 0020 0004 0024</v>
      </c>
      <c r="II41" s="188" t="str">
        <f t="shared" ref="II41:JN41" si="704">MID(IJ41,3,2)&amp;MID(IJ41,1,2)&amp;MID(IJ41,7,2)&amp;MID(IJ41,5,2)&amp;MID(IJ41,11,2)&amp;MID(IJ41,9,2)&amp;MID(IJ41,15,2)&amp;MID(IJ41,13,2)&amp;MID(IJ41,19,2)&amp;MID(IJ41,17,2)&amp;MID(IJ41,23,2)&amp;MID(IJ41,21,2)&amp;MID(IJ41,27,2)&amp;MID(IJ41,25,2)&amp;MID(IJ41,31,2)&amp;MID(IJ41,29,2)&amp;MID(IJ41,35,2)&amp;MID(IJ41,33,2)</f>
        <v>01004E02000001006E00????200004002400</v>
      </c>
      <c r="IJ41" s="188" t="str">
        <f t="shared" si="592"/>
        <v>0001024E00000001006E????002000040024</v>
      </c>
      <c r="IN41" s="187">
        <f t="shared" si="593"/>
        <v>1</v>
      </c>
      <c r="IO41" s="188" t="str">
        <f t="shared" ref="IO41:JT41" si="705">"0001 "&amp;DEC2HEX(IN55+512+44,4)&amp;" 0000 | "&amp;IO39&amp;"0020 "&amp;IO37&amp;" "&amp;IO38</f>
        <v>0001 024F 0000 | 0001 006E ???? | 0020 0024 0015</v>
      </c>
      <c r="IP41" s="188" t="str">
        <f t="shared" ref="IP41:JU41" si="706">MID(IQ41,3,2)&amp;MID(IQ41,1,2)&amp;MID(IQ41,7,2)&amp;MID(IQ41,5,2)&amp;MID(IQ41,11,2)&amp;MID(IQ41,9,2)&amp;MID(IQ41,15,2)&amp;MID(IQ41,13,2)&amp;MID(IQ41,19,2)&amp;MID(IQ41,17,2)&amp;MID(IQ41,23,2)&amp;MID(IQ41,21,2)&amp;MID(IQ41,27,2)&amp;MID(IQ41,25,2)&amp;MID(IQ41,31,2)&amp;MID(IQ41,29,2)&amp;MID(IQ41,35,2)&amp;MID(IQ41,33,2)</f>
        <v>01004F02000001006E00????200024001500</v>
      </c>
      <c r="IQ41" s="188" t="str">
        <f t="shared" si="596"/>
        <v>0001024F00000001006E????002000240015</v>
      </c>
      <c r="IU41" s="187">
        <f t="shared" si="597"/>
        <v>1</v>
      </c>
      <c r="IV41" s="188" t="str">
        <f t="shared" ref="IV41:KA41" si="707">"0001 "&amp;DEC2HEX(IU55+512+44,4)&amp;" 0000 | "&amp;IV39&amp;"0020 "&amp;IV37&amp;" "&amp;IV38</f>
        <v>0001 0250 0000 | 0001 006E ???? | 0020 0023 000A</v>
      </c>
      <c r="IW41" s="188" t="str">
        <f t="shared" ref="IW41:KB41" si="708">MID(IX41,3,2)&amp;MID(IX41,1,2)&amp;MID(IX41,7,2)&amp;MID(IX41,5,2)&amp;MID(IX41,11,2)&amp;MID(IX41,9,2)&amp;MID(IX41,15,2)&amp;MID(IX41,13,2)&amp;MID(IX41,19,2)&amp;MID(IX41,17,2)&amp;MID(IX41,23,2)&amp;MID(IX41,21,2)&amp;MID(IX41,27,2)&amp;MID(IX41,25,2)&amp;MID(IX41,31,2)&amp;MID(IX41,29,2)&amp;MID(IX41,35,2)&amp;MID(IX41,33,2)</f>
        <v>01005002000001006E00????200023000A00</v>
      </c>
      <c r="IX41" s="188" t="str">
        <f t="shared" si="600"/>
        <v>0001025000000001006E????00200023000A</v>
      </c>
      <c r="JB41" s="187">
        <f t="shared" si="601"/>
        <v>1</v>
      </c>
      <c r="JC41" s="188" t="str">
        <f t="shared" ref="JC41:KH41" si="709">"0001 "&amp;DEC2HEX(JB55+512+44,4)&amp;" 0000 | "&amp;JC39&amp;"0020 "&amp;JC37&amp;" "&amp;JC38</f>
        <v>0001 0251 0000 | 0001 006E ???? | 0020 000A 0025</v>
      </c>
      <c r="JD41" s="188" t="str">
        <f t="shared" ref="JD41:KI41" si="710">MID(JE41,3,2)&amp;MID(JE41,1,2)&amp;MID(JE41,7,2)&amp;MID(JE41,5,2)&amp;MID(JE41,11,2)&amp;MID(JE41,9,2)&amp;MID(JE41,15,2)&amp;MID(JE41,13,2)&amp;MID(JE41,19,2)&amp;MID(JE41,17,2)&amp;MID(JE41,23,2)&amp;MID(JE41,21,2)&amp;MID(JE41,27,2)&amp;MID(JE41,25,2)&amp;MID(JE41,31,2)&amp;MID(JE41,29,2)&amp;MID(JE41,35,2)&amp;MID(JE41,33,2)</f>
        <v>01005102000001006E00????20000A002500</v>
      </c>
      <c r="JE41" s="188" t="str">
        <f t="shared" si="604"/>
        <v>0001025100000001006E????0020000A0025</v>
      </c>
      <c r="JI41" s="187">
        <f t="shared" si="605"/>
        <v>1</v>
      </c>
      <c r="JJ41" s="188" t="str">
        <f t="shared" ref="JJ41:KO41" si="711">"0001 "&amp;DEC2HEX(JI55+512+44,4)&amp;" 0000 | "&amp;JJ39&amp;"0020 "&amp;JJ37&amp;" "&amp;JJ38</f>
        <v>0001 0252 0000 | 0001 006E ???? | 0020 0025 0003</v>
      </c>
      <c r="JK41" s="188" t="str">
        <f t="shared" ref="JK41:KP41" si="712">MID(JL41,3,2)&amp;MID(JL41,1,2)&amp;MID(JL41,7,2)&amp;MID(JL41,5,2)&amp;MID(JL41,11,2)&amp;MID(JL41,9,2)&amp;MID(JL41,15,2)&amp;MID(JL41,13,2)&amp;MID(JL41,19,2)&amp;MID(JL41,17,2)&amp;MID(JL41,23,2)&amp;MID(JL41,21,2)&amp;MID(JL41,27,2)&amp;MID(JL41,25,2)&amp;MID(JL41,31,2)&amp;MID(JL41,29,2)&amp;MID(JL41,35,2)&amp;MID(JL41,33,2)</f>
        <v>01005202000001006E00????200025000300</v>
      </c>
      <c r="JL41" s="188" t="str">
        <f t="shared" si="608"/>
        <v>0001025200000001006E????002000250003</v>
      </c>
      <c r="JP41" s="187">
        <f t="shared" si="609"/>
        <v>1</v>
      </c>
      <c r="JQ41" s="188" t="str">
        <f t="shared" ref="JQ41:KV41" si="713">"0001 "&amp;DEC2HEX(JP55+512+44,4)&amp;" 0000 | "&amp;JQ39&amp;"0020 "&amp;JQ37&amp;" "&amp;JQ38</f>
        <v>0001 0253 0000 | 0001 006E ???? | 0020 0003 0027</v>
      </c>
      <c r="JR41" s="188" t="str">
        <f t="shared" ref="JR41:KW41" si="714">MID(JS41,3,2)&amp;MID(JS41,1,2)&amp;MID(JS41,7,2)&amp;MID(JS41,5,2)&amp;MID(JS41,11,2)&amp;MID(JS41,9,2)&amp;MID(JS41,15,2)&amp;MID(JS41,13,2)&amp;MID(JS41,19,2)&amp;MID(JS41,17,2)&amp;MID(JS41,23,2)&amp;MID(JS41,21,2)&amp;MID(JS41,27,2)&amp;MID(JS41,25,2)&amp;MID(JS41,31,2)&amp;MID(JS41,29,2)&amp;MID(JS41,35,2)&amp;MID(JS41,33,2)</f>
        <v>01005302000001006E00????200003002700</v>
      </c>
      <c r="JS41" s="188" t="str">
        <f t="shared" si="612"/>
        <v>0001025300000001006E????002000030027</v>
      </c>
      <c r="JW41" s="187">
        <f t="shared" si="613"/>
        <v>1</v>
      </c>
      <c r="JX41" s="188" t="str">
        <f t="shared" ref="JX41:LC41" si="715">"0001 "&amp;DEC2HEX(JW55+512+44,4)&amp;" 0000 | "&amp;JX39&amp;"0020 "&amp;JX37&amp;" "&amp;JX38</f>
        <v>0001 0254 0000 | 0001 006E ???? | 0020 0027 000C</v>
      </c>
      <c r="JY41" s="188" t="str">
        <f t="shared" ref="JY41:LD41" si="716">MID(JZ41,3,2)&amp;MID(JZ41,1,2)&amp;MID(JZ41,7,2)&amp;MID(JZ41,5,2)&amp;MID(JZ41,11,2)&amp;MID(JZ41,9,2)&amp;MID(JZ41,15,2)&amp;MID(JZ41,13,2)&amp;MID(JZ41,19,2)&amp;MID(JZ41,17,2)&amp;MID(JZ41,23,2)&amp;MID(JZ41,21,2)&amp;MID(JZ41,27,2)&amp;MID(JZ41,25,2)&amp;MID(JZ41,31,2)&amp;MID(JZ41,29,2)&amp;MID(JZ41,35,2)&amp;MID(JZ41,33,2)</f>
        <v>01005402000001006E00????200027000C00</v>
      </c>
      <c r="JZ41" s="188" t="str">
        <f t="shared" si="616"/>
        <v>0001025400000001006E????00200027000C</v>
      </c>
      <c r="KD41" s="187">
        <f t="shared" si="617"/>
        <v>1</v>
      </c>
      <c r="KE41" s="188" t="str">
        <f t="shared" ref="KE41:LZ41" si="717">"0001 "&amp;DEC2HEX(KD55+512+44,4)&amp;" 0000 | "&amp;KE39&amp;"0020 "&amp;KE37&amp;" "&amp;KE38</f>
        <v>0001 0255 0000 | 0001 006E ???? | 0020 000C 0016</v>
      </c>
      <c r="KF41" s="188" t="str">
        <f t="shared" ref="KF41:LZ41" si="718">MID(KG41,3,2)&amp;MID(KG41,1,2)&amp;MID(KG41,7,2)&amp;MID(KG41,5,2)&amp;MID(KG41,11,2)&amp;MID(KG41,9,2)&amp;MID(KG41,15,2)&amp;MID(KG41,13,2)&amp;MID(KG41,19,2)&amp;MID(KG41,17,2)&amp;MID(KG41,23,2)&amp;MID(KG41,21,2)&amp;MID(KG41,27,2)&amp;MID(KG41,25,2)&amp;MID(KG41,31,2)&amp;MID(KG41,29,2)&amp;MID(KG41,35,2)&amp;MID(KG41,33,2)</f>
        <v>01005502000001006E00????20000C001600</v>
      </c>
      <c r="KG41" s="188" t="str">
        <f t="shared" si="620"/>
        <v>0001025500000001006E????0020000C0016</v>
      </c>
      <c r="KK41" s="187">
        <f t="shared" si="621"/>
        <v>1</v>
      </c>
      <c r="KL41" s="188" t="str">
        <f t="shared" ref="KL41:LZ41" si="719">"0001 "&amp;DEC2HEX(KK55+512+44,4)&amp;" 0000 | "&amp;KL39&amp;"0020 "&amp;KL37&amp;" "&amp;KL38</f>
        <v>0001 0256 0000 | 0001 006E ???? | 0020 0013 0027</v>
      </c>
      <c r="KM41" s="188" t="str">
        <f t="shared" ref="KM41:LZ41" si="720">MID(KN41,3,2)&amp;MID(KN41,1,2)&amp;MID(KN41,7,2)&amp;MID(KN41,5,2)&amp;MID(KN41,11,2)&amp;MID(KN41,9,2)&amp;MID(KN41,15,2)&amp;MID(KN41,13,2)&amp;MID(KN41,19,2)&amp;MID(KN41,17,2)&amp;MID(KN41,23,2)&amp;MID(KN41,21,2)&amp;MID(KN41,27,2)&amp;MID(KN41,25,2)&amp;MID(KN41,31,2)&amp;MID(KN41,29,2)&amp;MID(KN41,35,2)&amp;MID(KN41,33,2)</f>
        <v>01005602000001006E00????200013002700</v>
      </c>
      <c r="KN41" s="188" t="str">
        <f t="shared" si="624"/>
        <v>0001025600000001006E????002000130027</v>
      </c>
      <c r="KR41" s="187">
        <f t="shared" si="625"/>
        <v>1</v>
      </c>
      <c r="KS41" s="188" t="str">
        <f t="shared" ref="KS41:LZ41" si="721">"0001 "&amp;DEC2HEX(KR55+512+44,4)&amp;" 0000 | "&amp;KS39&amp;"0020 "&amp;KS37&amp;" "&amp;KS38</f>
        <v>0001 0257 0000 | 0001 006E ???? | 0020 001E 0003</v>
      </c>
      <c r="KT41" s="188" t="str">
        <f t="shared" ref="KT41:LZ41" si="722">MID(KU41,3,2)&amp;MID(KU41,1,2)&amp;MID(KU41,7,2)&amp;MID(KU41,5,2)&amp;MID(KU41,11,2)&amp;MID(KU41,9,2)&amp;MID(KU41,15,2)&amp;MID(KU41,13,2)&amp;MID(KU41,19,2)&amp;MID(KU41,17,2)&amp;MID(KU41,23,2)&amp;MID(KU41,21,2)&amp;MID(KU41,27,2)&amp;MID(KU41,25,2)&amp;MID(KU41,31,2)&amp;MID(KU41,29,2)&amp;MID(KU41,35,2)&amp;MID(KU41,33,2)</f>
        <v>01005702000001006E00????20001E000300</v>
      </c>
      <c r="KU41" s="188" t="str">
        <f t="shared" si="628"/>
        <v>0001025700000001006E????0020001E0003</v>
      </c>
      <c r="KY41" s="187">
        <f t="shared" si="629"/>
        <v>1</v>
      </c>
      <c r="KZ41" s="188" t="str">
        <f t="shared" ref="KZ41:LZ41" si="723">"0001 "&amp;DEC2HEX(KY55+512+44,4)&amp;" 0000 | "&amp;KZ39&amp;"0020 "&amp;KZ37&amp;" "&amp;KZ38</f>
        <v>0001 0258 0000 | 0001 006E ???? | 0020 001E 000B</v>
      </c>
      <c r="LA41" s="188" t="str">
        <f t="shared" ref="LA41:LZ41" si="724">MID(LB41,3,2)&amp;MID(LB41,1,2)&amp;MID(LB41,7,2)&amp;MID(LB41,5,2)&amp;MID(LB41,11,2)&amp;MID(LB41,9,2)&amp;MID(LB41,15,2)&amp;MID(LB41,13,2)&amp;MID(LB41,19,2)&amp;MID(LB41,17,2)&amp;MID(LB41,23,2)&amp;MID(LB41,21,2)&amp;MID(LB41,27,2)&amp;MID(LB41,25,2)&amp;MID(LB41,31,2)&amp;MID(LB41,29,2)&amp;MID(LB41,35,2)&amp;MID(LB41,33,2)</f>
        <v>01005802000001006E00????20001E000B00</v>
      </c>
      <c r="LB41" s="188" t="str">
        <f t="shared" si="632"/>
        <v>0001025800000001006E????0020001E000B</v>
      </c>
      <c r="LF41" s="187">
        <f t="shared" si="633"/>
        <v>1</v>
      </c>
      <c r="LG41" s="188" t="str">
        <f t="shared" ref="LG41:LZ41" si="725">"0001 "&amp;DEC2HEX(LF55+512+44,4)&amp;" 0000 | "&amp;LG39&amp;"0020 "&amp;LG37&amp;" "&amp;LG38</f>
        <v>0001 0259 0000 | 0001 006E ???? | 0020 000B 0010</v>
      </c>
      <c r="LH41" s="188" t="str">
        <f t="shared" ref="LH41:LZ41" si="726">MID(LI41,3,2)&amp;MID(LI41,1,2)&amp;MID(LI41,7,2)&amp;MID(LI41,5,2)&amp;MID(LI41,11,2)&amp;MID(LI41,9,2)&amp;MID(LI41,15,2)&amp;MID(LI41,13,2)&amp;MID(LI41,19,2)&amp;MID(LI41,17,2)&amp;MID(LI41,23,2)&amp;MID(LI41,21,2)&amp;MID(LI41,27,2)&amp;MID(LI41,25,2)&amp;MID(LI41,31,2)&amp;MID(LI41,29,2)&amp;MID(LI41,35,2)&amp;MID(LI41,33,2)</f>
        <v>01005902000001006E00????20000B001000</v>
      </c>
      <c r="LI41" s="188" t="str">
        <f t="shared" si="636"/>
        <v>0001025900000001006E????0020000B0010</v>
      </c>
      <c r="LM41" s="187">
        <f t="shared" si="637"/>
        <v>1</v>
      </c>
      <c r="LN41" s="188" t="str">
        <f t="shared" ref="LN41:LZ41" si="727">"0001 "&amp;DEC2HEX(LM55+512+44,4)&amp;" 0000 | "&amp;LN39&amp;"0020 "&amp;LN37&amp;" "&amp;LN38</f>
        <v>0001 025A 0000 | 0001 006E ???? | 0020 0010 0006</v>
      </c>
      <c r="LO41" s="188" t="str">
        <f t="shared" ref="LO41:LZ41" si="728">MID(LP41,3,2)&amp;MID(LP41,1,2)&amp;MID(LP41,7,2)&amp;MID(LP41,5,2)&amp;MID(LP41,11,2)&amp;MID(LP41,9,2)&amp;MID(LP41,15,2)&amp;MID(LP41,13,2)&amp;MID(LP41,19,2)&amp;MID(LP41,17,2)&amp;MID(LP41,23,2)&amp;MID(LP41,21,2)&amp;MID(LP41,27,2)&amp;MID(LP41,25,2)&amp;MID(LP41,31,2)&amp;MID(LP41,29,2)&amp;MID(LP41,35,2)&amp;MID(LP41,33,2)</f>
        <v>01005A02000001006E00????200010000600</v>
      </c>
      <c r="LP41" s="188" t="str">
        <f t="shared" si="640"/>
        <v>0001025A00000001006E????002000100006</v>
      </c>
      <c r="LT41" s="187">
        <f t="shared" si="641"/>
        <v>1</v>
      </c>
      <c r="LU41" s="188" t="str">
        <f t="shared" ref="LU41:LZ41" si="729">"0001 "&amp;DEC2HEX(LT55+512+44,4)&amp;" 0000 | "&amp;LU39&amp;"0020 "&amp;LU37&amp;" "&amp;LU38</f>
        <v>0001 025B 0000 | 0001 006E ???? | 0020 000B 000C</v>
      </c>
      <c r="LV41" s="188" t="str">
        <f t="shared" ref="LV41:LZ41" si="730">MID(LW41,3,2)&amp;MID(LW41,1,2)&amp;MID(LW41,7,2)&amp;MID(LW41,5,2)&amp;MID(LW41,11,2)&amp;MID(LW41,9,2)&amp;MID(LW41,15,2)&amp;MID(LW41,13,2)&amp;MID(LW41,19,2)&amp;MID(LW41,17,2)&amp;MID(LW41,23,2)&amp;MID(LW41,21,2)&amp;MID(LW41,27,2)&amp;MID(LW41,25,2)&amp;MID(LW41,31,2)&amp;MID(LW41,29,2)&amp;MID(LW41,35,2)&amp;MID(LW41,33,2)</f>
        <v>01005B02000001006E00????20000B000C00</v>
      </c>
      <c r="LW41" s="188" t="str">
        <f t="shared" si="644"/>
        <v>0001025B00000001006E????0020000B000C</v>
      </c>
    </row>
    <row r="42" spans="1:338" ht="14.25" hidden="1" customHeight="1">
      <c r="B42" s="123"/>
      <c r="C42" s="187">
        <f>IF(LEN(H28),C41+1,C41)</f>
        <v>2</v>
      </c>
      <c r="D42" s="188" t="str">
        <f>"0001 "&amp;DEC2HEX(C38+512,4)&amp;" 0000 | "&amp;D39&amp;"0022 "&amp;D38</f>
        <v>0001 020F 0000 | 0001 006E ???? | 0022 000F</v>
      </c>
      <c r="E42" s="188" t="str">
        <f>MID(F42,3,2)&amp;MID(F42,1,2)&amp;MID(F42,7,2)&amp;MID(F42,5,2)&amp;MID(F42,11,2)&amp;MID(F42,9,2)&amp;MID(F42,15,2)&amp;MID(F42,13,2)&amp;MID(F42,19,2)&amp;MID(F42,17,2)&amp;MID(F42,23,2)&amp;MID(F42,21,2)&amp;MID(F42,27,2)&amp;MID(F42,25,2)&amp;MID(F42,31,2)&amp;MID(F42,29,2)&amp;MID(F42,35,2)&amp;MID(F42,33,2)</f>
        <v>01000F02000001006E00????22000F00</v>
      </c>
      <c r="F42" s="188" t="str">
        <f>SUBSTITUTE(SUBSTITUTE(D42," ",""),"|","")</f>
        <v>0001020F00000001006E????0022000F</v>
      </c>
      <c r="I42" s="123"/>
      <c r="J42" s="187">
        <f>IF(LEN(O28),J41+1,J41)</f>
        <v>2</v>
      </c>
      <c r="K42" s="188" t="str">
        <f>"0001 "&amp;DEC2HEX(J38+512,4)&amp;" 0000 | "&amp;K39&amp;"0022 "&amp;K38</f>
        <v>0001 0218 0000 | 0001 006E ???? | 0022 0018</v>
      </c>
      <c r="L42" s="188" t="str">
        <f>MID(M42,3,2)&amp;MID(M42,1,2)&amp;MID(M42,7,2)&amp;MID(M42,5,2)&amp;MID(M42,11,2)&amp;MID(M42,9,2)&amp;MID(M42,15,2)&amp;MID(M42,13,2)&amp;MID(M42,19,2)&amp;MID(M42,17,2)&amp;MID(M42,23,2)&amp;MID(M42,21,2)&amp;MID(M42,27,2)&amp;MID(M42,25,2)&amp;MID(M42,31,2)&amp;MID(M42,29,2)&amp;MID(M42,35,2)&amp;MID(M42,33,2)</f>
        <v>01001802000001006E00????22001800</v>
      </c>
      <c r="M42" s="188" t="str">
        <f>SUBSTITUTE(SUBSTITUTE(K42," ",""),"|","")</f>
        <v>0001021800000001006E????00220018</v>
      </c>
      <c r="Q42" s="187">
        <f>IF(LEN(V28),Q41+1,Q41)</f>
        <v>2</v>
      </c>
      <c r="R42" s="188" t="str">
        <f>"0001 "&amp;DEC2HEX(Q38+512,4)&amp;" 0000 | "&amp;R39&amp;"0022 "&amp;R38</f>
        <v>0001 0211 0000 | 0001 006E ???? | 0022 0011</v>
      </c>
      <c r="S42" s="188" t="str">
        <f>MID(T42,3,2)&amp;MID(T42,1,2)&amp;MID(T42,7,2)&amp;MID(T42,5,2)&amp;MID(T42,11,2)&amp;MID(T42,9,2)&amp;MID(T42,15,2)&amp;MID(T42,13,2)&amp;MID(T42,19,2)&amp;MID(T42,17,2)&amp;MID(T42,23,2)&amp;MID(T42,21,2)&amp;MID(T42,27,2)&amp;MID(T42,25,2)&amp;MID(T42,31,2)&amp;MID(T42,29,2)&amp;MID(T42,35,2)&amp;MID(T42,33,2)</f>
        <v>01001102000001006E00????22001100</v>
      </c>
      <c r="T42" s="188" t="str">
        <f>SUBSTITUTE(SUBSTITUTE(R42," ",""),"|","")</f>
        <v>0001021100000001006E????00220011</v>
      </c>
      <c r="X42" s="187">
        <f>IF(LEN(AC28),X41+1,X41)</f>
        <v>2</v>
      </c>
      <c r="Y42" s="188" t="str">
        <f>"0001 "&amp;DEC2HEX(X38+512,4)&amp;" 0000 | "&amp;Y39&amp;"0022 "&amp;Y38</f>
        <v>0001 0206 0000 | 0001 006E ???? | 0022 0006</v>
      </c>
      <c r="Z42" s="188" t="str">
        <f>MID(AA42,3,2)&amp;MID(AA42,1,2)&amp;MID(AA42,7,2)&amp;MID(AA42,5,2)&amp;MID(AA42,11,2)&amp;MID(AA42,9,2)&amp;MID(AA42,15,2)&amp;MID(AA42,13,2)&amp;MID(AA42,19,2)&amp;MID(AA42,17,2)&amp;MID(AA42,23,2)&amp;MID(AA42,21,2)&amp;MID(AA42,27,2)&amp;MID(AA42,25,2)&amp;MID(AA42,31,2)&amp;MID(AA42,29,2)&amp;MID(AA42,35,2)&amp;MID(AA42,33,2)</f>
        <v>01000602000001006E00????22000600</v>
      </c>
      <c r="AA42" s="188" t="str">
        <f>SUBSTITUTE(SUBSTITUTE(Y42," ",""),"|","")</f>
        <v>0001020600000001006E????00220006</v>
      </c>
      <c r="AE42" s="187">
        <f>IF(LEN(AJ28),AE41+1,AE41)</f>
        <v>2</v>
      </c>
      <c r="AF42" s="188" t="str">
        <f>"0001 "&amp;DEC2HEX(AE38+512,4)&amp;" 0000 | "&amp;AF39&amp;"0022 "&amp;AF38</f>
        <v>0001 021D 0000 | 0001 006E ???? | 0022 001D</v>
      </c>
      <c r="AG42" s="188" t="str">
        <f>MID(AH42,3,2)&amp;MID(AH42,1,2)&amp;MID(AH42,7,2)&amp;MID(AH42,5,2)&amp;MID(AH42,11,2)&amp;MID(AH42,9,2)&amp;MID(AH42,15,2)&amp;MID(AH42,13,2)&amp;MID(AH42,19,2)&amp;MID(AH42,17,2)&amp;MID(AH42,23,2)&amp;MID(AH42,21,2)&amp;MID(AH42,27,2)&amp;MID(AH42,25,2)&amp;MID(AH42,31,2)&amp;MID(AH42,29,2)&amp;MID(AH42,35,2)&amp;MID(AH42,33,2)</f>
        <v>01001D02000001006E00????22001D00</v>
      </c>
      <c r="AH42" s="188" t="str">
        <f>SUBSTITUTE(SUBSTITUTE(AF42," ",""),"|","")</f>
        <v>0001021D00000001006E????0022001D</v>
      </c>
      <c r="AL42" s="187">
        <f t="shared" si="473"/>
        <v>2</v>
      </c>
      <c r="AM42" s="188" t="str">
        <f t="shared" ref="AM42:CX42" si="731">"0001 "&amp;DEC2HEX(AL38+512,4)&amp;" 0000 | "&amp;AM39&amp;"0022 "&amp;AM38</f>
        <v>0001 0219 0000 | 0001 006E ???? | 0022 0019</v>
      </c>
      <c r="AN42" s="188" t="str">
        <f t="shared" ref="AN42:CY42" si="732">MID(AO42,3,2)&amp;MID(AO42,1,2)&amp;MID(AO42,7,2)&amp;MID(AO42,5,2)&amp;MID(AO42,11,2)&amp;MID(AO42,9,2)&amp;MID(AO42,15,2)&amp;MID(AO42,13,2)&amp;MID(AO42,19,2)&amp;MID(AO42,17,2)&amp;MID(AO42,23,2)&amp;MID(AO42,21,2)&amp;MID(AO42,27,2)&amp;MID(AO42,25,2)&amp;MID(AO42,31,2)&amp;MID(AO42,29,2)&amp;MID(AO42,35,2)&amp;MID(AO42,33,2)</f>
        <v>01001902000001006E00????22001900</v>
      </c>
      <c r="AO42" s="188" t="str">
        <f t="shared" si="476"/>
        <v>0001021900000001006E????00220019</v>
      </c>
      <c r="AS42" s="187">
        <f t="shared" si="477"/>
        <v>2</v>
      </c>
      <c r="AT42" s="188" t="str">
        <f t="shared" ref="AT42:DE42" si="733">"0001 "&amp;DEC2HEX(AS38+512,4)&amp;" 0000 | "&amp;AT39&amp;"0022 "&amp;AT38</f>
        <v>0001 020F 0000 | 0001 006E ???? | 0022 000F</v>
      </c>
      <c r="AU42" s="188" t="str">
        <f t="shared" ref="AU42:DF42" si="734">MID(AV42,3,2)&amp;MID(AV42,1,2)&amp;MID(AV42,7,2)&amp;MID(AV42,5,2)&amp;MID(AV42,11,2)&amp;MID(AV42,9,2)&amp;MID(AV42,15,2)&amp;MID(AV42,13,2)&amp;MID(AV42,19,2)&amp;MID(AV42,17,2)&amp;MID(AV42,23,2)&amp;MID(AV42,21,2)&amp;MID(AV42,27,2)&amp;MID(AV42,25,2)&amp;MID(AV42,31,2)&amp;MID(AV42,29,2)&amp;MID(AV42,35,2)&amp;MID(AV42,33,2)</f>
        <v>01000F02000001006E00????22000F00</v>
      </c>
      <c r="AV42" s="188" t="str">
        <f t="shared" si="480"/>
        <v>0001020F00000001006E????0022000F</v>
      </c>
      <c r="AZ42" s="187">
        <f t="shared" si="481"/>
        <v>2</v>
      </c>
      <c r="BA42" s="188" t="str">
        <f t="shared" ref="BA42:DL42" si="735">"0001 "&amp;DEC2HEX(AZ38+512,4)&amp;" 0000 | "&amp;BA39&amp;"0022 "&amp;BA38</f>
        <v>0001 0201 0000 | 0001 006E ???? | 0022 0001</v>
      </c>
      <c r="BB42" s="188" t="str">
        <f t="shared" ref="BB42:DM42" si="736">MID(BC42,3,2)&amp;MID(BC42,1,2)&amp;MID(BC42,7,2)&amp;MID(BC42,5,2)&amp;MID(BC42,11,2)&amp;MID(BC42,9,2)&amp;MID(BC42,15,2)&amp;MID(BC42,13,2)&amp;MID(BC42,19,2)&amp;MID(BC42,17,2)&amp;MID(BC42,23,2)&amp;MID(BC42,21,2)&amp;MID(BC42,27,2)&amp;MID(BC42,25,2)&amp;MID(BC42,31,2)&amp;MID(BC42,29,2)&amp;MID(BC42,35,2)&amp;MID(BC42,33,2)</f>
        <v>01000102000001006E00????22000100</v>
      </c>
      <c r="BC42" s="188" t="str">
        <f t="shared" si="484"/>
        <v>0001020100000001006E????00220001</v>
      </c>
      <c r="BG42" s="187">
        <f t="shared" si="485"/>
        <v>2</v>
      </c>
      <c r="BH42" s="188" t="str">
        <f t="shared" ref="BH42:DS42" si="737">"0001 "&amp;DEC2HEX(BG38+512,4)&amp;" 0000 | "&amp;BH39&amp;"0022 "&amp;BH38</f>
        <v>0001 021B 0000 | 0001 006E ???? | 0022 001B</v>
      </c>
      <c r="BI42" s="188" t="str">
        <f t="shared" ref="BI42:DT42" si="738">MID(BJ42,3,2)&amp;MID(BJ42,1,2)&amp;MID(BJ42,7,2)&amp;MID(BJ42,5,2)&amp;MID(BJ42,11,2)&amp;MID(BJ42,9,2)&amp;MID(BJ42,15,2)&amp;MID(BJ42,13,2)&amp;MID(BJ42,19,2)&amp;MID(BJ42,17,2)&amp;MID(BJ42,23,2)&amp;MID(BJ42,21,2)&amp;MID(BJ42,27,2)&amp;MID(BJ42,25,2)&amp;MID(BJ42,31,2)&amp;MID(BJ42,29,2)&amp;MID(BJ42,35,2)&amp;MID(BJ42,33,2)</f>
        <v>01001B02000001006E00????22001B00</v>
      </c>
      <c r="BJ42" s="188" t="str">
        <f t="shared" si="488"/>
        <v>0001021B00000001006E????0022001B</v>
      </c>
      <c r="BN42" s="187">
        <f t="shared" si="489"/>
        <v>2</v>
      </c>
      <c r="BO42" s="188" t="str">
        <f t="shared" ref="BO42:DZ42" si="739">"0001 "&amp;DEC2HEX(BN38+512,4)&amp;" 0000 | "&amp;BO39&amp;"0022 "&amp;BO38</f>
        <v>0001 021C 0000 | 0001 006E ???? | 0022 001C</v>
      </c>
      <c r="BP42" s="188" t="str">
        <f t="shared" ref="BP42:EA42" si="740">MID(BQ42,3,2)&amp;MID(BQ42,1,2)&amp;MID(BQ42,7,2)&amp;MID(BQ42,5,2)&amp;MID(BQ42,11,2)&amp;MID(BQ42,9,2)&amp;MID(BQ42,15,2)&amp;MID(BQ42,13,2)&amp;MID(BQ42,19,2)&amp;MID(BQ42,17,2)&amp;MID(BQ42,23,2)&amp;MID(BQ42,21,2)&amp;MID(BQ42,27,2)&amp;MID(BQ42,25,2)&amp;MID(BQ42,31,2)&amp;MID(BQ42,29,2)&amp;MID(BQ42,35,2)&amp;MID(BQ42,33,2)</f>
        <v>01001C02000001006E00????22001C00</v>
      </c>
      <c r="BQ42" s="188" t="str">
        <f t="shared" si="492"/>
        <v>0001021C00000001006E????0022001C</v>
      </c>
      <c r="BU42" s="187">
        <f t="shared" si="493"/>
        <v>2</v>
      </c>
      <c r="BV42" s="188" t="str">
        <f t="shared" ref="BV42:EG42" si="741">"0001 "&amp;DEC2HEX(BU38+512,4)&amp;" 0000 | "&amp;BV39&amp;"0022 "&amp;BV38</f>
        <v>0001 0209 0000 | 0001 006E ???? | 0022 0009</v>
      </c>
      <c r="BW42" s="188" t="str">
        <f t="shared" ref="BW42:EH42" si="742">MID(BX42,3,2)&amp;MID(BX42,1,2)&amp;MID(BX42,7,2)&amp;MID(BX42,5,2)&amp;MID(BX42,11,2)&amp;MID(BX42,9,2)&amp;MID(BX42,15,2)&amp;MID(BX42,13,2)&amp;MID(BX42,19,2)&amp;MID(BX42,17,2)&amp;MID(BX42,23,2)&amp;MID(BX42,21,2)&amp;MID(BX42,27,2)&amp;MID(BX42,25,2)&amp;MID(BX42,31,2)&amp;MID(BX42,29,2)&amp;MID(BX42,35,2)&amp;MID(BX42,33,2)</f>
        <v>01000902000001006E00????22000900</v>
      </c>
      <c r="BX42" s="188" t="str">
        <f t="shared" si="496"/>
        <v>0001020900000001006E????00220009</v>
      </c>
      <c r="CB42" s="187">
        <f t="shared" si="497"/>
        <v>2</v>
      </c>
      <c r="CC42" s="188" t="str">
        <f t="shared" ref="CC42:EN42" si="743">"0001 "&amp;DEC2HEX(CB38+512,4)&amp;" 0000 | "&amp;CC39&amp;"0022 "&amp;CC38</f>
        <v>0001 021A 0000 | 0001 006E ???? | 0022 001A</v>
      </c>
      <c r="CD42" s="188" t="str">
        <f t="shared" ref="CD42:EO42" si="744">MID(CE42,3,2)&amp;MID(CE42,1,2)&amp;MID(CE42,7,2)&amp;MID(CE42,5,2)&amp;MID(CE42,11,2)&amp;MID(CE42,9,2)&amp;MID(CE42,15,2)&amp;MID(CE42,13,2)&amp;MID(CE42,19,2)&amp;MID(CE42,17,2)&amp;MID(CE42,23,2)&amp;MID(CE42,21,2)&amp;MID(CE42,27,2)&amp;MID(CE42,25,2)&amp;MID(CE42,31,2)&amp;MID(CE42,29,2)&amp;MID(CE42,35,2)&amp;MID(CE42,33,2)</f>
        <v>01001A02000001006E00????22001A00</v>
      </c>
      <c r="CE42" s="188" t="str">
        <f t="shared" si="500"/>
        <v>0001021A00000001006E????0022001A</v>
      </c>
      <c r="CI42" s="187">
        <f t="shared" si="501"/>
        <v>2</v>
      </c>
      <c r="CJ42" s="188" t="str">
        <f t="shared" ref="CJ42:EU42" si="745">"0001 "&amp;DEC2HEX(CI38+512,4)&amp;" 0000 | "&amp;CJ39&amp;"0022 "&amp;CJ38</f>
        <v>0001 0206 0000 | 0001 006E ???? | 0022 0006</v>
      </c>
      <c r="CK42" s="188" t="str">
        <f t="shared" ref="CK42:EV42" si="746">MID(CL42,3,2)&amp;MID(CL42,1,2)&amp;MID(CL42,7,2)&amp;MID(CL42,5,2)&amp;MID(CL42,11,2)&amp;MID(CL42,9,2)&amp;MID(CL42,15,2)&amp;MID(CL42,13,2)&amp;MID(CL42,19,2)&amp;MID(CL42,17,2)&amp;MID(CL42,23,2)&amp;MID(CL42,21,2)&amp;MID(CL42,27,2)&amp;MID(CL42,25,2)&amp;MID(CL42,31,2)&amp;MID(CL42,29,2)&amp;MID(CL42,35,2)&amp;MID(CL42,33,2)</f>
        <v>01000602000001006E00????22000600</v>
      </c>
      <c r="CL42" s="188" t="str">
        <f t="shared" si="504"/>
        <v>0001020600000001006E????00220006</v>
      </c>
      <c r="CP42" s="187">
        <f t="shared" si="505"/>
        <v>2</v>
      </c>
      <c r="CQ42" s="188" t="str">
        <f t="shared" ref="CQ42:FB42" si="747">"0001 "&amp;DEC2HEX(CP38+512,4)&amp;" 0000 | "&amp;CQ39&amp;"0022 "&amp;CQ38</f>
        <v>0001 021F 0000 | 0001 006E ???? | 0022 001F</v>
      </c>
      <c r="CR42" s="188" t="str">
        <f t="shared" ref="CR42:FC42" si="748">MID(CS42,3,2)&amp;MID(CS42,1,2)&amp;MID(CS42,7,2)&amp;MID(CS42,5,2)&amp;MID(CS42,11,2)&amp;MID(CS42,9,2)&amp;MID(CS42,15,2)&amp;MID(CS42,13,2)&amp;MID(CS42,19,2)&amp;MID(CS42,17,2)&amp;MID(CS42,23,2)&amp;MID(CS42,21,2)&amp;MID(CS42,27,2)&amp;MID(CS42,25,2)&amp;MID(CS42,31,2)&amp;MID(CS42,29,2)&amp;MID(CS42,35,2)&amp;MID(CS42,33,2)</f>
        <v>01001F02000001006E00????22001F00</v>
      </c>
      <c r="CS42" s="188" t="str">
        <f t="shared" si="508"/>
        <v>0001021F00000001006E????0022001F</v>
      </c>
      <c r="CW42" s="187">
        <f t="shared" si="509"/>
        <v>2</v>
      </c>
      <c r="CX42" s="188" t="str">
        <f t="shared" ref="CX42:FI42" si="749">"0001 "&amp;DEC2HEX(CW38+512,4)&amp;" 0000 | "&amp;CX39&amp;"0022 "&amp;CX38</f>
        <v>0001 0207 0000 | 0001 006E ???? | 0022 0007</v>
      </c>
      <c r="CY42" s="188" t="str">
        <f t="shared" ref="CY42:FJ42" si="750">MID(CZ42,3,2)&amp;MID(CZ42,1,2)&amp;MID(CZ42,7,2)&amp;MID(CZ42,5,2)&amp;MID(CZ42,11,2)&amp;MID(CZ42,9,2)&amp;MID(CZ42,15,2)&amp;MID(CZ42,13,2)&amp;MID(CZ42,19,2)&amp;MID(CZ42,17,2)&amp;MID(CZ42,23,2)&amp;MID(CZ42,21,2)&amp;MID(CZ42,27,2)&amp;MID(CZ42,25,2)&amp;MID(CZ42,31,2)&amp;MID(CZ42,29,2)&amp;MID(CZ42,35,2)&amp;MID(CZ42,33,2)</f>
        <v>01000702000001006E00????22000700</v>
      </c>
      <c r="CZ42" s="188" t="str">
        <f t="shared" si="512"/>
        <v>0001020700000001006E????00220007</v>
      </c>
      <c r="DD42" s="187">
        <f t="shared" si="513"/>
        <v>2</v>
      </c>
      <c r="DE42" s="188" t="str">
        <f t="shared" ref="DE42:FP42" si="751">"0001 "&amp;DEC2HEX(DD38+512,4)&amp;" 0000 | "&amp;DE39&amp;"0022 "&amp;DE38</f>
        <v>0001 0221 0000 | 0001 006E ???? | 0022 0021</v>
      </c>
      <c r="DF42" s="188" t="str">
        <f t="shared" ref="DF42:FQ42" si="752">MID(DG42,3,2)&amp;MID(DG42,1,2)&amp;MID(DG42,7,2)&amp;MID(DG42,5,2)&amp;MID(DG42,11,2)&amp;MID(DG42,9,2)&amp;MID(DG42,15,2)&amp;MID(DG42,13,2)&amp;MID(DG42,19,2)&amp;MID(DG42,17,2)&amp;MID(DG42,23,2)&amp;MID(DG42,21,2)&amp;MID(DG42,27,2)&amp;MID(DG42,25,2)&amp;MID(DG42,31,2)&amp;MID(DG42,29,2)&amp;MID(DG42,35,2)&amp;MID(DG42,33,2)</f>
        <v>01002102000001006E00????22002100</v>
      </c>
      <c r="DG42" s="188" t="str">
        <f t="shared" si="516"/>
        <v>0001022100000001006E????00220021</v>
      </c>
      <c r="DK42" s="187">
        <f t="shared" si="517"/>
        <v>2</v>
      </c>
      <c r="DL42" s="188" t="str">
        <f t="shared" ref="DL42:FW42" si="753">"0001 "&amp;DEC2HEX(DK38+512,4)&amp;" 0000 | "&amp;DL39&amp;"0022 "&amp;DL38</f>
        <v>0001 0200 0000 | 0001 006E ???? | 0022 0000</v>
      </c>
      <c r="DM42" s="188" t="str">
        <f t="shared" ref="DM42:FX42" si="754">MID(DN42,3,2)&amp;MID(DN42,1,2)&amp;MID(DN42,7,2)&amp;MID(DN42,5,2)&amp;MID(DN42,11,2)&amp;MID(DN42,9,2)&amp;MID(DN42,15,2)&amp;MID(DN42,13,2)&amp;MID(DN42,19,2)&amp;MID(DN42,17,2)&amp;MID(DN42,23,2)&amp;MID(DN42,21,2)&amp;MID(DN42,27,2)&amp;MID(DN42,25,2)&amp;MID(DN42,31,2)&amp;MID(DN42,29,2)&amp;MID(DN42,35,2)&amp;MID(DN42,33,2)</f>
        <v>01000002000001006E00????22000000</v>
      </c>
      <c r="DN42" s="188" t="str">
        <f t="shared" si="520"/>
        <v>0001020000000001006E????00220000</v>
      </c>
      <c r="DR42" s="187">
        <f t="shared" si="521"/>
        <v>2</v>
      </c>
      <c r="DS42" s="188" t="str">
        <f t="shared" ref="DS42:GD42" si="755">"0001 "&amp;DEC2HEX(DR38+512,4)&amp;" 0000 | "&amp;DS39&amp;"0022 "&amp;DS38</f>
        <v>0001 0208 0000 | 0001 006E ???? | 0022 0008</v>
      </c>
      <c r="DT42" s="188" t="str">
        <f t="shared" ref="DT42:GE42" si="756">MID(DU42,3,2)&amp;MID(DU42,1,2)&amp;MID(DU42,7,2)&amp;MID(DU42,5,2)&amp;MID(DU42,11,2)&amp;MID(DU42,9,2)&amp;MID(DU42,15,2)&amp;MID(DU42,13,2)&amp;MID(DU42,19,2)&amp;MID(DU42,17,2)&amp;MID(DU42,23,2)&amp;MID(DU42,21,2)&amp;MID(DU42,27,2)&amp;MID(DU42,25,2)&amp;MID(DU42,31,2)&amp;MID(DU42,29,2)&amp;MID(DU42,35,2)&amp;MID(DU42,33,2)</f>
        <v>01000802000001006E00????22000800</v>
      </c>
      <c r="DU42" s="188" t="str">
        <f t="shared" si="524"/>
        <v>0001020800000001006E????00220008</v>
      </c>
      <c r="DY42" s="187">
        <f t="shared" si="525"/>
        <v>2</v>
      </c>
      <c r="DZ42" s="188" t="str">
        <f t="shared" ref="DZ42:GK42" si="757">"0001 "&amp;DEC2HEX(DY38+512,4)&amp;" 0000 | "&amp;DZ39&amp;"0022 "&amp;DZ38</f>
        <v>0001 021C 0000 | 0001 006E ???? | 0022 001C</v>
      </c>
      <c r="EA42" s="188" t="str">
        <f t="shared" ref="EA42:GL42" si="758">MID(EB42,3,2)&amp;MID(EB42,1,2)&amp;MID(EB42,7,2)&amp;MID(EB42,5,2)&amp;MID(EB42,11,2)&amp;MID(EB42,9,2)&amp;MID(EB42,15,2)&amp;MID(EB42,13,2)&amp;MID(EB42,19,2)&amp;MID(EB42,17,2)&amp;MID(EB42,23,2)&amp;MID(EB42,21,2)&amp;MID(EB42,27,2)&amp;MID(EB42,25,2)&amp;MID(EB42,31,2)&amp;MID(EB42,29,2)&amp;MID(EB42,35,2)&amp;MID(EB42,33,2)</f>
        <v>01001C02000001006E00????22001C00</v>
      </c>
      <c r="EB42" s="188" t="str">
        <f t="shared" si="528"/>
        <v>0001021C00000001006E????0022001C</v>
      </c>
      <c r="EF42" s="187">
        <f t="shared" si="529"/>
        <v>2</v>
      </c>
      <c r="EG42" s="188" t="str">
        <f t="shared" ref="EG42:GR42" si="759">"0001 "&amp;DEC2HEX(EF38+512,4)&amp;" 0000 | "&amp;EG39&amp;"0022 "&amp;EG38</f>
        <v>0001 0212 0000 | 0001 006E ???? | 0022 0012</v>
      </c>
      <c r="EH42" s="188" t="str">
        <f t="shared" ref="EH42:GS42" si="760">MID(EI42,3,2)&amp;MID(EI42,1,2)&amp;MID(EI42,7,2)&amp;MID(EI42,5,2)&amp;MID(EI42,11,2)&amp;MID(EI42,9,2)&amp;MID(EI42,15,2)&amp;MID(EI42,13,2)&amp;MID(EI42,19,2)&amp;MID(EI42,17,2)&amp;MID(EI42,23,2)&amp;MID(EI42,21,2)&amp;MID(EI42,27,2)&amp;MID(EI42,25,2)&amp;MID(EI42,31,2)&amp;MID(EI42,29,2)&amp;MID(EI42,35,2)&amp;MID(EI42,33,2)</f>
        <v>01001202000001006E00????22001200</v>
      </c>
      <c r="EI42" s="188" t="str">
        <f t="shared" si="532"/>
        <v>0001021200000001006E????00220012</v>
      </c>
      <c r="EM42" s="187">
        <f t="shared" si="533"/>
        <v>2</v>
      </c>
      <c r="EN42" s="188" t="str">
        <f t="shared" ref="EN42:FS42" si="761">"0001 "&amp;DEC2HEX(EM38+512,4)&amp;" 0000 | "&amp;EN39&amp;"0022 "&amp;EN38</f>
        <v>0001 0220 0000 | 0001 006E ???? | 0022 0020</v>
      </c>
      <c r="EO42" s="188" t="str">
        <f t="shared" ref="EO42:FT42" si="762">MID(EP42,3,2)&amp;MID(EP42,1,2)&amp;MID(EP42,7,2)&amp;MID(EP42,5,2)&amp;MID(EP42,11,2)&amp;MID(EP42,9,2)&amp;MID(EP42,15,2)&amp;MID(EP42,13,2)&amp;MID(EP42,19,2)&amp;MID(EP42,17,2)&amp;MID(EP42,23,2)&amp;MID(EP42,21,2)&amp;MID(EP42,27,2)&amp;MID(EP42,25,2)&amp;MID(EP42,31,2)&amp;MID(EP42,29,2)&amp;MID(EP42,35,2)&amp;MID(EP42,33,2)</f>
        <v>01002002000001006E00????22002000</v>
      </c>
      <c r="EP42" s="188" t="str">
        <f t="shared" si="536"/>
        <v>0001022000000001006E????00220020</v>
      </c>
      <c r="ET42" s="187">
        <f t="shared" si="537"/>
        <v>2</v>
      </c>
      <c r="EU42" s="188" t="str">
        <f t="shared" ref="EU42:FZ42" si="763">"0001 "&amp;DEC2HEX(ET38+512,4)&amp;" 0000 | "&amp;EU39&amp;"0022 "&amp;EU38</f>
        <v>0001 0223 0000 | 0001 006E ???? | 0022 0023</v>
      </c>
      <c r="EV42" s="188" t="str">
        <f t="shared" ref="EV42:GA42" si="764">MID(EW42,3,2)&amp;MID(EW42,1,2)&amp;MID(EW42,7,2)&amp;MID(EW42,5,2)&amp;MID(EW42,11,2)&amp;MID(EW42,9,2)&amp;MID(EW42,15,2)&amp;MID(EW42,13,2)&amp;MID(EW42,19,2)&amp;MID(EW42,17,2)&amp;MID(EW42,23,2)&amp;MID(EW42,21,2)&amp;MID(EW42,27,2)&amp;MID(EW42,25,2)&amp;MID(EW42,31,2)&amp;MID(EW42,29,2)&amp;MID(EW42,35,2)&amp;MID(EW42,33,2)</f>
        <v>01002302000001006E00????22002300</v>
      </c>
      <c r="EW42" s="188" t="str">
        <f t="shared" si="540"/>
        <v>0001022300000001006E????00220023</v>
      </c>
      <c r="FA42" s="187">
        <f t="shared" si="541"/>
        <v>2</v>
      </c>
      <c r="FB42" s="188" t="str">
        <f t="shared" ref="FB42:GG42" si="765">"0001 "&amp;DEC2HEX(FA38+512,4)&amp;" 0000 | "&amp;FB39&amp;"0022 "&amp;FB38</f>
        <v>0001 0215 0000 | 0001 006E ???? | 0022 0015</v>
      </c>
      <c r="FC42" s="188" t="str">
        <f t="shared" ref="FC42:GH42" si="766">MID(FD42,3,2)&amp;MID(FD42,1,2)&amp;MID(FD42,7,2)&amp;MID(FD42,5,2)&amp;MID(FD42,11,2)&amp;MID(FD42,9,2)&amp;MID(FD42,15,2)&amp;MID(FD42,13,2)&amp;MID(FD42,19,2)&amp;MID(FD42,17,2)&amp;MID(FD42,23,2)&amp;MID(FD42,21,2)&amp;MID(FD42,27,2)&amp;MID(FD42,25,2)&amp;MID(FD42,31,2)&amp;MID(FD42,29,2)&amp;MID(FD42,35,2)&amp;MID(FD42,33,2)</f>
        <v>01001502000001006E00????22001500</v>
      </c>
      <c r="FD42" s="188" t="str">
        <f t="shared" si="544"/>
        <v>0001021500000001006E????00220015</v>
      </c>
      <c r="FH42" s="187">
        <f t="shared" si="545"/>
        <v>2</v>
      </c>
      <c r="FI42" s="188" t="str">
        <f t="shared" ref="FI42:GN42" si="767">"0001 "&amp;DEC2HEX(FH38+512,4)&amp;" 0000 | "&amp;FI39&amp;"0022 "&amp;FI38</f>
        <v>0001 0222 0000 | 0001 006E ???? | 0022 0022</v>
      </c>
      <c r="FJ42" s="188" t="str">
        <f t="shared" ref="FJ42:GO42" si="768">MID(FK42,3,2)&amp;MID(FK42,1,2)&amp;MID(FK42,7,2)&amp;MID(FK42,5,2)&amp;MID(FK42,11,2)&amp;MID(FK42,9,2)&amp;MID(FK42,15,2)&amp;MID(FK42,13,2)&amp;MID(FK42,19,2)&amp;MID(FK42,17,2)&amp;MID(FK42,23,2)&amp;MID(FK42,21,2)&amp;MID(FK42,27,2)&amp;MID(FK42,25,2)&amp;MID(FK42,31,2)&amp;MID(FK42,29,2)&amp;MID(FK42,35,2)&amp;MID(FK42,33,2)</f>
        <v>01002202000001006E00????22002200</v>
      </c>
      <c r="FK42" s="188" t="str">
        <f t="shared" si="548"/>
        <v>0001022200000001006E????00220022</v>
      </c>
      <c r="FO42" s="187">
        <f t="shared" si="549"/>
        <v>2</v>
      </c>
      <c r="FP42" s="188" t="str">
        <f t="shared" ref="FP42:GU42" si="769">"0001 "&amp;DEC2HEX(FO38+512,4)&amp;" 0000 | "&amp;FP39&amp;"0022 "&amp;FP38</f>
        <v>0001 020D 0000 | 0001 006E ???? | 0022 000D</v>
      </c>
      <c r="FQ42" s="188" t="str">
        <f t="shared" ref="FQ42:GV42" si="770">MID(FR42,3,2)&amp;MID(FR42,1,2)&amp;MID(FR42,7,2)&amp;MID(FR42,5,2)&amp;MID(FR42,11,2)&amp;MID(FR42,9,2)&amp;MID(FR42,15,2)&amp;MID(FR42,13,2)&amp;MID(FR42,19,2)&amp;MID(FR42,17,2)&amp;MID(FR42,23,2)&amp;MID(FR42,21,2)&amp;MID(FR42,27,2)&amp;MID(FR42,25,2)&amp;MID(FR42,31,2)&amp;MID(FR42,29,2)&amp;MID(FR42,35,2)&amp;MID(FR42,33,2)</f>
        <v>01000D02000001006E00????22000D00</v>
      </c>
      <c r="FR42" s="188" t="str">
        <f t="shared" si="552"/>
        <v>0001020D00000001006E????0022000D</v>
      </c>
      <c r="FV42" s="187">
        <f t="shared" si="553"/>
        <v>2</v>
      </c>
      <c r="FW42" s="188" t="str">
        <f t="shared" ref="FW42:HB42" si="771">"0001 "&amp;DEC2HEX(FV38+512,4)&amp;" 0000 | "&amp;FW39&amp;"0022 "&amp;FW38</f>
        <v>0001 0226 0000 | 0001 006E ???? | 0022 0026</v>
      </c>
      <c r="FX42" s="188" t="str">
        <f t="shared" ref="FX42:HC42" si="772">MID(FY42,3,2)&amp;MID(FY42,1,2)&amp;MID(FY42,7,2)&amp;MID(FY42,5,2)&amp;MID(FY42,11,2)&amp;MID(FY42,9,2)&amp;MID(FY42,15,2)&amp;MID(FY42,13,2)&amp;MID(FY42,19,2)&amp;MID(FY42,17,2)&amp;MID(FY42,23,2)&amp;MID(FY42,21,2)&amp;MID(FY42,27,2)&amp;MID(FY42,25,2)&amp;MID(FY42,31,2)&amp;MID(FY42,29,2)&amp;MID(FY42,35,2)&amp;MID(FY42,33,2)</f>
        <v>01002602000001006E00????22002600</v>
      </c>
      <c r="FY42" s="188" t="str">
        <f t="shared" si="556"/>
        <v>0001022600000001006E????00220026</v>
      </c>
      <c r="GC42" s="187">
        <f t="shared" si="557"/>
        <v>2</v>
      </c>
      <c r="GD42" s="188" t="str">
        <f t="shared" ref="GD42:HI42" si="773">"0001 "&amp;DEC2HEX(GC38+512,4)&amp;" 0000 | "&amp;GD39&amp;"0022 "&amp;GD38</f>
        <v>0001 0221 0000 | 0001 006E ???? | 0022 0021</v>
      </c>
      <c r="GE42" s="188" t="str">
        <f t="shared" ref="GE42:HJ42" si="774">MID(GF42,3,2)&amp;MID(GF42,1,2)&amp;MID(GF42,7,2)&amp;MID(GF42,5,2)&amp;MID(GF42,11,2)&amp;MID(GF42,9,2)&amp;MID(GF42,15,2)&amp;MID(GF42,13,2)&amp;MID(GF42,19,2)&amp;MID(GF42,17,2)&amp;MID(GF42,23,2)&amp;MID(GF42,21,2)&amp;MID(GF42,27,2)&amp;MID(GF42,25,2)&amp;MID(GF42,31,2)&amp;MID(GF42,29,2)&amp;MID(GF42,35,2)&amp;MID(GF42,33,2)</f>
        <v>01002102000001006E00????22002100</v>
      </c>
      <c r="GF42" s="188" t="str">
        <f t="shared" si="560"/>
        <v>0001022100000001006E????00220021</v>
      </c>
      <c r="GJ42" s="187">
        <f t="shared" si="561"/>
        <v>2</v>
      </c>
      <c r="GK42" s="188" t="str">
        <f t="shared" ref="GK42:HP42" si="775">"0001 "&amp;DEC2HEX(GJ38+512,4)&amp;" 0000 | "&amp;GK39&amp;"0022 "&amp;GK38</f>
        <v>0001 0228 0000 | 0001 006E ???? | 0022 0028</v>
      </c>
      <c r="GL42" s="188" t="str">
        <f t="shared" ref="GL42:HQ42" si="776">MID(GM42,3,2)&amp;MID(GM42,1,2)&amp;MID(GM42,7,2)&amp;MID(GM42,5,2)&amp;MID(GM42,11,2)&amp;MID(GM42,9,2)&amp;MID(GM42,15,2)&amp;MID(GM42,13,2)&amp;MID(GM42,19,2)&amp;MID(GM42,17,2)&amp;MID(GM42,23,2)&amp;MID(GM42,21,2)&amp;MID(GM42,27,2)&amp;MID(GM42,25,2)&amp;MID(GM42,31,2)&amp;MID(GM42,29,2)&amp;MID(GM42,35,2)&amp;MID(GM42,33,2)</f>
        <v>01002802000001006E00????22002800</v>
      </c>
      <c r="GM42" s="188" t="str">
        <f t="shared" si="564"/>
        <v>0001022800000001006E????00220028</v>
      </c>
      <c r="GQ42" s="187">
        <f t="shared" si="565"/>
        <v>2</v>
      </c>
      <c r="GR42" s="188" t="str">
        <f t="shared" ref="GR42:HW42" si="777">"0001 "&amp;DEC2HEX(GQ38+512,4)&amp;" 0000 | "&amp;GR39&amp;"0022 "&amp;GR38</f>
        <v>0001 0205 0000 | 0001 006E ???? | 0022 0005</v>
      </c>
      <c r="GS42" s="188" t="str">
        <f t="shared" ref="GS42:HX42" si="778">MID(GT42,3,2)&amp;MID(GT42,1,2)&amp;MID(GT42,7,2)&amp;MID(GT42,5,2)&amp;MID(GT42,11,2)&amp;MID(GT42,9,2)&amp;MID(GT42,15,2)&amp;MID(GT42,13,2)&amp;MID(GT42,19,2)&amp;MID(GT42,17,2)&amp;MID(GT42,23,2)&amp;MID(GT42,21,2)&amp;MID(GT42,27,2)&amp;MID(GT42,25,2)&amp;MID(GT42,31,2)&amp;MID(GT42,29,2)&amp;MID(GT42,35,2)&amp;MID(GT42,33,2)</f>
        <v>01000502000001006E00????22000500</v>
      </c>
      <c r="GT42" s="188" t="str">
        <f t="shared" si="568"/>
        <v>0001020500000001006E????00220005</v>
      </c>
      <c r="GX42" s="187">
        <f t="shared" si="569"/>
        <v>2</v>
      </c>
      <c r="GY42" s="188" t="str">
        <f t="shared" ref="GY42:ID42" si="779">"0001 "&amp;DEC2HEX(GX38+512,4)&amp;" 0000 | "&amp;GY39&amp;"0022 "&amp;GY38</f>
        <v>0001 0217 0000 | 0001 006E ???? | 0022 0017</v>
      </c>
      <c r="GZ42" s="188" t="str">
        <f t="shared" ref="GZ42:IE42" si="780">MID(HA42,3,2)&amp;MID(HA42,1,2)&amp;MID(HA42,7,2)&amp;MID(HA42,5,2)&amp;MID(HA42,11,2)&amp;MID(HA42,9,2)&amp;MID(HA42,15,2)&amp;MID(HA42,13,2)&amp;MID(HA42,19,2)&amp;MID(HA42,17,2)&amp;MID(HA42,23,2)&amp;MID(HA42,21,2)&amp;MID(HA42,27,2)&amp;MID(HA42,25,2)&amp;MID(HA42,31,2)&amp;MID(HA42,29,2)&amp;MID(HA42,35,2)&amp;MID(HA42,33,2)</f>
        <v>01001702000001006E00????22001700</v>
      </c>
      <c r="HA42" s="188" t="str">
        <f t="shared" si="572"/>
        <v>0001021700000001006E????00220017</v>
      </c>
      <c r="HE42" s="187">
        <f t="shared" si="573"/>
        <v>2</v>
      </c>
      <c r="HF42" s="188" t="str">
        <f t="shared" ref="HF42:IK42" si="781">"0001 "&amp;DEC2HEX(HE38+512,4)&amp;" 0000 | "&amp;HF39&amp;"0022 "&amp;HF38</f>
        <v>0001 020E 0000 | 0001 006E ???? | 0022 000E</v>
      </c>
      <c r="HG42" s="188" t="str">
        <f t="shared" ref="HG42:IL42" si="782">MID(HH42,3,2)&amp;MID(HH42,1,2)&amp;MID(HH42,7,2)&amp;MID(HH42,5,2)&amp;MID(HH42,11,2)&amp;MID(HH42,9,2)&amp;MID(HH42,15,2)&amp;MID(HH42,13,2)&amp;MID(HH42,19,2)&amp;MID(HH42,17,2)&amp;MID(HH42,23,2)&amp;MID(HH42,21,2)&amp;MID(HH42,27,2)&amp;MID(HH42,25,2)&amp;MID(HH42,31,2)&amp;MID(HH42,29,2)&amp;MID(HH42,35,2)&amp;MID(HH42,33,2)</f>
        <v>01000E02000001006E00????22000E00</v>
      </c>
      <c r="HH42" s="188" t="str">
        <f t="shared" si="576"/>
        <v>0001020E00000001006E????0022000E</v>
      </c>
      <c r="HL42" s="187">
        <f t="shared" si="577"/>
        <v>2</v>
      </c>
      <c r="HM42" s="188" t="str">
        <f t="shared" ref="HM42:IR42" si="783">"0001 "&amp;DEC2HEX(HL38+512,4)&amp;" 0000 | "&amp;HM39&amp;"0022 "&amp;HM38</f>
        <v>0001 022A 0000 | 0001 006E ???? | 0022 002A</v>
      </c>
      <c r="HN42" s="188" t="str">
        <f t="shared" ref="HN42:IS42" si="784">MID(HO42,3,2)&amp;MID(HO42,1,2)&amp;MID(HO42,7,2)&amp;MID(HO42,5,2)&amp;MID(HO42,11,2)&amp;MID(HO42,9,2)&amp;MID(HO42,15,2)&amp;MID(HO42,13,2)&amp;MID(HO42,19,2)&amp;MID(HO42,17,2)&amp;MID(HO42,23,2)&amp;MID(HO42,21,2)&amp;MID(HO42,27,2)&amp;MID(HO42,25,2)&amp;MID(HO42,31,2)&amp;MID(HO42,29,2)&amp;MID(HO42,35,2)&amp;MID(HO42,33,2)</f>
        <v>01002A02000001006E00????22002A00</v>
      </c>
      <c r="HO42" s="188" t="str">
        <f t="shared" si="580"/>
        <v>0001022A00000001006E????0022002A</v>
      </c>
      <c r="HS42" s="187">
        <f t="shared" si="581"/>
        <v>2</v>
      </c>
      <c r="HT42" s="188" t="str">
        <f t="shared" ref="HT42:IY42" si="785">"0001 "&amp;DEC2HEX(HS38+512,4)&amp;" 0000 | "&amp;HT39&amp;"0022 "&amp;HT38</f>
        <v>0001 0229 0000 | 0001 006E ???? | 0022 0029</v>
      </c>
      <c r="HU42" s="188" t="str">
        <f t="shared" ref="HU42:IZ42" si="786">MID(HV42,3,2)&amp;MID(HV42,1,2)&amp;MID(HV42,7,2)&amp;MID(HV42,5,2)&amp;MID(HV42,11,2)&amp;MID(HV42,9,2)&amp;MID(HV42,15,2)&amp;MID(HV42,13,2)&amp;MID(HV42,19,2)&amp;MID(HV42,17,2)&amp;MID(HV42,23,2)&amp;MID(HV42,21,2)&amp;MID(HV42,27,2)&amp;MID(HV42,25,2)&amp;MID(HV42,31,2)&amp;MID(HV42,29,2)&amp;MID(HV42,35,2)&amp;MID(HV42,33,2)</f>
        <v>01002902000001006E00????22002900</v>
      </c>
      <c r="HV42" s="188" t="str">
        <f t="shared" si="584"/>
        <v>0001022900000001006E????00220029</v>
      </c>
      <c r="HZ42" s="187">
        <f t="shared" si="585"/>
        <v>2</v>
      </c>
      <c r="IA42" s="188" t="str">
        <f t="shared" ref="IA42:JF42" si="787">"0001 "&amp;DEC2HEX(HZ38+512,4)&amp;" 0000 | "&amp;IA39&amp;"0022 "&amp;IA38</f>
        <v>0001 0204 0000 | 0001 006E ???? | 0022 0004</v>
      </c>
      <c r="IB42" s="188" t="str">
        <f t="shared" ref="IB42:JG42" si="788">MID(IC42,3,2)&amp;MID(IC42,1,2)&amp;MID(IC42,7,2)&amp;MID(IC42,5,2)&amp;MID(IC42,11,2)&amp;MID(IC42,9,2)&amp;MID(IC42,15,2)&amp;MID(IC42,13,2)&amp;MID(IC42,19,2)&amp;MID(IC42,17,2)&amp;MID(IC42,23,2)&amp;MID(IC42,21,2)&amp;MID(IC42,27,2)&amp;MID(IC42,25,2)&amp;MID(IC42,31,2)&amp;MID(IC42,29,2)&amp;MID(IC42,35,2)&amp;MID(IC42,33,2)</f>
        <v>01000402000001006E00????22000400</v>
      </c>
      <c r="IC42" s="188" t="str">
        <f t="shared" si="588"/>
        <v>0001020400000001006E????00220004</v>
      </c>
      <c r="IG42" s="187">
        <f t="shared" si="589"/>
        <v>2</v>
      </c>
      <c r="IH42" s="188" t="str">
        <f t="shared" ref="IH42:JM42" si="789">"0001 "&amp;DEC2HEX(IG38+512,4)&amp;" 0000 | "&amp;IH39&amp;"0022 "&amp;IH38</f>
        <v>0001 0224 0000 | 0001 006E ???? | 0022 0024</v>
      </c>
      <c r="II42" s="188" t="str">
        <f t="shared" ref="II42:JN42" si="790">MID(IJ42,3,2)&amp;MID(IJ42,1,2)&amp;MID(IJ42,7,2)&amp;MID(IJ42,5,2)&amp;MID(IJ42,11,2)&amp;MID(IJ42,9,2)&amp;MID(IJ42,15,2)&amp;MID(IJ42,13,2)&amp;MID(IJ42,19,2)&amp;MID(IJ42,17,2)&amp;MID(IJ42,23,2)&amp;MID(IJ42,21,2)&amp;MID(IJ42,27,2)&amp;MID(IJ42,25,2)&amp;MID(IJ42,31,2)&amp;MID(IJ42,29,2)&amp;MID(IJ42,35,2)&amp;MID(IJ42,33,2)</f>
        <v>01002402000001006E00????22002400</v>
      </c>
      <c r="IJ42" s="188" t="str">
        <f t="shared" si="592"/>
        <v>0001022400000001006E????00220024</v>
      </c>
      <c r="IN42" s="187">
        <f t="shared" si="593"/>
        <v>2</v>
      </c>
      <c r="IO42" s="188" t="str">
        <f t="shared" ref="IO42:JT42" si="791">"0001 "&amp;DEC2HEX(IN38+512,4)&amp;" 0000 | "&amp;IO39&amp;"0022 "&amp;IO38</f>
        <v>0001 0215 0000 | 0001 006E ???? | 0022 0015</v>
      </c>
      <c r="IP42" s="188" t="str">
        <f t="shared" ref="IP42:JU42" si="792">MID(IQ42,3,2)&amp;MID(IQ42,1,2)&amp;MID(IQ42,7,2)&amp;MID(IQ42,5,2)&amp;MID(IQ42,11,2)&amp;MID(IQ42,9,2)&amp;MID(IQ42,15,2)&amp;MID(IQ42,13,2)&amp;MID(IQ42,19,2)&amp;MID(IQ42,17,2)&amp;MID(IQ42,23,2)&amp;MID(IQ42,21,2)&amp;MID(IQ42,27,2)&amp;MID(IQ42,25,2)&amp;MID(IQ42,31,2)&amp;MID(IQ42,29,2)&amp;MID(IQ42,35,2)&amp;MID(IQ42,33,2)</f>
        <v>01001502000001006E00????22001500</v>
      </c>
      <c r="IQ42" s="188" t="str">
        <f t="shared" si="596"/>
        <v>0001021500000001006E????00220015</v>
      </c>
      <c r="IU42" s="187">
        <f t="shared" si="597"/>
        <v>2</v>
      </c>
      <c r="IV42" s="188" t="str">
        <f t="shared" ref="IV42:KA42" si="793">"0001 "&amp;DEC2HEX(IU38+512,4)&amp;" 0000 | "&amp;IV39&amp;"0022 "&amp;IV38</f>
        <v>0001 020A 0000 | 0001 006E ???? | 0022 000A</v>
      </c>
      <c r="IW42" s="188" t="str">
        <f t="shared" ref="IW42:KB42" si="794">MID(IX42,3,2)&amp;MID(IX42,1,2)&amp;MID(IX42,7,2)&amp;MID(IX42,5,2)&amp;MID(IX42,11,2)&amp;MID(IX42,9,2)&amp;MID(IX42,15,2)&amp;MID(IX42,13,2)&amp;MID(IX42,19,2)&amp;MID(IX42,17,2)&amp;MID(IX42,23,2)&amp;MID(IX42,21,2)&amp;MID(IX42,27,2)&amp;MID(IX42,25,2)&amp;MID(IX42,31,2)&amp;MID(IX42,29,2)&amp;MID(IX42,35,2)&amp;MID(IX42,33,2)</f>
        <v>01000A02000001006E00????22000A00</v>
      </c>
      <c r="IX42" s="188" t="str">
        <f t="shared" si="600"/>
        <v>0001020A00000001006E????0022000A</v>
      </c>
      <c r="JB42" s="187">
        <f t="shared" si="601"/>
        <v>2</v>
      </c>
      <c r="JC42" s="188" t="str">
        <f t="shared" ref="JC42:KH42" si="795">"0001 "&amp;DEC2HEX(JB38+512,4)&amp;" 0000 | "&amp;JC39&amp;"0022 "&amp;JC38</f>
        <v>0001 0225 0000 | 0001 006E ???? | 0022 0025</v>
      </c>
      <c r="JD42" s="188" t="str">
        <f t="shared" ref="JD42:KI42" si="796">MID(JE42,3,2)&amp;MID(JE42,1,2)&amp;MID(JE42,7,2)&amp;MID(JE42,5,2)&amp;MID(JE42,11,2)&amp;MID(JE42,9,2)&amp;MID(JE42,15,2)&amp;MID(JE42,13,2)&amp;MID(JE42,19,2)&amp;MID(JE42,17,2)&amp;MID(JE42,23,2)&amp;MID(JE42,21,2)&amp;MID(JE42,27,2)&amp;MID(JE42,25,2)&amp;MID(JE42,31,2)&amp;MID(JE42,29,2)&amp;MID(JE42,35,2)&amp;MID(JE42,33,2)</f>
        <v>01002502000001006E00????22002500</v>
      </c>
      <c r="JE42" s="188" t="str">
        <f t="shared" si="604"/>
        <v>0001022500000001006E????00220025</v>
      </c>
      <c r="JI42" s="187">
        <f t="shared" si="605"/>
        <v>2</v>
      </c>
      <c r="JJ42" s="188" t="str">
        <f t="shared" ref="JJ42:KO42" si="797">"0001 "&amp;DEC2HEX(JI38+512,4)&amp;" 0000 | "&amp;JJ39&amp;"0022 "&amp;JJ38</f>
        <v>0001 0203 0000 | 0001 006E ???? | 0022 0003</v>
      </c>
      <c r="JK42" s="188" t="str">
        <f t="shared" ref="JK42:KP42" si="798">MID(JL42,3,2)&amp;MID(JL42,1,2)&amp;MID(JL42,7,2)&amp;MID(JL42,5,2)&amp;MID(JL42,11,2)&amp;MID(JL42,9,2)&amp;MID(JL42,15,2)&amp;MID(JL42,13,2)&amp;MID(JL42,19,2)&amp;MID(JL42,17,2)&amp;MID(JL42,23,2)&amp;MID(JL42,21,2)&amp;MID(JL42,27,2)&amp;MID(JL42,25,2)&amp;MID(JL42,31,2)&amp;MID(JL42,29,2)&amp;MID(JL42,35,2)&amp;MID(JL42,33,2)</f>
        <v>01000302000001006E00????22000300</v>
      </c>
      <c r="JL42" s="188" t="str">
        <f t="shared" si="608"/>
        <v>0001020300000001006E????00220003</v>
      </c>
      <c r="JP42" s="187">
        <f t="shared" si="609"/>
        <v>2</v>
      </c>
      <c r="JQ42" s="188" t="str">
        <f t="shared" ref="JQ42:KV42" si="799">"0001 "&amp;DEC2HEX(JP38+512,4)&amp;" 0000 | "&amp;JQ39&amp;"0022 "&amp;JQ38</f>
        <v>0001 0227 0000 | 0001 006E ???? | 0022 0027</v>
      </c>
      <c r="JR42" s="188" t="str">
        <f t="shared" ref="JR42:KW42" si="800">MID(JS42,3,2)&amp;MID(JS42,1,2)&amp;MID(JS42,7,2)&amp;MID(JS42,5,2)&amp;MID(JS42,11,2)&amp;MID(JS42,9,2)&amp;MID(JS42,15,2)&amp;MID(JS42,13,2)&amp;MID(JS42,19,2)&amp;MID(JS42,17,2)&amp;MID(JS42,23,2)&amp;MID(JS42,21,2)&amp;MID(JS42,27,2)&amp;MID(JS42,25,2)&amp;MID(JS42,31,2)&amp;MID(JS42,29,2)&amp;MID(JS42,35,2)&amp;MID(JS42,33,2)</f>
        <v>01002702000001006E00????22002700</v>
      </c>
      <c r="JS42" s="188" t="str">
        <f t="shared" si="612"/>
        <v>0001022700000001006E????00220027</v>
      </c>
      <c r="JW42" s="187">
        <f t="shared" si="613"/>
        <v>2</v>
      </c>
      <c r="JX42" s="188" t="str">
        <f t="shared" ref="JX42:LC42" si="801">"0001 "&amp;DEC2HEX(JW38+512,4)&amp;" 0000 | "&amp;JX39&amp;"0022 "&amp;JX38</f>
        <v>0001 020C 0000 | 0001 006E ???? | 0022 000C</v>
      </c>
      <c r="JY42" s="188" t="str">
        <f t="shared" ref="JY42:LD42" si="802">MID(JZ42,3,2)&amp;MID(JZ42,1,2)&amp;MID(JZ42,7,2)&amp;MID(JZ42,5,2)&amp;MID(JZ42,11,2)&amp;MID(JZ42,9,2)&amp;MID(JZ42,15,2)&amp;MID(JZ42,13,2)&amp;MID(JZ42,19,2)&amp;MID(JZ42,17,2)&amp;MID(JZ42,23,2)&amp;MID(JZ42,21,2)&amp;MID(JZ42,27,2)&amp;MID(JZ42,25,2)&amp;MID(JZ42,31,2)&amp;MID(JZ42,29,2)&amp;MID(JZ42,35,2)&amp;MID(JZ42,33,2)</f>
        <v>01000C02000001006E00????22000C00</v>
      </c>
      <c r="JZ42" s="188" t="str">
        <f t="shared" si="616"/>
        <v>0001020C00000001006E????0022000C</v>
      </c>
      <c r="KD42" s="187">
        <f t="shared" si="617"/>
        <v>2</v>
      </c>
      <c r="KE42" s="188" t="str">
        <f t="shared" ref="KE42:LZ42" si="803">"0001 "&amp;DEC2HEX(KD38+512,4)&amp;" 0000 | "&amp;KE39&amp;"0022 "&amp;KE38</f>
        <v>0001 0216 0000 | 0001 006E ???? | 0022 0016</v>
      </c>
      <c r="KF42" s="188" t="str">
        <f t="shared" ref="KF42:LZ42" si="804">MID(KG42,3,2)&amp;MID(KG42,1,2)&amp;MID(KG42,7,2)&amp;MID(KG42,5,2)&amp;MID(KG42,11,2)&amp;MID(KG42,9,2)&amp;MID(KG42,15,2)&amp;MID(KG42,13,2)&amp;MID(KG42,19,2)&amp;MID(KG42,17,2)&amp;MID(KG42,23,2)&amp;MID(KG42,21,2)&amp;MID(KG42,27,2)&amp;MID(KG42,25,2)&amp;MID(KG42,31,2)&amp;MID(KG42,29,2)&amp;MID(KG42,35,2)&amp;MID(KG42,33,2)</f>
        <v>01001602000001006E00????22001600</v>
      </c>
      <c r="KG42" s="188" t="str">
        <f t="shared" si="620"/>
        <v>0001021600000001006E????00220016</v>
      </c>
      <c r="KK42" s="187">
        <f t="shared" si="621"/>
        <v>2</v>
      </c>
      <c r="KL42" s="188" t="str">
        <f t="shared" ref="KL42:LZ42" si="805">"0001 "&amp;DEC2HEX(KK38+512,4)&amp;" 0000 | "&amp;KL39&amp;"0022 "&amp;KL38</f>
        <v>0001 0227 0000 | 0001 006E ???? | 0022 0027</v>
      </c>
      <c r="KM42" s="188" t="str">
        <f t="shared" ref="KM42:LZ42" si="806">MID(KN42,3,2)&amp;MID(KN42,1,2)&amp;MID(KN42,7,2)&amp;MID(KN42,5,2)&amp;MID(KN42,11,2)&amp;MID(KN42,9,2)&amp;MID(KN42,15,2)&amp;MID(KN42,13,2)&amp;MID(KN42,19,2)&amp;MID(KN42,17,2)&amp;MID(KN42,23,2)&amp;MID(KN42,21,2)&amp;MID(KN42,27,2)&amp;MID(KN42,25,2)&amp;MID(KN42,31,2)&amp;MID(KN42,29,2)&amp;MID(KN42,35,2)&amp;MID(KN42,33,2)</f>
        <v>01002702000001006E00????22002700</v>
      </c>
      <c r="KN42" s="188" t="str">
        <f t="shared" si="624"/>
        <v>0001022700000001006E????00220027</v>
      </c>
      <c r="KR42" s="187">
        <f t="shared" si="625"/>
        <v>2</v>
      </c>
      <c r="KS42" s="188" t="str">
        <f t="shared" ref="KS42:LZ42" si="807">"0001 "&amp;DEC2HEX(KR38+512,4)&amp;" 0000 | "&amp;KS39&amp;"0022 "&amp;KS38</f>
        <v>0001 0203 0000 | 0001 006E ???? | 0022 0003</v>
      </c>
      <c r="KT42" s="188" t="str">
        <f t="shared" ref="KT42:LZ42" si="808">MID(KU42,3,2)&amp;MID(KU42,1,2)&amp;MID(KU42,7,2)&amp;MID(KU42,5,2)&amp;MID(KU42,11,2)&amp;MID(KU42,9,2)&amp;MID(KU42,15,2)&amp;MID(KU42,13,2)&amp;MID(KU42,19,2)&amp;MID(KU42,17,2)&amp;MID(KU42,23,2)&amp;MID(KU42,21,2)&amp;MID(KU42,27,2)&amp;MID(KU42,25,2)&amp;MID(KU42,31,2)&amp;MID(KU42,29,2)&amp;MID(KU42,35,2)&amp;MID(KU42,33,2)</f>
        <v>01000302000001006E00????22000300</v>
      </c>
      <c r="KU42" s="188" t="str">
        <f t="shared" si="628"/>
        <v>0001020300000001006E????00220003</v>
      </c>
      <c r="KY42" s="187">
        <f t="shared" si="629"/>
        <v>2</v>
      </c>
      <c r="KZ42" s="188" t="str">
        <f t="shared" ref="KZ42:LZ42" si="809">"0001 "&amp;DEC2HEX(KY38+512,4)&amp;" 0000 | "&amp;KZ39&amp;"0022 "&amp;KZ38</f>
        <v>0001 020B 0000 | 0001 006E ???? | 0022 000B</v>
      </c>
      <c r="LA42" s="188" t="str">
        <f t="shared" ref="LA42:LZ42" si="810">MID(LB42,3,2)&amp;MID(LB42,1,2)&amp;MID(LB42,7,2)&amp;MID(LB42,5,2)&amp;MID(LB42,11,2)&amp;MID(LB42,9,2)&amp;MID(LB42,15,2)&amp;MID(LB42,13,2)&amp;MID(LB42,19,2)&amp;MID(LB42,17,2)&amp;MID(LB42,23,2)&amp;MID(LB42,21,2)&amp;MID(LB42,27,2)&amp;MID(LB42,25,2)&amp;MID(LB42,31,2)&amp;MID(LB42,29,2)&amp;MID(LB42,35,2)&amp;MID(LB42,33,2)</f>
        <v>01000B02000001006E00????22000B00</v>
      </c>
      <c r="LB42" s="188" t="str">
        <f t="shared" si="632"/>
        <v>0001020B00000001006E????0022000B</v>
      </c>
      <c r="LF42" s="187">
        <f t="shared" si="633"/>
        <v>2</v>
      </c>
      <c r="LG42" s="188" t="str">
        <f t="shared" ref="LG42:LZ42" si="811">"0001 "&amp;DEC2HEX(LF38+512,4)&amp;" 0000 | "&amp;LG39&amp;"0022 "&amp;LG38</f>
        <v>0001 0210 0000 | 0001 006E ???? | 0022 0010</v>
      </c>
      <c r="LH42" s="188" t="str">
        <f t="shared" ref="LH42:LZ42" si="812">MID(LI42,3,2)&amp;MID(LI42,1,2)&amp;MID(LI42,7,2)&amp;MID(LI42,5,2)&amp;MID(LI42,11,2)&amp;MID(LI42,9,2)&amp;MID(LI42,15,2)&amp;MID(LI42,13,2)&amp;MID(LI42,19,2)&amp;MID(LI42,17,2)&amp;MID(LI42,23,2)&amp;MID(LI42,21,2)&amp;MID(LI42,27,2)&amp;MID(LI42,25,2)&amp;MID(LI42,31,2)&amp;MID(LI42,29,2)&amp;MID(LI42,35,2)&amp;MID(LI42,33,2)</f>
        <v>01001002000001006E00????22001000</v>
      </c>
      <c r="LI42" s="188" t="str">
        <f t="shared" si="636"/>
        <v>0001021000000001006E????00220010</v>
      </c>
      <c r="LM42" s="187">
        <f t="shared" si="637"/>
        <v>2</v>
      </c>
      <c r="LN42" s="188" t="str">
        <f t="shared" ref="LN42:LZ42" si="813">"0001 "&amp;DEC2HEX(LM38+512,4)&amp;" 0000 | "&amp;LN39&amp;"0022 "&amp;LN38</f>
        <v>0001 0206 0000 | 0001 006E ???? | 0022 0006</v>
      </c>
      <c r="LO42" s="188" t="str">
        <f t="shared" ref="LO42:LZ42" si="814">MID(LP42,3,2)&amp;MID(LP42,1,2)&amp;MID(LP42,7,2)&amp;MID(LP42,5,2)&amp;MID(LP42,11,2)&amp;MID(LP42,9,2)&amp;MID(LP42,15,2)&amp;MID(LP42,13,2)&amp;MID(LP42,19,2)&amp;MID(LP42,17,2)&amp;MID(LP42,23,2)&amp;MID(LP42,21,2)&amp;MID(LP42,27,2)&amp;MID(LP42,25,2)&amp;MID(LP42,31,2)&amp;MID(LP42,29,2)&amp;MID(LP42,35,2)&amp;MID(LP42,33,2)</f>
        <v>01000602000001006E00????22000600</v>
      </c>
      <c r="LP42" s="188" t="str">
        <f t="shared" si="640"/>
        <v>0001020600000001006E????00220006</v>
      </c>
      <c r="LT42" s="187">
        <f t="shared" si="641"/>
        <v>2</v>
      </c>
      <c r="LU42" s="188" t="str">
        <f t="shared" ref="LU42:LZ42" si="815">"0001 "&amp;DEC2HEX(LT38+512,4)&amp;" 0000 | "&amp;LU39&amp;"0022 "&amp;LU38</f>
        <v>0001 020C 0000 | 0001 006E ???? | 0022 000C</v>
      </c>
      <c r="LV42" s="188" t="str">
        <f t="shared" ref="LV42:LZ42" si="816">MID(LW42,3,2)&amp;MID(LW42,1,2)&amp;MID(LW42,7,2)&amp;MID(LW42,5,2)&amp;MID(LW42,11,2)&amp;MID(LW42,9,2)&amp;MID(LW42,15,2)&amp;MID(LW42,13,2)&amp;MID(LW42,19,2)&amp;MID(LW42,17,2)&amp;MID(LW42,23,2)&amp;MID(LW42,21,2)&amp;MID(LW42,27,2)&amp;MID(LW42,25,2)&amp;MID(LW42,31,2)&amp;MID(LW42,29,2)&amp;MID(LW42,35,2)&amp;MID(LW42,33,2)</f>
        <v>01000C02000001006E00????22000C00</v>
      </c>
      <c r="LW42" s="188" t="str">
        <f t="shared" si="644"/>
        <v>0001020C00000001006E????0022000C</v>
      </c>
    </row>
    <row r="43" spans="1:338" ht="14.25" hidden="1" customHeight="1">
      <c r="B43" s="123"/>
      <c r="I43" s="123"/>
      <c r="J43" s="188"/>
    </row>
    <row r="44" spans="1:338" ht="14.25" hidden="1" customHeight="1">
      <c r="B44" s="123"/>
      <c r="I44" s="123"/>
      <c r="J44" s="188"/>
    </row>
    <row r="45" spans="1:338" ht="14.25" hidden="1" customHeight="1">
      <c r="B45" s="123"/>
      <c r="I45" s="123"/>
      <c r="J45" s="188"/>
    </row>
    <row r="46" spans="1:338" ht="14.25" hidden="1" customHeight="1">
      <c r="B46" s="123"/>
      <c r="I46" s="123"/>
      <c r="J46" s="188"/>
    </row>
    <row r="47" spans="1:338" ht="14.25" hidden="1" customHeight="1">
      <c r="B47" s="123"/>
      <c r="I47" s="123"/>
      <c r="J47" s="188"/>
    </row>
    <row r="48" spans="1:338" ht="14.25" hidden="1" customHeight="1">
      <c r="B48" s="123"/>
      <c r="I48" s="123"/>
      <c r="J48" s="188"/>
    </row>
    <row r="49" spans="1:338" ht="14.25" hidden="1" customHeight="1">
      <c r="B49" s="123"/>
      <c r="C49" s="188"/>
      <c r="I49" s="123"/>
      <c r="J49" s="188"/>
    </row>
    <row r="50" spans="1:338" ht="14.25" hidden="1" customHeight="1">
      <c r="B50" s="123"/>
      <c r="C50" s="188"/>
      <c r="I50" s="123"/>
      <c r="J50" s="188"/>
    </row>
    <row r="51" spans="1:338" ht="14.25" hidden="1" customHeight="1">
      <c r="B51" s="123"/>
      <c r="C51" s="188"/>
      <c r="I51" s="123"/>
      <c r="J51" s="188"/>
    </row>
    <row r="52" spans="1:338" ht="14.25" hidden="1" customHeight="1">
      <c r="B52" s="123"/>
      <c r="C52" s="188"/>
      <c r="I52" s="123"/>
      <c r="J52" s="188"/>
    </row>
    <row r="53" spans="1:338" ht="14.25" hidden="1" customHeight="1">
      <c r="B53" s="123"/>
      <c r="I53" s="123"/>
    </row>
    <row r="54" spans="1:338" ht="14.25" hidden="1" customHeight="1">
      <c r="B54" s="123"/>
      <c r="I54" s="123"/>
    </row>
    <row r="55" spans="1:338" ht="14.25" hidden="1" customHeight="1">
      <c r="B55" s="123"/>
      <c r="C55" s="187">
        <v>0</v>
      </c>
      <c r="I55" s="123"/>
      <c r="J55" s="187">
        <f>C55+1</f>
        <v>1</v>
      </c>
      <c r="Q55" s="187">
        <f t="shared" ref="Q55" si="817">J55+1</f>
        <v>2</v>
      </c>
      <c r="X55" s="187">
        <f t="shared" ref="X55" si="818">Q55+1</f>
        <v>3</v>
      </c>
      <c r="AE55" s="187">
        <f t="shared" ref="AE55" si="819">X55+1</f>
        <v>4</v>
      </c>
      <c r="AL55" s="187">
        <f t="shared" ref="AL55" si="820">AE55+1</f>
        <v>5</v>
      </c>
      <c r="AS55" s="187">
        <f t="shared" ref="AS55" si="821">AL55+1</f>
        <v>6</v>
      </c>
      <c r="AZ55" s="187">
        <f t="shared" ref="AZ55" si="822">AS55+1</f>
        <v>7</v>
      </c>
      <c r="BG55" s="187">
        <f t="shared" ref="BG55" si="823">AZ55+1</f>
        <v>8</v>
      </c>
      <c r="BN55" s="187">
        <f t="shared" ref="BN55" si="824">BG55+1</f>
        <v>9</v>
      </c>
      <c r="BU55" s="187">
        <f t="shared" ref="BU55" si="825">BN55+1</f>
        <v>10</v>
      </c>
      <c r="CB55" s="187">
        <f t="shared" ref="CB55" si="826">BU55+1</f>
        <v>11</v>
      </c>
      <c r="CI55" s="187">
        <f t="shared" ref="CI55" si="827">CB55+1</f>
        <v>12</v>
      </c>
      <c r="CP55" s="187">
        <f t="shared" ref="CP55" si="828">CI55+1</f>
        <v>13</v>
      </c>
      <c r="CW55" s="187">
        <f t="shared" ref="CW55" si="829">CP55+1</f>
        <v>14</v>
      </c>
      <c r="DD55" s="187">
        <f t="shared" ref="DD55" si="830">CW55+1</f>
        <v>15</v>
      </c>
      <c r="DK55" s="187">
        <f t="shared" ref="DK55" si="831">DD55+1</f>
        <v>16</v>
      </c>
      <c r="DR55" s="187">
        <f t="shared" ref="DR55" si="832">DK55+1</f>
        <v>17</v>
      </c>
      <c r="DY55" s="187">
        <f t="shared" ref="DY55" si="833">DR55+1</f>
        <v>18</v>
      </c>
      <c r="EF55" s="187">
        <f t="shared" ref="EF55" si="834">DY55+1</f>
        <v>19</v>
      </c>
      <c r="EM55" s="187">
        <f t="shared" ref="EM55" si="835">EF55+1</f>
        <v>20</v>
      </c>
      <c r="ET55" s="187">
        <f t="shared" ref="ET55" si="836">EM55+1</f>
        <v>21</v>
      </c>
      <c r="FA55" s="187">
        <f t="shared" ref="FA55" si="837">ET55+1</f>
        <v>22</v>
      </c>
      <c r="FH55" s="187">
        <f t="shared" ref="FH55" si="838">FA55+1</f>
        <v>23</v>
      </c>
      <c r="FO55" s="187">
        <f t="shared" ref="FO55" si="839">FH55+1</f>
        <v>24</v>
      </c>
      <c r="FV55" s="187">
        <f t="shared" ref="FV55" si="840">FO55+1</f>
        <v>25</v>
      </c>
      <c r="GC55" s="187">
        <f t="shared" ref="GC55" si="841">FV55+1</f>
        <v>26</v>
      </c>
      <c r="GJ55" s="187">
        <f t="shared" ref="GJ55" si="842">GC55+1</f>
        <v>27</v>
      </c>
      <c r="GQ55" s="187">
        <f t="shared" ref="GQ55" si="843">GJ55+1</f>
        <v>28</v>
      </c>
      <c r="GX55" s="187">
        <f t="shared" ref="GX55" si="844">GQ55+1</f>
        <v>29</v>
      </c>
      <c r="HE55" s="187">
        <f t="shared" ref="HE55" si="845">GX55+1</f>
        <v>30</v>
      </c>
      <c r="HL55" s="187">
        <f t="shared" ref="HL55" si="846">HE55+1</f>
        <v>31</v>
      </c>
      <c r="HS55" s="187">
        <f t="shared" ref="HS55" si="847">HL55+1</f>
        <v>32</v>
      </c>
      <c r="HZ55" s="187">
        <f t="shared" ref="HZ55" si="848">HS55+1</f>
        <v>33</v>
      </c>
      <c r="IG55" s="187">
        <f t="shared" ref="IG55" si="849">HZ55+1</f>
        <v>34</v>
      </c>
      <c r="IN55" s="187">
        <f t="shared" ref="IN55" si="850">IG55+1</f>
        <v>35</v>
      </c>
      <c r="IU55" s="187">
        <f t="shared" ref="IU55" si="851">IN55+1</f>
        <v>36</v>
      </c>
      <c r="JB55" s="187">
        <f t="shared" ref="JB55" si="852">IU55+1</f>
        <v>37</v>
      </c>
      <c r="JI55" s="187">
        <f t="shared" ref="JI55" si="853">JB55+1</f>
        <v>38</v>
      </c>
      <c r="JP55" s="187">
        <f t="shared" ref="JP55" si="854">JI55+1</f>
        <v>39</v>
      </c>
      <c r="JW55" s="187">
        <f t="shared" ref="JW55" si="855">JP55+1</f>
        <v>40</v>
      </c>
      <c r="KD55" s="187">
        <f t="shared" ref="KD55" si="856">JW55+1</f>
        <v>41</v>
      </c>
      <c r="KK55" s="187">
        <f t="shared" ref="KK55" si="857">KD55+1</f>
        <v>42</v>
      </c>
      <c r="KR55" s="187">
        <f t="shared" ref="KR55" si="858">KK55+1</f>
        <v>43</v>
      </c>
      <c r="KY55" s="187">
        <f t="shared" ref="KY55" si="859">KR55+1</f>
        <v>44</v>
      </c>
      <c r="LF55" s="187">
        <f t="shared" ref="LF55" si="860">KY55+1</f>
        <v>45</v>
      </c>
      <c r="LM55" s="187">
        <f t="shared" ref="LM55" si="861">LF55+1</f>
        <v>46</v>
      </c>
      <c r="LT55" s="187">
        <f t="shared" ref="LT55" si="862">LM55+1</f>
        <v>47</v>
      </c>
    </row>
    <row r="56" spans="1:338" ht="14.25" hidden="1" customHeight="1">
      <c r="A56" s="189"/>
      <c r="B56" s="123"/>
    </row>
    <row r="57" spans="1:338" hidden="1">
      <c r="C57" s="190">
        <v>2</v>
      </c>
      <c r="D57" s="190">
        <v>1</v>
      </c>
      <c r="E57" s="190"/>
      <c r="F57" s="190">
        <v>3</v>
      </c>
      <c r="G57" s="190">
        <v>1</v>
      </c>
      <c r="H57" s="190"/>
      <c r="I57" s="191"/>
      <c r="J57" s="190">
        <f>C57+2</f>
        <v>4</v>
      </c>
      <c r="K57" s="190">
        <f t="shared" ref="K57:K58" si="863">D57+2</f>
        <v>3</v>
      </c>
      <c r="L57" s="190">
        <f t="shared" ref="L57:L58" si="864">E57+2</f>
        <v>2</v>
      </c>
      <c r="M57" s="190">
        <f t="shared" ref="M57:M58" si="865">F57+2</f>
        <v>5</v>
      </c>
      <c r="N57" s="190">
        <f t="shared" ref="N57:N58" si="866">G57+2</f>
        <v>3</v>
      </c>
      <c r="O57" s="190">
        <f t="shared" ref="O57:O58" si="867">H57+2</f>
        <v>2</v>
      </c>
      <c r="P57" s="190">
        <f t="shared" ref="P57:P58" si="868">I57+2</f>
        <v>2</v>
      </c>
      <c r="Q57" s="190">
        <f>J57+2</f>
        <v>6</v>
      </c>
      <c r="R57" s="190">
        <f t="shared" ref="R57:R58" si="869">K57+2</f>
        <v>5</v>
      </c>
      <c r="S57" s="190">
        <f t="shared" ref="S57:S58" si="870">L57+2</f>
        <v>4</v>
      </c>
      <c r="T57" s="190">
        <f t="shared" ref="T57:T58" si="871">M57+2</f>
        <v>7</v>
      </c>
      <c r="U57" s="190">
        <f t="shared" ref="U57:U58" si="872">N57+2</f>
        <v>5</v>
      </c>
      <c r="V57" s="190">
        <f t="shared" ref="V57:V58" si="873">O57+2</f>
        <v>4</v>
      </c>
      <c r="W57" s="190">
        <f t="shared" ref="W57:W58" si="874">P57+2</f>
        <v>4</v>
      </c>
      <c r="X57" s="190">
        <f>Q57+2</f>
        <v>8</v>
      </c>
      <c r="Y57" s="190">
        <f t="shared" ref="Y57:Y58" si="875">R57+2</f>
        <v>7</v>
      </c>
      <c r="Z57" s="190">
        <f t="shared" ref="Z57:Z58" si="876">S57+2</f>
        <v>6</v>
      </c>
      <c r="AA57" s="190">
        <f t="shared" ref="AA57:AA58" si="877">T57+2</f>
        <v>9</v>
      </c>
      <c r="AB57" s="190">
        <f t="shared" ref="AB57:AB58" si="878">U57+2</f>
        <v>7</v>
      </c>
      <c r="AC57" s="190">
        <f t="shared" ref="AC57:AC58" si="879">V57+2</f>
        <v>6</v>
      </c>
      <c r="AD57" s="190">
        <f t="shared" ref="AD57:AD58" si="880">W57+2</f>
        <v>6</v>
      </c>
      <c r="AE57" s="190">
        <f>X57+2</f>
        <v>10</v>
      </c>
      <c r="AF57" s="190">
        <f t="shared" ref="AF57:AF58" si="881">Y57+2</f>
        <v>9</v>
      </c>
      <c r="AG57" s="190">
        <f t="shared" ref="AG57:AG58" si="882">Z57+2</f>
        <v>8</v>
      </c>
      <c r="AH57" s="190">
        <f t="shared" ref="AH57:AH58" si="883">AA57+2</f>
        <v>11</v>
      </c>
      <c r="AI57" s="190">
        <f t="shared" ref="AI57:AI58" si="884">AB57+2</f>
        <v>9</v>
      </c>
      <c r="AJ57" s="190">
        <f t="shared" ref="AJ57:AJ58" si="885">AC57+2</f>
        <v>8</v>
      </c>
      <c r="AK57" s="190">
        <f t="shared" ref="AK57:AK58" si="886">AD57+2</f>
        <v>8</v>
      </c>
      <c r="AL57" s="190">
        <f>AE57+2</f>
        <v>12</v>
      </c>
      <c r="AM57" s="190">
        <f t="shared" ref="AM57:AM58" si="887">AF57+2</f>
        <v>11</v>
      </c>
      <c r="AN57" s="190">
        <f t="shared" ref="AN57:AN58" si="888">AG57+2</f>
        <v>10</v>
      </c>
      <c r="AO57" s="190">
        <f t="shared" ref="AO57:AO58" si="889">AH57+2</f>
        <v>13</v>
      </c>
      <c r="AP57" s="190">
        <f t="shared" ref="AP57:AP58" si="890">AI57+2</f>
        <v>11</v>
      </c>
      <c r="AQ57" s="190">
        <f t="shared" ref="AQ57:AQ58" si="891">AJ57+2</f>
        <v>10</v>
      </c>
      <c r="AR57" s="190">
        <f t="shared" ref="AR57:AR58" si="892">AK57+2</f>
        <v>10</v>
      </c>
      <c r="AS57" s="190">
        <f>AL57+2</f>
        <v>14</v>
      </c>
      <c r="AT57" s="190">
        <f t="shared" ref="AT57:AT58" si="893">AM57+2</f>
        <v>13</v>
      </c>
      <c r="AU57" s="190">
        <f t="shared" ref="AU57:AU58" si="894">AN57+2</f>
        <v>12</v>
      </c>
      <c r="AV57" s="190">
        <f t="shared" ref="AV57:AV58" si="895">AO57+2</f>
        <v>15</v>
      </c>
      <c r="AW57" s="190">
        <f t="shared" ref="AW57:AW58" si="896">AP57+2</f>
        <v>13</v>
      </c>
      <c r="AX57" s="190">
        <f t="shared" ref="AX57:AX58" si="897">AQ57+2</f>
        <v>12</v>
      </c>
      <c r="AY57" s="190">
        <f t="shared" ref="AY57:AY58" si="898">AR57+2</f>
        <v>12</v>
      </c>
      <c r="AZ57" s="190">
        <f>AS57+2</f>
        <v>16</v>
      </c>
      <c r="BA57" s="190">
        <f t="shared" ref="BA57:BA58" si="899">AT57+2</f>
        <v>15</v>
      </c>
      <c r="BB57" s="190">
        <f t="shared" ref="BB57:BB58" si="900">AU57+2</f>
        <v>14</v>
      </c>
      <c r="BC57" s="190">
        <f t="shared" ref="BC57:BC58" si="901">AV57+2</f>
        <v>17</v>
      </c>
      <c r="BD57" s="190">
        <f t="shared" ref="BD57:BD58" si="902">AW57+2</f>
        <v>15</v>
      </c>
      <c r="BE57" s="190">
        <f t="shared" ref="BE57:BE58" si="903">AX57+2</f>
        <v>14</v>
      </c>
      <c r="BF57" s="190">
        <f t="shared" ref="BF57:BF58" si="904">AY57+2</f>
        <v>14</v>
      </c>
      <c r="BG57" s="190">
        <f>AZ57+2</f>
        <v>18</v>
      </c>
      <c r="BH57" s="190">
        <f t="shared" ref="BH57:BH58" si="905">BA57+2</f>
        <v>17</v>
      </c>
      <c r="BI57" s="190">
        <f t="shared" ref="BI57:BI58" si="906">BB57+2</f>
        <v>16</v>
      </c>
      <c r="BJ57" s="190">
        <f t="shared" ref="BJ57:BJ58" si="907">BC57+2</f>
        <v>19</v>
      </c>
      <c r="BK57" s="190">
        <f t="shared" ref="BK57:BK58" si="908">BD57+2</f>
        <v>17</v>
      </c>
      <c r="BL57" s="190">
        <f t="shared" ref="BL57:BL58" si="909">BE57+2</f>
        <v>16</v>
      </c>
      <c r="BM57" s="190">
        <f t="shared" ref="BM57:BM58" si="910">BF57+2</f>
        <v>16</v>
      </c>
      <c r="BN57" s="190">
        <f>BG57+2</f>
        <v>20</v>
      </c>
      <c r="BO57" s="190">
        <f t="shared" ref="BO57:BO58" si="911">BH57+2</f>
        <v>19</v>
      </c>
      <c r="BP57" s="190">
        <f t="shared" ref="BP57:BP58" si="912">BI57+2</f>
        <v>18</v>
      </c>
      <c r="BQ57" s="190">
        <f t="shared" ref="BQ57:BQ58" si="913">BJ57+2</f>
        <v>21</v>
      </c>
      <c r="BR57" s="190">
        <f t="shared" ref="BR57:BR58" si="914">BK57+2</f>
        <v>19</v>
      </c>
      <c r="BS57" s="190">
        <f t="shared" ref="BS57:BS58" si="915">BL57+2</f>
        <v>18</v>
      </c>
      <c r="BT57" s="190">
        <f t="shared" ref="BT57:BT58" si="916">BM57+2</f>
        <v>18</v>
      </c>
      <c r="BU57" s="190">
        <f>BN57+2</f>
        <v>22</v>
      </c>
      <c r="BV57" s="190">
        <f t="shared" ref="BV57:BV58" si="917">BO57+2</f>
        <v>21</v>
      </c>
      <c r="BW57" s="190">
        <f t="shared" ref="BW57:BW58" si="918">BP57+2</f>
        <v>20</v>
      </c>
      <c r="BX57" s="190">
        <f t="shared" ref="BX57:BX58" si="919">BQ57+2</f>
        <v>23</v>
      </c>
      <c r="BY57" s="190">
        <f t="shared" ref="BY57:BY58" si="920">BR57+2</f>
        <v>21</v>
      </c>
      <c r="BZ57" s="190">
        <f t="shared" ref="BZ57:BZ58" si="921">BS57+2</f>
        <v>20</v>
      </c>
      <c r="CA57" s="190">
        <f t="shared" ref="CA57:CA58" si="922">BT57+2</f>
        <v>20</v>
      </c>
      <c r="CB57" s="190">
        <f>BU57+2</f>
        <v>24</v>
      </c>
      <c r="CC57" s="190">
        <f t="shared" ref="CC57:CC58" si="923">BV57+2</f>
        <v>23</v>
      </c>
      <c r="CD57" s="190">
        <f t="shared" ref="CD57:CD58" si="924">BW57+2</f>
        <v>22</v>
      </c>
      <c r="CE57" s="190">
        <f t="shared" ref="CE57:CE58" si="925">BX57+2</f>
        <v>25</v>
      </c>
      <c r="CF57" s="190">
        <f t="shared" ref="CF57:CF58" si="926">BY57+2</f>
        <v>23</v>
      </c>
      <c r="CG57" s="190">
        <f t="shared" ref="CG57:CG58" si="927">BZ57+2</f>
        <v>22</v>
      </c>
      <c r="CH57" s="190">
        <f t="shared" ref="CH57:CH58" si="928">CA57+2</f>
        <v>22</v>
      </c>
      <c r="CI57" s="190">
        <f>CB57+2</f>
        <v>26</v>
      </c>
      <c r="CJ57" s="190">
        <f t="shared" ref="CJ57:CJ58" si="929">CC57+2</f>
        <v>25</v>
      </c>
      <c r="CK57" s="190">
        <f t="shared" ref="CK57:CK58" si="930">CD57+2</f>
        <v>24</v>
      </c>
      <c r="CL57" s="190">
        <f t="shared" ref="CL57:CL58" si="931">CE57+2</f>
        <v>27</v>
      </c>
      <c r="CM57" s="190">
        <f t="shared" ref="CM57:CM58" si="932">CF57+2</f>
        <v>25</v>
      </c>
      <c r="CN57" s="190">
        <f t="shared" ref="CN57:CN58" si="933">CG57+2</f>
        <v>24</v>
      </c>
      <c r="CO57" s="190">
        <f t="shared" ref="CO57:CO58" si="934">CH57+2</f>
        <v>24</v>
      </c>
      <c r="CP57" s="190">
        <f>CI57+2</f>
        <v>28</v>
      </c>
      <c r="CQ57" s="190">
        <f t="shared" ref="CQ57:CQ58" si="935">CJ57+2</f>
        <v>27</v>
      </c>
      <c r="CR57" s="190">
        <f t="shared" ref="CR57:CR58" si="936">CK57+2</f>
        <v>26</v>
      </c>
      <c r="CS57" s="190">
        <f t="shared" ref="CS57:CS58" si="937">CL57+2</f>
        <v>29</v>
      </c>
      <c r="CT57" s="190">
        <f t="shared" ref="CT57:CT58" si="938">CM57+2</f>
        <v>27</v>
      </c>
      <c r="CU57" s="190">
        <f t="shared" ref="CU57:CU58" si="939">CN57+2</f>
        <v>26</v>
      </c>
      <c r="CV57" s="190">
        <f t="shared" ref="CV57:CV58" si="940">CO57+2</f>
        <v>26</v>
      </c>
      <c r="CW57" s="190">
        <f>CP57+2</f>
        <v>30</v>
      </c>
      <c r="CX57" s="190">
        <f t="shared" ref="CX57:CX58" si="941">CQ57+2</f>
        <v>29</v>
      </c>
      <c r="CY57" s="190">
        <f t="shared" ref="CY57:CY58" si="942">CR57+2</f>
        <v>28</v>
      </c>
      <c r="CZ57" s="190">
        <f t="shared" ref="CZ57:CZ58" si="943">CS57+2</f>
        <v>31</v>
      </c>
      <c r="DA57" s="190">
        <f t="shared" ref="DA57:DA58" si="944">CT57+2</f>
        <v>29</v>
      </c>
      <c r="DB57" s="190">
        <f t="shared" ref="DB57:DB58" si="945">CU57+2</f>
        <v>28</v>
      </c>
      <c r="DC57" s="190">
        <f t="shared" ref="DC57:DC58" si="946">CV57+2</f>
        <v>28</v>
      </c>
      <c r="DD57" s="190">
        <f>CW57+2</f>
        <v>32</v>
      </c>
      <c r="DE57" s="190">
        <f t="shared" ref="DE57:DE58" si="947">CX57+2</f>
        <v>31</v>
      </c>
      <c r="DF57" s="190">
        <f t="shared" ref="DF57:DF58" si="948">CY57+2</f>
        <v>30</v>
      </c>
      <c r="DG57" s="190">
        <f t="shared" ref="DG57:DG58" si="949">CZ57+2</f>
        <v>33</v>
      </c>
      <c r="DH57" s="190">
        <f t="shared" ref="DH57:DH58" si="950">DA57+2</f>
        <v>31</v>
      </c>
      <c r="DI57" s="190">
        <f t="shared" ref="DI57:DI58" si="951">DB57+2</f>
        <v>30</v>
      </c>
      <c r="DJ57" s="190">
        <f t="shared" ref="DJ57:DJ58" si="952">DC57+2</f>
        <v>30</v>
      </c>
      <c r="DK57" s="190">
        <f>DD57+2</f>
        <v>34</v>
      </c>
      <c r="DL57" s="190">
        <f t="shared" ref="DL57:DL58" si="953">DE57+2</f>
        <v>33</v>
      </c>
      <c r="DM57" s="190">
        <f t="shared" ref="DM57:DM58" si="954">DF57+2</f>
        <v>32</v>
      </c>
      <c r="DN57" s="190">
        <f t="shared" ref="DN57:DN58" si="955">DG57+2</f>
        <v>35</v>
      </c>
      <c r="DO57" s="190">
        <f t="shared" ref="DO57:DO58" si="956">DH57+2</f>
        <v>33</v>
      </c>
      <c r="DP57" s="190">
        <f t="shared" ref="DP57:DP58" si="957">DI57+2</f>
        <v>32</v>
      </c>
      <c r="DQ57" s="190">
        <f t="shared" ref="DQ57:DQ58" si="958">DJ57+2</f>
        <v>32</v>
      </c>
      <c r="DR57" s="190">
        <f>DK57+2</f>
        <v>36</v>
      </c>
      <c r="DS57" s="190">
        <f t="shared" ref="DS57:DS58" si="959">DL57+2</f>
        <v>35</v>
      </c>
      <c r="DT57" s="190">
        <f t="shared" ref="DT57:DT58" si="960">DM57+2</f>
        <v>34</v>
      </c>
      <c r="DU57" s="190">
        <f t="shared" ref="DU57:DU58" si="961">DN57+2</f>
        <v>37</v>
      </c>
      <c r="DV57" s="190">
        <f t="shared" ref="DV57:DV58" si="962">DO57+2</f>
        <v>35</v>
      </c>
      <c r="DW57" s="190">
        <f t="shared" ref="DW57:DW58" si="963">DP57+2</f>
        <v>34</v>
      </c>
      <c r="DX57" s="190">
        <f t="shared" ref="DX57:DX58" si="964">DQ57+2</f>
        <v>34</v>
      </c>
      <c r="DY57" s="190">
        <f>DR57+2</f>
        <v>38</v>
      </c>
      <c r="DZ57" s="190">
        <f t="shared" ref="DZ57:DZ58" si="965">DS57+2</f>
        <v>37</v>
      </c>
      <c r="EA57" s="190">
        <f t="shared" ref="EA57:EA58" si="966">DT57+2</f>
        <v>36</v>
      </c>
      <c r="EB57" s="190">
        <f t="shared" ref="EB57:EB58" si="967">DU57+2</f>
        <v>39</v>
      </c>
      <c r="EC57" s="190">
        <f t="shared" ref="EC57:EC58" si="968">DV57+2</f>
        <v>37</v>
      </c>
      <c r="ED57" s="190">
        <f t="shared" ref="ED57:ED58" si="969">DW57+2</f>
        <v>36</v>
      </c>
      <c r="EE57" s="190">
        <f t="shared" ref="EE57:EE58" si="970">DX57+2</f>
        <v>36</v>
      </c>
      <c r="EF57" s="190">
        <f>DY57+2</f>
        <v>40</v>
      </c>
      <c r="EG57" s="190">
        <f t="shared" ref="EG57:EG58" si="971">DZ57+2</f>
        <v>39</v>
      </c>
      <c r="EH57" s="190">
        <f t="shared" ref="EH57:EH58" si="972">EA57+2</f>
        <v>38</v>
      </c>
      <c r="EI57" s="190">
        <f t="shared" ref="EI57:EI58" si="973">EB57+2</f>
        <v>41</v>
      </c>
      <c r="EJ57" s="190">
        <f t="shared" ref="EJ57:EJ58" si="974">EC57+2</f>
        <v>39</v>
      </c>
      <c r="EK57" s="190">
        <f t="shared" ref="EK57:EK58" si="975">ED57+2</f>
        <v>38</v>
      </c>
      <c r="EL57" s="190">
        <f t="shared" ref="EL57:EL58" si="976">EE57+2</f>
        <v>38</v>
      </c>
      <c r="EM57" s="190">
        <f>EF57+2</f>
        <v>42</v>
      </c>
      <c r="EN57" s="190">
        <f t="shared" ref="EN57:EN58" si="977">EG57+2</f>
        <v>41</v>
      </c>
      <c r="EO57" s="190">
        <f t="shared" ref="EO57:EO58" si="978">EH57+2</f>
        <v>40</v>
      </c>
      <c r="EP57" s="190">
        <f t="shared" ref="EP57:EP58" si="979">EI57+2</f>
        <v>43</v>
      </c>
      <c r="EQ57" s="190">
        <f t="shared" ref="EQ57:EQ58" si="980">EJ57+2</f>
        <v>41</v>
      </c>
      <c r="ER57" s="190">
        <f t="shared" ref="ER57:ER58" si="981">EK57+2</f>
        <v>40</v>
      </c>
      <c r="ES57" s="190">
        <f t="shared" ref="ES57:ES58" si="982">EL57+2</f>
        <v>40</v>
      </c>
      <c r="ET57" s="190">
        <f>EM57+2</f>
        <v>44</v>
      </c>
      <c r="EU57" s="190">
        <f t="shared" ref="EU57:EU58" si="983">EN57+2</f>
        <v>43</v>
      </c>
      <c r="EV57" s="190">
        <f t="shared" ref="EV57:EV58" si="984">EO57+2</f>
        <v>42</v>
      </c>
      <c r="EW57" s="190">
        <f t="shared" ref="EW57:EW58" si="985">EP57+2</f>
        <v>45</v>
      </c>
      <c r="EX57" s="190">
        <f t="shared" ref="EX57:EX58" si="986">EQ57+2</f>
        <v>43</v>
      </c>
      <c r="EY57" s="190">
        <f t="shared" ref="EY57:EY58" si="987">ER57+2</f>
        <v>42</v>
      </c>
      <c r="EZ57" s="190">
        <f t="shared" ref="EZ57:EZ58" si="988">ES57+2</f>
        <v>42</v>
      </c>
      <c r="FA57" s="190">
        <f>ET57+2</f>
        <v>46</v>
      </c>
      <c r="FB57" s="190">
        <f t="shared" ref="FB57:FB58" si="989">EU57+2</f>
        <v>45</v>
      </c>
      <c r="FC57" s="190">
        <f t="shared" ref="FC57:FC58" si="990">EV57+2</f>
        <v>44</v>
      </c>
      <c r="FD57" s="190">
        <f t="shared" ref="FD57:FD58" si="991">EW57+2</f>
        <v>47</v>
      </c>
      <c r="FE57" s="190">
        <f t="shared" ref="FE57:FE58" si="992">EX57+2</f>
        <v>45</v>
      </c>
      <c r="FF57" s="190">
        <f t="shared" ref="FF57:FF58" si="993">EY57+2</f>
        <v>44</v>
      </c>
      <c r="FG57" s="190">
        <f t="shared" ref="FG57:FG58" si="994">EZ57+2</f>
        <v>44</v>
      </c>
      <c r="FH57" s="190">
        <f>FA57+2</f>
        <v>48</v>
      </c>
      <c r="FI57" s="190">
        <f t="shared" ref="FI57:FI58" si="995">FB57+2</f>
        <v>47</v>
      </c>
      <c r="FJ57" s="190">
        <f t="shared" ref="FJ57:FJ58" si="996">FC57+2</f>
        <v>46</v>
      </c>
      <c r="FK57" s="190">
        <f t="shared" ref="FK57:FK58" si="997">FD57+2</f>
        <v>49</v>
      </c>
      <c r="FL57" s="190">
        <f t="shared" ref="FL57:FL58" si="998">FE57+2</f>
        <v>47</v>
      </c>
      <c r="FM57" s="190">
        <f t="shared" ref="FM57:FM58" si="999">FF57+2</f>
        <v>46</v>
      </c>
      <c r="FN57" s="190">
        <f t="shared" ref="FN57:FN58" si="1000">FG57+2</f>
        <v>46</v>
      </c>
      <c r="FO57" s="190">
        <f>FH57+2</f>
        <v>50</v>
      </c>
      <c r="FP57" s="190">
        <f t="shared" ref="FP57:FP58" si="1001">FI57+2</f>
        <v>49</v>
      </c>
      <c r="FQ57" s="190">
        <f t="shared" ref="FQ57:FQ58" si="1002">FJ57+2</f>
        <v>48</v>
      </c>
      <c r="FR57" s="190">
        <f t="shared" ref="FR57:FR58" si="1003">FK57+2</f>
        <v>51</v>
      </c>
      <c r="FS57" s="190">
        <f t="shared" ref="FS57:FS58" si="1004">FL57+2</f>
        <v>49</v>
      </c>
      <c r="FT57" s="190">
        <f t="shared" ref="FT57:FT58" si="1005">FM57+2</f>
        <v>48</v>
      </c>
      <c r="FU57" s="190">
        <f t="shared" ref="FU57:FU58" si="1006">FN57+2</f>
        <v>48</v>
      </c>
      <c r="FV57" s="190">
        <f>FO57+2</f>
        <v>52</v>
      </c>
      <c r="FW57" s="190">
        <f t="shared" ref="FW57:FW58" si="1007">FP57+2</f>
        <v>51</v>
      </c>
      <c r="FX57" s="190">
        <f t="shared" ref="FX57:FX58" si="1008">FQ57+2</f>
        <v>50</v>
      </c>
      <c r="FY57" s="190">
        <f t="shared" ref="FY57:FY58" si="1009">FR57+2</f>
        <v>53</v>
      </c>
      <c r="FZ57" s="190">
        <f t="shared" ref="FZ57:FZ58" si="1010">FS57+2</f>
        <v>51</v>
      </c>
      <c r="GA57" s="190">
        <f t="shared" ref="GA57:GA58" si="1011">FT57+2</f>
        <v>50</v>
      </c>
      <c r="GB57" s="190">
        <f t="shared" ref="GB57:GB58" si="1012">FU57+2</f>
        <v>50</v>
      </c>
      <c r="GC57" s="190">
        <f>FV57+2</f>
        <v>54</v>
      </c>
      <c r="GD57" s="190">
        <f t="shared" ref="GD57:GD58" si="1013">FW57+2</f>
        <v>53</v>
      </c>
      <c r="GE57" s="190">
        <f t="shared" ref="GE57:GE58" si="1014">FX57+2</f>
        <v>52</v>
      </c>
      <c r="GF57" s="190">
        <f t="shared" ref="GF57:GF58" si="1015">FY57+2</f>
        <v>55</v>
      </c>
      <c r="GG57" s="190">
        <f t="shared" ref="GG57:GG58" si="1016">FZ57+2</f>
        <v>53</v>
      </c>
      <c r="GH57" s="190">
        <f t="shared" ref="GH57:GH58" si="1017">GA57+2</f>
        <v>52</v>
      </c>
      <c r="GI57" s="190">
        <f t="shared" ref="GI57:GI58" si="1018">GB57+2</f>
        <v>52</v>
      </c>
      <c r="GJ57" s="190">
        <f>GC57+2</f>
        <v>56</v>
      </c>
      <c r="GK57" s="190">
        <f t="shared" ref="GK57:GK58" si="1019">GD57+2</f>
        <v>55</v>
      </c>
      <c r="GL57" s="190">
        <f t="shared" ref="GL57:GL58" si="1020">GE57+2</f>
        <v>54</v>
      </c>
      <c r="GM57" s="190">
        <f t="shared" ref="GM57:GM58" si="1021">GF57+2</f>
        <v>57</v>
      </c>
      <c r="GN57" s="190">
        <f t="shared" ref="GN57:GN58" si="1022">GG57+2</f>
        <v>55</v>
      </c>
      <c r="GO57" s="190">
        <f t="shared" ref="GO57:GO58" si="1023">GH57+2</f>
        <v>54</v>
      </c>
      <c r="GP57" s="190">
        <f t="shared" ref="GP57:GP58" si="1024">GI57+2</f>
        <v>54</v>
      </c>
      <c r="GQ57" s="190">
        <f>GJ57+2</f>
        <v>58</v>
      </c>
      <c r="GR57" s="190">
        <f t="shared" ref="GR57:GR58" si="1025">GK57+2</f>
        <v>57</v>
      </c>
      <c r="GS57" s="190">
        <f t="shared" ref="GS57:GS58" si="1026">GL57+2</f>
        <v>56</v>
      </c>
      <c r="GT57" s="190">
        <f t="shared" ref="GT57:GT58" si="1027">GM57+2</f>
        <v>59</v>
      </c>
      <c r="GU57" s="190">
        <f t="shared" ref="GU57:GU58" si="1028">GN57+2</f>
        <v>57</v>
      </c>
      <c r="GV57" s="190">
        <f t="shared" ref="GV57:GV58" si="1029">GO57+2</f>
        <v>56</v>
      </c>
      <c r="GW57" s="190">
        <f t="shared" ref="GW57:GW58" si="1030">GP57+2</f>
        <v>56</v>
      </c>
      <c r="GX57" s="190">
        <f>GQ57+2</f>
        <v>60</v>
      </c>
      <c r="GY57" s="190">
        <f t="shared" ref="GY57:GY58" si="1031">GR57+2</f>
        <v>59</v>
      </c>
      <c r="GZ57" s="190">
        <f t="shared" ref="GZ57:GZ58" si="1032">GS57+2</f>
        <v>58</v>
      </c>
      <c r="HA57" s="190">
        <f t="shared" ref="HA57:HA58" si="1033">GT57+2</f>
        <v>61</v>
      </c>
      <c r="HB57" s="190">
        <f t="shared" ref="HB57:HB58" si="1034">GU57+2</f>
        <v>59</v>
      </c>
      <c r="HC57" s="190">
        <f t="shared" ref="HC57:HC58" si="1035">GV57+2</f>
        <v>58</v>
      </c>
      <c r="HD57" s="190">
        <f t="shared" ref="HD57:HD58" si="1036">GW57+2</f>
        <v>58</v>
      </c>
      <c r="HE57" s="190">
        <f>GX57+2</f>
        <v>62</v>
      </c>
      <c r="HF57" s="190">
        <f t="shared" ref="HF57:HF58" si="1037">GY57+2</f>
        <v>61</v>
      </c>
      <c r="HG57" s="190">
        <f t="shared" ref="HG57:HG58" si="1038">GZ57+2</f>
        <v>60</v>
      </c>
      <c r="HH57" s="190">
        <f t="shared" ref="HH57:HH58" si="1039">HA57+2</f>
        <v>63</v>
      </c>
      <c r="HI57" s="190">
        <f t="shared" ref="HI57:HI58" si="1040">HB57+2</f>
        <v>61</v>
      </c>
      <c r="HJ57" s="190">
        <f t="shared" ref="HJ57:HJ58" si="1041">HC57+2</f>
        <v>60</v>
      </c>
      <c r="HK57" s="190">
        <f t="shared" ref="HK57:HK58" si="1042">HD57+2</f>
        <v>60</v>
      </c>
      <c r="HL57" s="190">
        <f>HE57+2</f>
        <v>64</v>
      </c>
      <c r="HM57" s="190">
        <f t="shared" ref="HM57:HM58" si="1043">HF57+2</f>
        <v>63</v>
      </c>
      <c r="HN57" s="190">
        <f t="shared" ref="HN57:HN58" si="1044">HG57+2</f>
        <v>62</v>
      </c>
      <c r="HO57" s="190">
        <f t="shared" ref="HO57:HO58" si="1045">HH57+2</f>
        <v>65</v>
      </c>
      <c r="HP57" s="190">
        <f t="shared" ref="HP57:HP58" si="1046">HI57+2</f>
        <v>63</v>
      </c>
      <c r="HQ57" s="190">
        <f t="shared" ref="HQ57:HQ58" si="1047">HJ57+2</f>
        <v>62</v>
      </c>
      <c r="HR57" s="190">
        <f t="shared" ref="HR57:HR58" si="1048">HK57+2</f>
        <v>62</v>
      </c>
      <c r="HS57" s="190">
        <f>HL57+2</f>
        <v>66</v>
      </c>
      <c r="HT57" s="190">
        <f t="shared" ref="HT57:HT58" si="1049">HM57+2</f>
        <v>65</v>
      </c>
      <c r="HU57" s="190">
        <f t="shared" ref="HU57:HU58" si="1050">HN57+2</f>
        <v>64</v>
      </c>
      <c r="HV57" s="190">
        <f t="shared" ref="HV57:HV58" si="1051">HO57+2</f>
        <v>67</v>
      </c>
      <c r="HW57" s="190">
        <f t="shared" ref="HW57:HW58" si="1052">HP57+2</f>
        <v>65</v>
      </c>
      <c r="HX57" s="190">
        <f t="shared" ref="HX57:HX58" si="1053">HQ57+2</f>
        <v>64</v>
      </c>
      <c r="HY57" s="190">
        <f t="shared" ref="HY57:HY58" si="1054">HR57+2</f>
        <v>64</v>
      </c>
      <c r="HZ57" s="190">
        <f>HS57+2</f>
        <v>68</v>
      </c>
      <c r="IA57" s="190">
        <f t="shared" ref="IA57:IA58" si="1055">HT57+2</f>
        <v>67</v>
      </c>
      <c r="IB57" s="190">
        <f t="shared" ref="IB57:IB58" si="1056">HU57+2</f>
        <v>66</v>
      </c>
      <c r="IC57" s="190">
        <f t="shared" ref="IC57:IC58" si="1057">HV57+2</f>
        <v>69</v>
      </c>
      <c r="ID57" s="190">
        <f t="shared" ref="ID57:ID58" si="1058">HW57+2</f>
        <v>67</v>
      </c>
      <c r="IE57" s="190">
        <f t="shared" ref="IE57:IE58" si="1059">HX57+2</f>
        <v>66</v>
      </c>
      <c r="IF57" s="190">
        <f t="shared" ref="IF57:IF58" si="1060">HY57+2</f>
        <v>66</v>
      </c>
      <c r="IG57" s="190">
        <f>HZ57+2</f>
        <v>70</v>
      </c>
      <c r="IH57" s="190">
        <f t="shared" ref="IH57:IH58" si="1061">IA57+2</f>
        <v>69</v>
      </c>
      <c r="II57" s="190">
        <f t="shared" ref="II57:II58" si="1062">IB57+2</f>
        <v>68</v>
      </c>
      <c r="IJ57" s="190">
        <f t="shared" ref="IJ57:IJ58" si="1063">IC57+2</f>
        <v>71</v>
      </c>
      <c r="IK57" s="190">
        <f t="shared" ref="IK57:IK58" si="1064">ID57+2</f>
        <v>69</v>
      </c>
      <c r="IL57" s="190">
        <f t="shared" ref="IL57:IL58" si="1065">IE57+2</f>
        <v>68</v>
      </c>
      <c r="IM57" s="190">
        <f t="shared" ref="IM57:IM58" si="1066">IF57+2</f>
        <v>68</v>
      </c>
      <c r="IN57" s="190">
        <f>IG57+2</f>
        <v>72</v>
      </c>
      <c r="IO57" s="190">
        <f t="shared" ref="IO57:IO58" si="1067">IH57+2</f>
        <v>71</v>
      </c>
      <c r="IP57" s="190">
        <f t="shared" ref="IP57:IP58" si="1068">II57+2</f>
        <v>70</v>
      </c>
      <c r="IQ57" s="190">
        <f t="shared" ref="IQ57:IQ58" si="1069">IJ57+2</f>
        <v>73</v>
      </c>
      <c r="IR57" s="190">
        <f t="shared" ref="IR57:IR58" si="1070">IK57+2</f>
        <v>71</v>
      </c>
      <c r="IS57" s="190">
        <f t="shared" ref="IS57:IS58" si="1071">IL57+2</f>
        <v>70</v>
      </c>
      <c r="IT57" s="190">
        <f t="shared" ref="IT57:IT58" si="1072">IM57+2</f>
        <v>70</v>
      </c>
      <c r="IU57" s="190">
        <f>IN57+2</f>
        <v>74</v>
      </c>
      <c r="IV57" s="190">
        <f t="shared" ref="IV57:IV58" si="1073">IO57+2</f>
        <v>73</v>
      </c>
      <c r="IW57" s="190">
        <f t="shared" ref="IW57:IW58" si="1074">IP57+2</f>
        <v>72</v>
      </c>
      <c r="IX57" s="190">
        <f t="shared" ref="IX57:IX58" si="1075">IQ57+2</f>
        <v>75</v>
      </c>
      <c r="IY57" s="190">
        <f t="shared" ref="IY57:IY58" si="1076">IR57+2</f>
        <v>73</v>
      </c>
      <c r="IZ57" s="190">
        <f t="shared" ref="IZ57:IZ58" si="1077">IS57+2</f>
        <v>72</v>
      </c>
      <c r="JA57" s="190">
        <f t="shared" ref="JA57:JA58" si="1078">IT57+2</f>
        <v>72</v>
      </c>
      <c r="JB57" s="190">
        <f>IU57+2</f>
        <v>76</v>
      </c>
      <c r="JC57" s="190">
        <f t="shared" ref="JC57:JC58" si="1079">IV57+2</f>
        <v>75</v>
      </c>
      <c r="JD57" s="190">
        <f t="shared" ref="JD57:JD58" si="1080">IW57+2</f>
        <v>74</v>
      </c>
      <c r="JE57" s="190">
        <f t="shared" ref="JE57:JE58" si="1081">IX57+2</f>
        <v>77</v>
      </c>
      <c r="JF57" s="190">
        <f t="shared" ref="JF57:JF58" si="1082">IY57+2</f>
        <v>75</v>
      </c>
      <c r="JG57" s="190">
        <f t="shared" ref="JG57:JG58" si="1083">IZ57+2</f>
        <v>74</v>
      </c>
      <c r="JH57" s="190">
        <f t="shared" ref="JH57:JH58" si="1084">JA57+2</f>
        <v>74</v>
      </c>
      <c r="JI57" s="190">
        <f>JB57+2</f>
        <v>78</v>
      </c>
      <c r="JJ57" s="190">
        <f t="shared" ref="JJ57:JJ58" si="1085">JC57+2</f>
        <v>77</v>
      </c>
      <c r="JK57" s="190">
        <f t="shared" ref="JK57:JK58" si="1086">JD57+2</f>
        <v>76</v>
      </c>
      <c r="JL57" s="190">
        <f t="shared" ref="JL57:JL58" si="1087">JE57+2</f>
        <v>79</v>
      </c>
      <c r="JM57" s="190">
        <f t="shared" ref="JM57:JM58" si="1088">JF57+2</f>
        <v>77</v>
      </c>
      <c r="JN57" s="190">
        <f t="shared" ref="JN57:JN58" si="1089">JG57+2</f>
        <v>76</v>
      </c>
      <c r="JO57" s="190">
        <f t="shared" ref="JO57:JO58" si="1090">JH57+2</f>
        <v>76</v>
      </c>
      <c r="JP57" s="190">
        <f>JI57+2</f>
        <v>80</v>
      </c>
      <c r="JQ57" s="190">
        <f t="shared" ref="JQ57:JQ58" si="1091">JJ57+2</f>
        <v>79</v>
      </c>
      <c r="JR57" s="190">
        <f t="shared" ref="JR57:JR58" si="1092">JK57+2</f>
        <v>78</v>
      </c>
      <c r="JS57" s="190">
        <f t="shared" ref="JS57:JS58" si="1093">JL57+2</f>
        <v>81</v>
      </c>
      <c r="JT57" s="190">
        <f t="shared" ref="JT57:JT58" si="1094">JM57+2</f>
        <v>79</v>
      </c>
      <c r="JU57" s="190">
        <f t="shared" ref="JU57:JU58" si="1095">JN57+2</f>
        <v>78</v>
      </c>
      <c r="JV57" s="190">
        <f t="shared" ref="JV57:JV58" si="1096">JO57+2</f>
        <v>78</v>
      </c>
      <c r="JW57" s="190">
        <f>JP57+2</f>
        <v>82</v>
      </c>
      <c r="JX57" s="190">
        <f t="shared" ref="JX57:JX58" si="1097">JQ57+2</f>
        <v>81</v>
      </c>
      <c r="JY57" s="190">
        <f t="shared" ref="JY57:JY58" si="1098">JR57+2</f>
        <v>80</v>
      </c>
      <c r="JZ57" s="190">
        <f t="shared" ref="JZ57:JZ58" si="1099">JS57+2</f>
        <v>83</v>
      </c>
      <c r="KA57" s="190">
        <f t="shared" ref="KA57:KA58" si="1100">JT57+2</f>
        <v>81</v>
      </c>
      <c r="KB57" s="190">
        <f t="shared" ref="KB57:KB58" si="1101">JU57+2</f>
        <v>80</v>
      </c>
      <c r="KC57" s="190">
        <f t="shared" ref="KC57:KC58" si="1102">JV57+2</f>
        <v>80</v>
      </c>
      <c r="KD57" s="190">
        <f>JW57+2</f>
        <v>84</v>
      </c>
      <c r="KE57" s="190">
        <f t="shared" ref="KE57:KE58" si="1103">JX57+2</f>
        <v>83</v>
      </c>
      <c r="KF57" s="190">
        <f t="shared" ref="KF57:KF58" si="1104">JY57+2</f>
        <v>82</v>
      </c>
      <c r="KG57" s="190">
        <f t="shared" ref="KG57:KG58" si="1105">JZ57+2</f>
        <v>85</v>
      </c>
      <c r="KH57" s="190">
        <f t="shared" ref="KH57:KH58" si="1106">KA57+2</f>
        <v>83</v>
      </c>
      <c r="KI57" s="190">
        <f t="shared" ref="KI57:KI58" si="1107">KB57+2</f>
        <v>82</v>
      </c>
      <c r="KJ57" s="190">
        <f t="shared" ref="KJ57:KJ58" si="1108">KC57+2</f>
        <v>82</v>
      </c>
      <c r="KK57" s="190">
        <f>KD57+2</f>
        <v>86</v>
      </c>
      <c r="KL57" s="190">
        <f t="shared" ref="KL57:KL58" si="1109">KE57+2</f>
        <v>85</v>
      </c>
      <c r="KM57" s="190">
        <f t="shared" ref="KM57:KM58" si="1110">KF57+2</f>
        <v>84</v>
      </c>
      <c r="KN57" s="190">
        <f t="shared" ref="KN57:KN58" si="1111">KG57+2</f>
        <v>87</v>
      </c>
      <c r="KO57" s="190">
        <f t="shared" ref="KO57:KO58" si="1112">KH57+2</f>
        <v>85</v>
      </c>
      <c r="KP57" s="190">
        <f t="shared" ref="KP57:KP58" si="1113">KI57+2</f>
        <v>84</v>
      </c>
      <c r="KQ57" s="190">
        <f t="shared" ref="KQ57:KQ58" si="1114">KJ57+2</f>
        <v>84</v>
      </c>
      <c r="KR57" s="190">
        <f>KK57+2</f>
        <v>88</v>
      </c>
      <c r="KS57" s="190">
        <f t="shared" ref="KS57:KS58" si="1115">KL57+2</f>
        <v>87</v>
      </c>
      <c r="KT57" s="190">
        <f t="shared" ref="KT57:KT58" si="1116">KM57+2</f>
        <v>86</v>
      </c>
      <c r="KU57" s="190">
        <f t="shared" ref="KU57:KU58" si="1117">KN57+2</f>
        <v>89</v>
      </c>
      <c r="KV57" s="190">
        <f t="shared" ref="KV57:KV58" si="1118">KO57+2</f>
        <v>87</v>
      </c>
      <c r="KW57" s="190">
        <f t="shared" ref="KW57:KW58" si="1119">KP57+2</f>
        <v>86</v>
      </c>
      <c r="KX57" s="190">
        <f t="shared" ref="KX57:KX58" si="1120">KQ57+2</f>
        <v>86</v>
      </c>
      <c r="KY57" s="190">
        <f>KR57+2</f>
        <v>90</v>
      </c>
      <c r="KZ57" s="190">
        <f t="shared" ref="KZ57:KZ58" si="1121">KS57+2</f>
        <v>89</v>
      </c>
      <c r="LA57" s="190">
        <f t="shared" ref="LA57:LA58" si="1122">KT57+2</f>
        <v>88</v>
      </c>
      <c r="LB57" s="190">
        <f t="shared" ref="LB57:LB58" si="1123">KU57+2</f>
        <v>91</v>
      </c>
      <c r="LC57" s="190">
        <f t="shared" ref="LC57:LC58" si="1124">KV57+2</f>
        <v>89</v>
      </c>
      <c r="LD57" s="190">
        <f t="shared" ref="LD57:LD58" si="1125">KW57+2</f>
        <v>88</v>
      </c>
      <c r="LE57" s="190">
        <f t="shared" ref="LE57:LE58" si="1126">KX57+2</f>
        <v>88</v>
      </c>
      <c r="LF57" s="190">
        <f>KY57+2</f>
        <v>92</v>
      </c>
      <c r="LG57" s="190">
        <f t="shared" ref="LG57:LG58" si="1127">KZ57+2</f>
        <v>91</v>
      </c>
      <c r="LH57" s="190">
        <f t="shared" ref="LH57:LH58" si="1128">LA57+2</f>
        <v>90</v>
      </c>
      <c r="LI57" s="190">
        <f t="shared" ref="LI57:LI58" si="1129">LB57+2</f>
        <v>93</v>
      </c>
      <c r="LJ57" s="190">
        <f t="shared" ref="LJ57:LJ58" si="1130">LC57+2</f>
        <v>91</v>
      </c>
      <c r="LK57" s="190">
        <f t="shared" ref="LK57:LK58" si="1131">LD57+2</f>
        <v>90</v>
      </c>
      <c r="LL57" s="190">
        <f t="shared" ref="LL57:LL58" si="1132">LE57+2</f>
        <v>90</v>
      </c>
      <c r="LM57" s="190">
        <f>LF57+2</f>
        <v>94</v>
      </c>
      <c r="LN57" s="190">
        <f t="shared" ref="LN57:LN58" si="1133">LG57+2</f>
        <v>93</v>
      </c>
      <c r="LO57" s="190">
        <f t="shared" ref="LO57:LO58" si="1134">LH57+2</f>
        <v>92</v>
      </c>
      <c r="LP57" s="190">
        <f t="shared" ref="LP57:LP58" si="1135">LI57+2</f>
        <v>95</v>
      </c>
      <c r="LQ57" s="190">
        <f t="shared" ref="LQ57:LQ58" si="1136">LJ57+2</f>
        <v>93</v>
      </c>
      <c r="LR57" s="190">
        <f t="shared" ref="LR57:LR58" si="1137">LK57+2</f>
        <v>92</v>
      </c>
      <c r="LS57" s="190">
        <f t="shared" ref="LS57:LS58" si="1138">LL57+2</f>
        <v>92</v>
      </c>
      <c r="LT57" s="190">
        <f>LM57+2</f>
        <v>96</v>
      </c>
      <c r="LU57" s="190">
        <f t="shared" ref="LU57:LU58" si="1139">LN57+2</f>
        <v>95</v>
      </c>
      <c r="LV57" s="190">
        <f t="shared" ref="LV57:LV58" si="1140">LO57+2</f>
        <v>94</v>
      </c>
      <c r="LW57" s="190">
        <f t="shared" ref="LW57:LW58" si="1141">LP57+2</f>
        <v>97</v>
      </c>
      <c r="LX57" s="190">
        <f t="shared" ref="LX57:LX58" si="1142">LQ57+2</f>
        <v>95</v>
      </c>
      <c r="LY57" s="190">
        <f t="shared" ref="LY57:LY58" si="1143">LR57+2</f>
        <v>94</v>
      </c>
    </row>
    <row r="58" spans="1:338" hidden="1">
      <c r="C58" s="186">
        <v>2</v>
      </c>
      <c r="D58" s="186">
        <v>3</v>
      </c>
      <c r="E58" s="186">
        <v>2</v>
      </c>
      <c r="F58" s="192">
        <v>3</v>
      </c>
      <c r="G58" s="192">
        <v>2</v>
      </c>
      <c r="H58" s="192">
        <v>3</v>
      </c>
      <c r="I58" s="192"/>
      <c r="J58" s="190">
        <f t="shared" ref="J58" si="1144">C58+2</f>
        <v>4</v>
      </c>
      <c r="K58" s="190">
        <f t="shared" si="863"/>
        <v>5</v>
      </c>
      <c r="L58" s="190">
        <f t="shared" si="864"/>
        <v>4</v>
      </c>
      <c r="M58" s="190">
        <f t="shared" si="865"/>
        <v>5</v>
      </c>
      <c r="N58" s="190">
        <f t="shared" si="866"/>
        <v>4</v>
      </c>
      <c r="O58" s="190">
        <f t="shared" si="867"/>
        <v>5</v>
      </c>
      <c r="P58" s="190">
        <f t="shared" si="868"/>
        <v>2</v>
      </c>
      <c r="Q58" s="190">
        <f t="shared" ref="Q58" si="1145">J58+2</f>
        <v>6</v>
      </c>
      <c r="R58" s="190">
        <f t="shared" si="869"/>
        <v>7</v>
      </c>
      <c r="S58" s="190">
        <f t="shared" si="870"/>
        <v>6</v>
      </c>
      <c r="T58" s="190">
        <f t="shared" si="871"/>
        <v>7</v>
      </c>
      <c r="U58" s="190">
        <f t="shared" si="872"/>
        <v>6</v>
      </c>
      <c r="V58" s="190">
        <f t="shared" si="873"/>
        <v>7</v>
      </c>
      <c r="W58" s="190">
        <f t="shared" si="874"/>
        <v>4</v>
      </c>
      <c r="X58" s="190">
        <f t="shared" ref="X58" si="1146">Q58+2</f>
        <v>8</v>
      </c>
      <c r="Y58" s="190">
        <f t="shared" si="875"/>
        <v>9</v>
      </c>
      <c r="Z58" s="190">
        <f t="shared" si="876"/>
        <v>8</v>
      </c>
      <c r="AA58" s="190">
        <f t="shared" si="877"/>
        <v>9</v>
      </c>
      <c r="AB58" s="190">
        <f t="shared" si="878"/>
        <v>8</v>
      </c>
      <c r="AC58" s="190">
        <f t="shared" si="879"/>
        <v>9</v>
      </c>
      <c r="AD58" s="190">
        <f t="shared" si="880"/>
        <v>6</v>
      </c>
      <c r="AE58" s="190">
        <f t="shared" ref="AE58" si="1147">X58+2</f>
        <v>10</v>
      </c>
      <c r="AF58" s="190">
        <f t="shared" si="881"/>
        <v>11</v>
      </c>
      <c r="AG58" s="190">
        <f t="shared" si="882"/>
        <v>10</v>
      </c>
      <c r="AH58" s="190">
        <f t="shared" si="883"/>
        <v>11</v>
      </c>
      <c r="AI58" s="190">
        <f t="shared" si="884"/>
        <v>10</v>
      </c>
      <c r="AJ58" s="190">
        <f t="shared" si="885"/>
        <v>11</v>
      </c>
      <c r="AK58" s="190">
        <f t="shared" si="886"/>
        <v>8</v>
      </c>
      <c r="AL58" s="190">
        <f t="shared" ref="AL58" si="1148">AE58+2</f>
        <v>12</v>
      </c>
      <c r="AM58" s="190">
        <f t="shared" si="887"/>
        <v>13</v>
      </c>
      <c r="AN58" s="190">
        <f t="shared" si="888"/>
        <v>12</v>
      </c>
      <c r="AO58" s="190">
        <f t="shared" si="889"/>
        <v>13</v>
      </c>
      <c r="AP58" s="190">
        <f t="shared" si="890"/>
        <v>12</v>
      </c>
      <c r="AQ58" s="190">
        <f t="shared" si="891"/>
        <v>13</v>
      </c>
      <c r="AR58" s="190">
        <f t="shared" si="892"/>
        <v>10</v>
      </c>
      <c r="AS58" s="190">
        <f t="shared" ref="AS58" si="1149">AL58+2</f>
        <v>14</v>
      </c>
      <c r="AT58" s="190">
        <f t="shared" si="893"/>
        <v>15</v>
      </c>
      <c r="AU58" s="190">
        <f t="shared" si="894"/>
        <v>14</v>
      </c>
      <c r="AV58" s="190">
        <f t="shared" si="895"/>
        <v>15</v>
      </c>
      <c r="AW58" s="190">
        <f t="shared" si="896"/>
        <v>14</v>
      </c>
      <c r="AX58" s="190">
        <f t="shared" si="897"/>
        <v>15</v>
      </c>
      <c r="AY58" s="190">
        <f t="shared" si="898"/>
        <v>12</v>
      </c>
      <c r="AZ58" s="190">
        <f t="shared" ref="AZ58" si="1150">AS58+2</f>
        <v>16</v>
      </c>
      <c r="BA58" s="190">
        <f t="shared" si="899"/>
        <v>17</v>
      </c>
      <c r="BB58" s="190">
        <f t="shared" si="900"/>
        <v>16</v>
      </c>
      <c r="BC58" s="190">
        <f t="shared" si="901"/>
        <v>17</v>
      </c>
      <c r="BD58" s="190">
        <f t="shared" si="902"/>
        <v>16</v>
      </c>
      <c r="BE58" s="190">
        <f t="shared" si="903"/>
        <v>17</v>
      </c>
      <c r="BF58" s="190">
        <f t="shared" si="904"/>
        <v>14</v>
      </c>
      <c r="BG58" s="190">
        <f t="shared" ref="BG58" si="1151">AZ58+2</f>
        <v>18</v>
      </c>
      <c r="BH58" s="190">
        <f t="shared" si="905"/>
        <v>19</v>
      </c>
      <c r="BI58" s="190">
        <f t="shared" si="906"/>
        <v>18</v>
      </c>
      <c r="BJ58" s="190">
        <f t="shared" si="907"/>
        <v>19</v>
      </c>
      <c r="BK58" s="190">
        <f t="shared" si="908"/>
        <v>18</v>
      </c>
      <c r="BL58" s="190">
        <f t="shared" si="909"/>
        <v>19</v>
      </c>
      <c r="BM58" s="190">
        <f t="shared" si="910"/>
        <v>16</v>
      </c>
      <c r="BN58" s="190">
        <f t="shared" ref="BN58" si="1152">BG58+2</f>
        <v>20</v>
      </c>
      <c r="BO58" s="190">
        <f t="shared" si="911"/>
        <v>21</v>
      </c>
      <c r="BP58" s="190">
        <f t="shared" si="912"/>
        <v>20</v>
      </c>
      <c r="BQ58" s="190">
        <f t="shared" si="913"/>
        <v>21</v>
      </c>
      <c r="BR58" s="190">
        <f t="shared" si="914"/>
        <v>20</v>
      </c>
      <c r="BS58" s="190">
        <f t="shared" si="915"/>
        <v>21</v>
      </c>
      <c r="BT58" s="190">
        <f t="shared" si="916"/>
        <v>18</v>
      </c>
      <c r="BU58" s="190">
        <f t="shared" ref="BU58" si="1153">BN58+2</f>
        <v>22</v>
      </c>
      <c r="BV58" s="190">
        <f t="shared" si="917"/>
        <v>23</v>
      </c>
      <c r="BW58" s="190">
        <f t="shared" si="918"/>
        <v>22</v>
      </c>
      <c r="BX58" s="190">
        <f t="shared" si="919"/>
        <v>23</v>
      </c>
      <c r="BY58" s="190">
        <f t="shared" si="920"/>
        <v>22</v>
      </c>
      <c r="BZ58" s="190">
        <f t="shared" si="921"/>
        <v>23</v>
      </c>
      <c r="CA58" s="190">
        <f t="shared" si="922"/>
        <v>20</v>
      </c>
      <c r="CB58" s="190">
        <f t="shared" ref="CB58" si="1154">BU58+2</f>
        <v>24</v>
      </c>
      <c r="CC58" s="190">
        <f t="shared" si="923"/>
        <v>25</v>
      </c>
      <c r="CD58" s="190">
        <f t="shared" si="924"/>
        <v>24</v>
      </c>
      <c r="CE58" s="190">
        <f t="shared" si="925"/>
        <v>25</v>
      </c>
      <c r="CF58" s="190">
        <f t="shared" si="926"/>
        <v>24</v>
      </c>
      <c r="CG58" s="190">
        <f t="shared" si="927"/>
        <v>25</v>
      </c>
      <c r="CH58" s="190">
        <f t="shared" si="928"/>
        <v>22</v>
      </c>
      <c r="CI58" s="190">
        <f t="shared" ref="CI58" si="1155">CB58+2</f>
        <v>26</v>
      </c>
      <c r="CJ58" s="190">
        <f t="shared" si="929"/>
        <v>27</v>
      </c>
      <c r="CK58" s="190">
        <f t="shared" si="930"/>
        <v>26</v>
      </c>
      <c r="CL58" s="190">
        <f t="shared" si="931"/>
        <v>27</v>
      </c>
      <c r="CM58" s="190">
        <f t="shared" si="932"/>
        <v>26</v>
      </c>
      <c r="CN58" s="190">
        <f t="shared" si="933"/>
        <v>27</v>
      </c>
      <c r="CO58" s="190">
        <f t="shared" si="934"/>
        <v>24</v>
      </c>
      <c r="CP58" s="190">
        <f t="shared" ref="CP58" si="1156">CI58+2</f>
        <v>28</v>
      </c>
      <c r="CQ58" s="190">
        <f t="shared" si="935"/>
        <v>29</v>
      </c>
      <c r="CR58" s="190">
        <f t="shared" si="936"/>
        <v>28</v>
      </c>
      <c r="CS58" s="190">
        <f t="shared" si="937"/>
        <v>29</v>
      </c>
      <c r="CT58" s="190">
        <f t="shared" si="938"/>
        <v>28</v>
      </c>
      <c r="CU58" s="190">
        <f t="shared" si="939"/>
        <v>29</v>
      </c>
      <c r="CV58" s="190">
        <f t="shared" si="940"/>
        <v>26</v>
      </c>
      <c r="CW58" s="190">
        <f t="shared" ref="CW58" si="1157">CP58+2</f>
        <v>30</v>
      </c>
      <c r="CX58" s="190">
        <f t="shared" si="941"/>
        <v>31</v>
      </c>
      <c r="CY58" s="190">
        <f t="shared" si="942"/>
        <v>30</v>
      </c>
      <c r="CZ58" s="190">
        <f t="shared" si="943"/>
        <v>31</v>
      </c>
      <c r="DA58" s="190">
        <f t="shared" si="944"/>
        <v>30</v>
      </c>
      <c r="DB58" s="190">
        <f t="shared" si="945"/>
        <v>31</v>
      </c>
      <c r="DC58" s="190">
        <f t="shared" si="946"/>
        <v>28</v>
      </c>
      <c r="DD58" s="190">
        <f t="shared" ref="DD58" si="1158">CW58+2</f>
        <v>32</v>
      </c>
      <c r="DE58" s="190">
        <f t="shared" si="947"/>
        <v>33</v>
      </c>
      <c r="DF58" s="190">
        <f t="shared" si="948"/>
        <v>32</v>
      </c>
      <c r="DG58" s="190">
        <f t="shared" si="949"/>
        <v>33</v>
      </c>
      <c r="DH58" s="190">
        <f t="shared" si="950"/>
        <v>32</v>
      </c>
      <c r="DI58" s="190">
        <f t="shared" si="951"/>
        <v>33</v>
      </c>
      <c r="DJ58" s="190">
        <f t="shared" si="952"/>
        <v>30</v>
      </c>
      <c r="DK58" s="190">
        <f t="shared" ref="DK58" si="1159">DD58+2</f>
        <v>34</v>
      </c>
      <c r="DL58" s="190">
        <f t="shared" si="953"/>
        <v>35</v>
      </c>
      <c r="DM58" s="190">
        <f t="shared" si="954"/>
        <v>34</v>
      </c>
      <c r="DN58" s="190">
        <f t="shared" si="955"/>
        <v>35</v>
      </c>
      <c r="DO58" s="190">
        <f t="shared" si="956"/>
        <v>34</v>
      </c>
      <c r="DP58" s="190">
        <f t="shared" si="957"/>
        <v>35</v>
      </c>
      <c r="DQ58" s="190">
        <f t="shared" si="958"/>
        <v>32</v>
      </c>
      <c r="DR58" s="190">
        <f t="shared" ref="DR58" si="1160">DK58+2</f>
        <v>36</v>
      </c>
      <c r="DS58" s="190">
        <f t="shared" si="959"/>
        <v>37</v>
      </c>
      <c r="DT58" s="190">
        <f t="shared" si="960"/>
        <v>36</v>
      </c>
      <c r="DU58" s="190">
        <f t="shared" si="961"/>
        <v>37</v>
      </c>
      <c r="DV58" s="190">
        <f t="shared" si="962"/>
        <v>36</v>
      </c>
      <c r="DW58" s="190">
        <f t="shared" si="963"/>
        <v>37</v>
      </c>
      <c r="DX58" s="190">
        <f t="shared" si="964"/>
        <v>34</v>
      </c>
      <c r="DY58" s="190">
        <f t="shared" ref="DY58" si="1161">DR58+2</f>
        <v>38</v>
      </c>
      <c r="DZ58" s="190">
        <f t="shared" si="965"/>
        <v>39</v>
      </c>
      <c r="EA58" s="190">
        <f t="shared" si="966"/>
        <v>38</v>
      </c>
      <c r="EB58" s="190">
        <f t="shared" si="967"/>
        <v>39</v>
      </c>
      <c r="EC58" s="190">
        <f t="shared" si="968"/>
        <v>38</v>
      </c>
      <c r="ED58" s="190">
        <f t="shared" si="969"/>
        <v>39</v>
      </c>
      <c r="EE58" s="190">
        <f t="shared" si="970"/>
        <v>36</v>
      </c>
      <c r="EF58" s="190">
        <f t="shared" ref="EF58" si="1162">DY58+2</f>
        <v>40</v>
      </c>
      <c r="EG58" s="190">
        <f t="shared" si="971"/>
        <v>41</v>
      </c>
      <c r="EH58" s="190">
        <f t="shared" si="972"/>
        <v>40</v>
      </c>
      <c r="EI58" s="190">
        <f t="shared" si="973"/>
        <v>41</v>
      </c>
      <c r="EJ58" s="190">
        <f t="shared" si="974"/>
        <v>40</v>
      </c>
      <c r="EK58" s="190">
        <f t="shared" si="975"/>
        <v>41</v>
      </c>
      <c r="EL58" s="190">
        <f t="shared" si="976"/>
        <v>38</v>
      </c>
      <c r="EM58" s="190">
        <f t="shared" ref="EM58" si="1163">EF58+2</f>
        <v>42</v>
      </c>
      <c r="EN58" s="190">
        <f t="shared" si="977"/>
        <v>43</v>
      </c>
      <c r="EO58" s="190">
        <f t="shared" si="978"/>
        <v>42</v>
      </c>
      <c r="EP58" s="190">
        <f t="shared" si="979"/>
        <v>43</v>
      </c>
      <c r="EQ58" s="190">
        <f t="shared" si="980"/>
        <v>42</v>
      </c>
      <c r="ER58" s="190">
        <f t="shared" si="981"/>
        <v>43</v>
      </c>
      <c r="ES58" s="190">
        <f t="shared" si="982"/>
        <v>40</v>
      </c>
      <c r="ET58" s="190">
        <f t="shared" ref="ET58" si="1164">EM58+2</f>
        <v>44</v>
      </c>
      <c r="EU58" s="190">
        <f t="shared" si="983"/>
        <v>45</v>
      </c>
      <c r="EV58" s="190">
        <f t="shared" si="984"/>
        <v>44</v>
      </c>
      <c r="EW58" s="190">
        <f t="shared" si="985"/>
        <v>45</v>
      </c>
      <c r="EX58" s="190">
        <f t="shared" si="986"/>
        <v>44</v>
      </c>
      <c r="EY58" s="190">
        <f t="shared" si="987"/>
        <v>45</v>
      </c>
      <c r="EZ58" s="190">
        <f t="shared" si="988"/>
        <v>42</v>
      </c>
      <c r="FA58" s="190">
        <f t="shared" ref="FA58" si="1165">ET58+2</f>
        <v>46</v>
      </c>
      <c r="FB58" s="190">
        <f t="shared" si="989"/>
        <v>47</v>
      </c>
      <c r="FC58" s="190">
        <f t="shared" si="990"/>
        <v>46</v>
      </c>
      <c r="FD58" s="190">
        <f t="shared" si="991"/>
        <v>47</v>
      </c>
      <c r="FE58" s="190">
        <f t="shared" si="992"/>
        <v>46</v>
      </c>
      <c r="FF58" s="190">
        <f t="shared" si="993"/>
        <v>47</v>
      </c>
      <c r="FG58" s="190">
        <f t="shared" si="994"/>
        <v>44</v>
      </c>
      <c r="FH58" s="190">
        <f t="shared" ref="FH58" si="1166">FA58+2</f>
        <v>48</v>
      </c>
      <c r="FI58" s="190">
        <f t="shared" si="995"/>
        <v>49</v>
      </c>
      <c r="FJ58" s="190">
        <f t="shared" si="996"/>
        <v>48</v>
      </c>
      <c r="FK58" s="190">
        <f t="shared" si="997"/>
        <v>49</v>
      </c>
      <c r="FL58" s="190">
        <f t="shared" si="998"/>
        <v>48</v>
      </c>
      <c r="FM58" s="190">
        <f t="shared" si="999"/>
        <v>49</v>
      </c>
      <c r="FN58" s="190">
        <f t="shared" si="1000"/>
        <v>46</v>
      </c>
      <c r="FO58" s="190">
        <f t="shared" ref="FO58" si="1167">FH58+2</f>
        <v>50</v>
      </c>
      <c r="FP58" s="190">
        <f t="shared" si="1001"/>
        <v>51</v>
      </c>
      <c r="FQ58" s="190">
        <f t="shared" si="1002"/>
        <v>50</v>
      </c>
      <c r="FR58" s="190">
        <f t="shared" si="1003"/>
        <v>51</v>
      </c>
      <c r="FS58" s="190">
        <f t="shared" si="1004"/>
        <v>50</v>
      </c>
      <c r="FT58" s="190">
        <f t="shared" si="1005"/>
        <v>51</v>
      </c>
      <c r="FU58" s="190">
        <f t="shared" si="1006"/>
        <v>48</v>
      </c>
      <c r="FV58" s="190">
        <f t="shared" ref="FV58" si="1168">FO58+2</f>
        <v>52</v>
      </c>
      <c r="FW58" s="190">
        <f t="shared" si="1007"/>
        <v>53</v>
      </c>
      <c r="FX58" s="190">
        <f t="shared" si="1008"/>
        <v>52</v>
      </c>
      <c r="FY58" s="190">
        <f t="shared" si="1009"/>
        <v>53</v>
      </c>
      <c r="FZ58" s="190">
        <f t="shared" si="1010"/>
        <v>52</v>
      </c>
      <c r="GA58" s="190">
        <f t="shared" si="1011"/>
        <v>53</v>
      </c>
      <c r="GB58" s="190">
        <f t="shared" si="1012"/>
        <v>50</v>
      </c>
      <c r="GC58" s="190">
        <f t="shared" ref="GC58" si="1169">FV58+2</f>
        <v>54</v>
      </c>
      <c r="GD58" s="190">
        <f t="shared" si="1013"/>
        <v>55</v>
      </c>
      <c r="GE58" s="190">
        <f t="shared" si="1014"/>
        <v>54</v>
      </c>
      <c r="GF58" s="190">
        <f t="shared" si="1015"/>
        <v>55</v>
      </c>
      <c r="GG58" s="190">
        <f t="shared" si="1016"/>
        <v>54</v>
      </c>
      <c r="GH58" s="190">
        <f t="shared" si="1017"/>
        <v>55</v>
      </c>
      <c r="GI58" s="190">
        <f t="shared" si="1018"/>
        <v>52</v>
      </c>
      <c r="GJ58" s="190">
        <f t="shared" ref="GJ58" si="1170">GC58+2</f>
        <v>56</v>
      </c>
      <c r="GK58" s="190">
        <f t="shared" si="1019"/>
        <v>57</v>
      </c>
      <c r="GL58" s="190">
        <f t="shared" si="1020"/>
        <v>56</v>
      </c>
      <c r="GM58" s="190">
        <f t="shared" si="1021"/>
        <v>57</v>
      </c>
      <c r="GN58" s="190">
        <f t="shared" si="1022"/>
        <v>56</v>
      </c>
      <c r="GO58" s="190">
        <f t="shared" si="1023"/>
        <v>57</v>
      </c>
      <c r="GP58" s="190">
        <f t="shared" si="1024"/>
        <v>54</v>
      </c>
      <c r="GQ58" s="190">
        <f t="shared" ref="GQ58" si="1171">GJ58+2</f>
        <v>58</v>
      </c>
      <c r="GR58" s="190">
        <f t="shared" si="1025"/>
        <v>59</v>
      </c>
      <c r="GS58" s="190">
        <f t="shared" si="1026"/>
        <v>58</v>
      </c>
      <c r="GT58" s="190">
        <f t="shared" si="1027"/>
        <v>59</v>
      </c>
      <c r="GU58" s="190">
        <f t="shared" si="1028"/>
        <v>58</v>
      </c>
      <c r="GV58" s="190">
        <f t="shared" si="1029"/>
        <v>59</v>
      </c>
      <c r="GW58" s="190">
        <f t="shared" si="1030"/>
        <v>56</v>
      </c>
      <c r="GX58" s="190">
        <f t="shared" ref="GX58" si="1172">GQ58+2</f>
        <v>60</v>
      </c>
      <c r="GY58" s="190">
        <f t="shared" si="1031"/>
        <v>61</v>
      </c>
      <c r="GZ58" s="190">
        <f t="shared" si="1032"/>
        <v>60</v>
      </c>
      <c r="HA58" s="190">
        <f t="shared" si="1033"/>
        <v>61</v>
      </c>
      <c r="HB58" s="190">
        <f t="shared" si="1034"/>
        <v>60</v>
      </c>
      <c r="HC58" s="190">
        <f t="shared" si="1035"/>
        <v>61</v>
      </c>
      <c r="HD58" s="190">
        <f t="shared" si="1036"/>
        <v>58</v>
      </c>
      <c r="HE58" s="190">
        <f t="shared" ref="HE58" si="1173">GX58+2</f>
        <v>62</v>
      </c>
      <c r="HF58" s="190">
        <f t="shared" si="1037"/>
        <v>63</v>
      </c>
      <c r="HG58" s="190">
        <f t="shared" si="1038"/>
        <v>62</v>
      </c>
      <c r="HH58" s="190">
        <f t="shared" si="1039"/>
        <v>63</v>
      </c>
      <c r="HI58" s="190">
        <f t="shared" si="1040"/>
        <v>62</v>
      </c>
      <c r="HJ58" s="190">
        <f t="shared" si="1041"/>
        <v>63</v>
      </c>
      <c r="HK58" s="190">
        <f t="shared" si="1042"/>
        <v>60</v>
      </c>
      <c r="HL58" s="190">
        <f t="shared" ref="HL58" si="1174">HE58+2</f>
        <v>64</v>
      </c>
      <c r="HM58" s="190">
        <f t="shared" si="1043"/>
        <v>65</v>
      </c>
      <c r="HN58" s="190">
        <f t="shared" si="1044"/>
        <v>64</v>
      </c>
      <c r="HO58" s="190">
        <f t="shared" si="1045"/>
        <v>65</v>
      </c>
      <c r="HP58" s="190">
        <f t="shared" si="1046"/>
        <v>64</v>
      </c>
      <c r="HQ58" s="190">
        <f t="shared" si="1047"/>
        <v>65</v>
      </c>
      <c r="HR58" s="190">
        <f t="shared" si="1048"/>
        <v>62</v>
      </c>
      <c r="HS58" s="190">
        <f t="shared" ref="HS58" si="1175">HL58+2</f>
        <v>66</v>
      </c>
      <c r="HT58" s="190">
        <f t="shared" si="1049"/>
        <v>67</v>
      </c>
      <c r="HU58" s="190">
        <f t="shared" si="1050"/>
        <v>66</v>
      </c>
      <c r="HV58" s="190">
        <f t="shared" si="1051"/>
        <v>67</v>
      </c>
      <c r="HW58" s="190">
        <f t="shared" si="1052"/>
        <v>66</v>
      </c>
      <c r="HX58" s="190">
        <f t="shared" si="1053"/>
        <v>67</v>
      </c>
      <c r="HY58" s="190">
        <f t="shared" si="1054"/>
        <v>64</v>
      </c>
      <c r="HZ58" s="190">
        <f t="shared" ref="HZ58" si="1176">HS58+2</f>
        <v>68</v>
      </c>
      <c r="IA58" s="190">
        <f t="shared" si="1055"/>
        <v>69</v>
      </c>
      <c r="IB58" s="190">
        <f t="shared" si="1056"/>
        <v>68</v>
      </c>
      <c r="IC58" s="190">
        <f t="shared" si="1057"/>
        <v>69</v>
      </c>
      <c r="ID58" s="190">
        <f t="shared" si="1058"/>
        <v>68</v>
      </c>
      <c r="IE58" s="190">
        <f t="shared" si="1059"/>
        <v>69</v>
      </c>
      <c r="IF58" s="190">
        <f t="shared" si="1060"/>
        <v>66</v>
      </c>
      <c r="IG58" s="190">
        <f t="shared" ref="IG58" si="1177">HZ58+2</f>
        <v>70</v>
      </c>
      <c r="IH58" s="190">
        <f t="shared" si="1061"/>
        <v>71</v>
      </c>
      <c r="II58" s="190">
        <f t="shared" si="1062"/>
        <v>70</v>
      </c>
      <c r="IJ58" s="190">
        <f t="shared" si="1063"/>
        <v>71</v>
      </c>
      <c r="IK58" s="190">
        <f t="shared" si="1064"/>
        <v>70</v>
      </c>
      <c r="IL58" s="190">
        <f t="shared" si="1065"/>
        <v>71</v>
      </c>
      <c r="IM58" s="190">
        <f t="shared" si="1066"/>
        <v>68</v>
      </c>
      <c r="IN58" s="190">
        <f t="shared" ref="IN58" si="1178">IG58+2</f>
        <v>72</v>
      </c>
      <c r="IO58" s="190">
        <f t="shared" si="1067"/>
        <v>73</v>
      </c>
      <c r="IP58" s="190">
        <f t="shared" si="1068"/>
        <v>72</v>
      </c>
      <c r="IQ58" s="190">
        <f t="shared" si="1069"/>
        <v>73</v>
      </c>
      <c r="IR58" s="190">
        <f t="shared" si="1070"/>
        <v>72</v>
      </c>
      <c r="IS58" s="190">
        <f t="shared" si="1071"/>
        <v>73</v>
      </c>
      <c r="IT58" s="190">
        <f t="shared" si="1072"/>
        <v>70</v>
      </c>
      <c r="IU58" s="190">
        <f t="shared" ref="IU58" si="1179">IN58+2</f>
        <v>74</v>
      </c>
      <c r="IV58" s="190">
        <f t="shared" si="1073"/>
        <v>75</v>
      </c>
      <c r="IW58" s="190">
        <f t="shared" si="1074"/>
        <v>74</v>
      </c>
      <c r="IX58" s="190">
        <f t="shared" si="1075"/>
        <v>75</v>
      </c>
      <c r="IY58" s="190">
        <f t="shared" si="1076"/>
        <v>74</v>
      </c>
      <c r="IZ58" s="190">
        <f t="shared" si="1077"/>
        <v>75</v>
      </c>
      <c r="JA58" s="190">
        <f t="shared" si="1078"/>
        <v>72</v>
      </c>
      <c r="JB58" s="190">
        <f t="shared" ref="JB58" si="1180">IU58+2</f>
        <v>76</v>
      </c>
      <c r="JC58" s="190">
        <f t="shared" si="1079"/>
        <v>77</v>
      </c>
      <c r="JD58" s="190">
        <f t="shared" si="1080"/>
        <v>76</v>
      </c>
      <c r="JE58" s="190">
        <f t="shared" si="1081"/>
        <v>77</v>
      </c>
      <c r="JF58" s="190">
        <f t="shared" si="1082"/>
        <v>76</v>
      </c>
      <c r="JG58" s="190">
        <f t="shared" si="1083"/>
        <v>77</v>
      </c>
      <c r="JH58" s="190">
        <f t="shared" si="1084"/>
        <v>74</v>
      </c>
      <c r="JI58" s="190">
        <f t="shared" ref="JI58" si="1181">JB58+2</f>
        <v>78</v>
      </c>
      <c r="JJ58" s="190">
        <f t="shared" si="1085"/>
        <v>79</v>
      </c>
      <c r="JK58" s="190">
        <f t="shared" si="1086"/>
        <v>78</v>
      </c>
      <c r="JL58" s="190">
        <f t="shared" si="1087"/>
        <v>79</v>
      </c>
      <c r="JM58" s="190">
        <f t="shared" si="1088"/>
        <v>78</v>
      </c>
      <c r="JN58" s="190">
        <f t="shared" si="1089"/>
        <v>79</v>
      </c>
      <c r="JO58" s="190">
        <f t="shared" si="1090"/>
        <v>76</v>
      </c>
      <c r="JP58" s="190">
        <f t="shared" ref="JP58" si="1182">JI58+2</f>
        <v>80</v>
      </c>
      <c r="JQ58" s="190">
        <f t="shared" si="1091"/>
        <v>81</v>
      </c>
      <c r="JR58" s="190">
        <f t="shared" si="1092"/>
        <v>80</v>
      </c>
      <c r="JS58" s="190">
        <f t="shared" si="1093"/>
        <v>81</v>
      </c>
      <c r="JT58" s="190">
        <f t="shared" si="1094"/>
        <v>80</v>
      </c>
      <c r="JU58" s="190">
        <f t="shared" si="1095"/>
        <v>81</v>
      </c>
      <c r="JV58" s="190">
        <f t="shared" si="1096"/>
        <v>78</v>
      </c>
      <c r="JW58" s="190">
        <f t="shared" ref="JW58" si="1183">JP58+2</f>
        <v>82</v>
      </c>
      <c r="JX58" s="190">
        <f t="shared" si="1097"/>
        <v>83</v>
      </c>
      <c r="JY58" s="190">
        <f t="shared" si="1098"/>
        <v>82</v>
      </c>
      <c r="JZ58" s="190">
        <f t="shared" si="1099"/>
        <v>83</v>
      </c>
      <c r="KA58" s="190">
        <f t="shared" si="1100"/>
        <v>82</v>
      </c>
      <c r="KB58" s="190">
        <f t="shared" si="1101"/>
        <v>83</v>
      </c>
      <c r="KC58" s="190">
        <f t="shared" si="1102"/>
        <v>80</v>
      </c>
      <c r="KD58" s="190">
        <f t="shared" ref="KD58" si="1184">JW58+2</f>
        <v>84</v>
      </c>
      <c r="KE58" s="190">
        <f t="shared" si="1103"/>
        <v>85</v>
      </c>
      <c r="KF58" s="190">
        <f t="shared" si="1104"/>
        <v>84</v>
      </c>
      <c r="KG58" s="190">
        <f t="shared" si="1105"/>
        <v>85</v>
      </c>
      <c r="KH58" s="190">
        <f t="shared" si="1106"/>
        <v>84</v>
      </c>
      <c r="KI58" s="190">
        <f t="shared" si="1107"/>
        <v>85</v>
      </c>
      <c r="KJ58" s="190">
        <f t="shared" si="1108"/>
        <v>82</v>
      </c>
      <c r="KK58" s="190">
        <f t="shared" ref="KK58" si="1185">KD58+2</f>
        <v>86</v>
      </c>
      <c r="KL58" s="190">
        <f t="shared" si="1109"/>
        <v>87</v>
      </c>
      <c r="KM58" s="190">
        <f t="shared" si="1110"/>
        <v>86</v>
      </c>
      <c r="KN58" s="190">
        <f t="shared" si="1111"/>
        <v>87</v>
      </c>
      <c r="KO58" s="190">
        <f t="shared" si="1112"/>
        <v>86</v>
      </c>
      <c r="KP58" s="190">
        <f t="shared" si="1113"/>
        <v>87</v>
      </c>
      <c r="KQ58" s="190">
        <f t="shared" si="1114"/>
        <v>84</v>
      </c>
      <c r="KR58" s="190">
        <f t="shared" ref="KR58" si="1186">KK58+2</f>
        <v>88</v>
      </c>
      <c r="KS58" s="190">
        <f t="shared" si="1115"/>
        <v>89</v>
      </c>
      <c r="KT58" s="190">
        <f t="shared" si="1116"/>
        <v>88</v>
      </c>
      <c r="KU58" s="190">
        <f t="shared" si="1117"/>
        <v>89</v>
      </c>
      <c r="KV58" s="190">
        <f t="shared" si="1118"/>
        <v>88</v>
      </c>
      <c r="KW58" s="190">
        <f t="shared" si="1119"/>
        <v>89</v>
      </c>
      <c r="KX58" s="190">
        <f t="shared" si="1120"/>
        <v>86</v>
      </c>
      <c r="KY58" s="190">
        <f t="shared" ref="KY58" si="1187">KR58+2</f>
        <v>90</v>
      </c>
      <c r="KZ58" s="190">
        <f t="shared" si="1121"/>
        <v>91</v>
      </c>
      <c r="LA58" s="190">
        <f t="shared" si="1122"/>
        <v>90</v>
      </c>
      <c r="LB58" s="190">
        <f t="shared" si="1123"/>
        <v>91</v>
      </c>
      <c r="LC58" s="190">
        <f t="shared" si="1124"/>
        <v>90</v>
      </c>
      <c r="LD58" s="190">
        <f t="shared" si="1125"/>
        <v>91</v>
      </c>
      <c r="LE58" s="190">
        <f t="shared" si="1126"/>
        <v>88</v>
      </c>
      <c r="LF58" s="190">
        <f t="shared" ref="LF58" si="1188">KY58+2</f>
        <v>92</v>
      </c>
      <c r="LG58" s="190">
        <f t="shared" si="1127"/>
        <v>93</v>
      </c>
      <c r="LH58" s="190">
        <f t="shared" si="1128"/>
        <v>92</v>
      </c>
      <c r="LI58" s="190">
        <f t="shared" si="1129"/>
        <v>93</v>
      </c>
      <c r="LJ58" s="190">
        <f t="shared" si="1130"/>
        <v>92</v>
      </c>
      <c r="LK58" s="190">
        <f t="shared" si="1131"/>
        <v>93</v>
      </c>
      <c r="LL58" s="190">
        <f t="shared" si="1132"/>
        <v>90</v>
      </c>
      <c r="LM58" s="190">
        <f t="shared" ref="LM58" si="1189">LF58+2</f>
        <v>94</v>
      </c>
      <c r="LN58" s="190">
        <f t="shared" si="1133"/>
        <v>95</v>
      </c>
      <c r="LO58" s="190">
        <f t="shared" si="1134"/>
        <v>94</v>
      </c>
      <c r="LP58" s="190">
        <f t="shared" si="1135"/>
        <v>95</v>
      </c>
      <c r="LQ58" s="190">
        <f t="shared" si="1136"/>
        <v>94</v>
      </c>
      <c r="LR58" s="190">
        <f t="shared" si="1137"/>
        <v>95</v>
      </c>
      <c r="LS58" s="190">
        <f t="shared" si="1138"/>
        <v>92</v>
      </c>
      <c r="LT58" s="190">
        <f t="shared" ref="LT58" si="1190">LM58+2</f>
        <v>96</v>
      </c>
      <c r="LU58" s="190">
        <f t="shared" si="1139"/>
        <v>97</v>
      </c>
      <c r="LV58" s="190">
        <f t="shared" si="1140"/>
        <v>96</v>
      </c>
      <c r="LW58" s="190">
        <f t="shared" si="1141"/>
        <v>97</v>
      </c>
      <c r="LX58" s="190">
        <f t="shared" si="1142"/>
        <v>96</v>
      </c>
      <c r="LY58" s="190">
        <f t="shared" si="1143"/>
        <v>97</v>
      </c>
    </row>
    <row r="59" spans="1:338" hidden="1">
      <c r="C59" s="190"/>
      <c r="D59" s="190"/>
      <c r="E59" s="190"/>
      <c r="F59" s="190"/>
      <c r="G59" s="190"/>
      <c r="H59" s="190"/>
      <c r="I59" s="191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  <c r="IX59" s="190"/>
      <c r="IY59" s="190"/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</row>
    <row r="60" spans="1:338" hidden="1">
      <c r="C60" s="190">
        <f>VLOOKUP(C3,locationlookup,2,FALSE)</f>
        <v>2</v>
      </c>
      <c r="D60" s="190"/>
      <c r="E60" s="190"/>
      <c r="F60" s="190">
        <f>VLOOKUP(F3,locationlookup,2,FALSE)</f>
        <v>15</v>
      </c>
      <c r="G60" s="190"/>
      <c r="H60" s="190"/>
      <c r="I60" s="191"/>
      <c r="J60" s="190">
        <f>VLOOKUP(J3,locationlookup,2,FALSE)</f>
        <v>2</v>
      </c>
      <c r="K60" s="190"/>
      <c r="L60" s="190"/>
      <c r="M60" s="190">
        <f>VLOOKUP(M3,locationlookup,2,FALSE)</f>
        <v>24</v>
      </c>
      <c r="N60" s="190"/>
      <c r="O60" s="190"/>
      <c r="P60" s="190"/>
      <c r="Q60" s="190">
        <f>VLOOKUP(Q3,locationlookup,2,FALSE)</f>
        <v>24</v>
      </c>
      <c r="R60" s="190"/>
      <c r="S60" s="190"/>
      <c r="T60" s="190">
        <f>VLOOKUP(T3,locationlookup,2,FALSE)</f>
        <v>17</v>
      </c>
      <c r="U60" s="190"/>
      <c r="V60" s="190"/>
      <c r="W60" s="190"/>
      <c r="X60" s="190">
        <f>VLOOKUP(X3,locationlookup,2,FALSE)</f>
        <v>24</v>
      </c>
      <c r="Y60" s="190"/>
      <c r="Z60" s="190"/>
      <c r="AA60" s="190">
        <f>VLOOKUP(AA3,locationlookup,2,FALSE)</f>
        <v>6</v>
      </c>
      <c r="AB60" s="190"/>
      <c r="AC60" s="190"/>
      <c r="AD60" s="190"/>
      <c r="AE60" s="190">
        <f>VLOOKUP(AE3,locationlookup,2,FALSE)</f>
        <v>6</v>
      </c>
      <c r="AF60" s="190"/>
      <c r="AG60" s="190"/>
      <c r="AH60" s="190">
        <f>VLOOKUP(AH3,locationlookup,2,FALSE)</f>
        <v>29</v>
      </c>
      <c r="AI60" s="190"/>
      <c r="AJ60" s="190"/>
      <c r="AK60" s="190"/>
      <c r="AL60" s="190">
        <f>VLOOKUP(AL3,locationlookup,2,FALSE)</f>
        <v>29</v>
      </c>
      <c r="AM60" s="190"/>
      <c r="AN60" s="190"/>
      <c r="AO60" s="190">
        <f>VLOOKUP(AO3,locationlookup,2,FALSE)</f>
        <v>25</v>
      </c>
      <c r="AP60" s="190"/>
      <c r="AQ60" s="190"/>
      <c r="AR60" s="190"/>
      <c r="AS60" s="190">
        <f>VLOOKUP(AS3,locationlookup,2,FALSE)</f>
        <v>25</v>
      </c>
      <c r="AT60" s="190"/>
      <c r="AU60" s="190"/>
      <c r="AV60" s="190">
        <f>VLOOKUP(AV3,locationlookup,2,FALSE)</f>
        <v>15</v>
      </c>
      <c r="AW60" s="190"/>
      <c r="AX60" s="190"/>
      <c r="AY60" s="190"/>
      <c r="AZ60" s="190">
        <f>VLOOKUP(AZ3,locationlookup,2,FALSE)</f>
        <v>25</v>
      </c>
      <c r="BA60" s="190"/>
      <c r="BB60" s="190"/>
      <c r="BC60" s="190">
        <f>VLOOKUP(BC3,locationlookup,2,FALSE)</f>
        <v>1</v>
      </c>
      <c r="BD60" s="190"/>
      <c r="BE60" s="190"/>
      <c r="BF60" s="190"/>
      <c r="BG60" s="190">
        <f>VLOOKUP(BG3,locationlookup,2,FALSE)</f>
        <v>1</v>
      </c>
      <c r="BH60" s="190"/>
      <c r="BI60" s="190"/>
      <c r="BJ60" s="190">
        <f>VLOOKUP(BJ3,locationlookup,2,FALSE)</f>
        <v>27</v>
      </c>
      <c r="BK60" s="190"/>
      <c r="BL60" s="190"/>
      <c r="BM60" s="190"/>
      <c r="BN60" s="190">
        <f>VLOOKUP(BN3,locationlookup,2,FALSE)</f>
        <v>27</v>
      </c>
      <c r="BO60" s="190"/>
      <c r="BP60" s="190"/>
      <c r="BQ60" s="190">
        <f>VLOOKUP(BQ3,locationlookup,2,FALSE)</f>
        <v>28</v>
      </c>
      <c r="BR60" s="190"/>
      <c r="BS60" s="190"/>
      <c r="BT60" s="190"/>
      <c r="BU60" s="190">
        <f>VLOOKUP(BU3,locationlookup,2,FALSE)</f>
        <v>28</v>
      </c>
      <c r="BV60" s="190"/>
      <c r="BW60" s="190"/>
      <c r="BX60" s="190">
        <f>VLOOKUP(BX3,locationlookup,2,FALSE)</f>
        <v>9</v>
      </c>
      <c r="BY60" s="190"/>
      <c r="BZ60" s="190"/>
      <c r="CA60" s="190"/>
      <c r="CB60" s="190">
        <f>VLOOKUP(CB3,locationlookup,2,FALSE)</f>
        <v>9</v>
      </c>
      <c r="CC60" s="190"/>
      <c r="CD60" s="190"/>
      <c r="CE60" s="190">
        <f>VLOOKUP(CE3,locationlookup,2,FALSE)</f>
        <v>26</v>
      </c>
      <c r="CF60" s="190"/>
      <c r="CG60" s="190"/>
      <c r="CH60" s="190"/>
      <c r="CI60" s="190">
        <f>VLOOKUP(CI3,locationlookup,2,FALSE)</f>
        <v>26</v>
      </c>
      <c r="CJ60" s="190"/>
      <c r="CK60" s="190"/>
      <c r="CL60" s="190">
        <f>VLOOKUP(CL3,locationlookup,2,FALSE)</f>
        <v>6</v>
      </c>
      <c r="CM60" s="190"/>
      <c r="CN60" s="190"/>
      <c r="CO60" s="190"/>
      <c r="CP60" s="190">
        <f>VLOOKUP(CP3,locationlookup,2,FALSE)</f>
        <v>1</v>
      </c>
      <c r="CQ60" s="190"/>
      <c r="CR60" s="190"/>
      <c r="CS60" s="190">
        <f>VLOOKUP(CS3,locationlookup,2,FALSE)</f>
        <v>31</v>
      </c>
      <c r="CT60" s="190"/>
      <c r="CU60" s="190"/>
      <c r="CV60" s="190"/>
      <c r="CW60" s="190">
        <f>VLOOKUP(CW3,locationlookup,2,FALSE)</f>
        <v>31</v>
      </c>
      <c r="CX60" s="190"/>
      <c r="CY60" s="190"/>
      <c r="CZ60" s="190">
        <f>VLOOKUP(CZ3,locationlookup,2,FALSE)</f>
        <v>7</v>
      </c>
      <c r="DA60" s="190"/>
      <c r="DB60" s="190"/>
      <c r="DC60" s="190"/>
      <c r="DD60" s="190">
        <f>VLOOKUP(DD3,locationlookup,2,FALSE)</f>
        <v>7</v>
      </c>
      <c r="DE60" s="190"/>
      <c r="DF60" s="190"/>
      <c r="DG60" s="190">
        <f>VLOOKUP(DG3,locationlookup,2,FALSE)</f>
        <v>33</v>
      </c>
      <c r="DH60" s="190"/>
      <c r="DI60" s="190"/>
      <c r="DJ60" s="190"/>
      <c r="DK60" s="190">
        <f>VLOOKUP(DK3,locationlookup,2,FALSE)</f>
        <v>33</v>
      </c>
      <c r="DL60" s="190"/>
      <c r="DM60" s="190"/>
      <c r="DN60" s="190">
        <f>VLOOKUP(DN3,locationlookup,2,FALSE)</f>
        <v>0</v>
      </c>
      <c r="DO60" s="190"/>
      <c r="DP60" s="190"/>
      <c r="DQ60" s="190"/>
      <c r="DR60" s="190">
        <f>VLOOKUP(DR3,locationlookup,2,FALSE)</f>
        <v>0</v>
      </c>
      <c r="DS60" s="190"/>
      <c r="DT60" s="190"/>
      <c r="DU60" s="190">
        <f>VLOOKUP(DU3,locationlookup,2,FALSE)</f>
        <v>8</v>
      </c>
      <c r="DV60" s="190"/>
      <c r="DW60" s="190"/>
      <c r="DX60" s="190"/>
      <c r="DY60" s="190">
        <f>VLOOKUP(DY3,locationlookup,2,FALSE)</f>
        <v>8</v>
      </c>
      <c r="DZ60" s="190"/>
      <c r="EA60" s="190"/>
      <c r="EB60" s="190">
        <f>VLOOKUP(EB3,locationlookup,2,FALSE)</f>
        <v>28</v>
      </c>
      <c r="EC60" s="190"/>
      <c r="ED60" s="190"/>
      <c r="EE60" s="190"/>
      <c r="EF60" s="190">
        <f>VLOOKUP(EF3,locationlookup,2,FALSE)</f>
        <v>9</v>
      </c>
      <c r="EG60" s="190"/>
      <c r="EH60" s="190"/>
      <c r="EI60" s="190">
        <f>VLOOKUP(EI3,locationlookup,2,FALSE)</f>
        <v>18</v>
      </c>
      <c r="EJ60" s="190"/>
      <c r="EK60" s="190"/>
      <c r="EL60" s="190"/>
      <c r="EM60" s="190">
        <f>VLOOKUP(EM3,locationlookup,2,FALSE)</f>
        <v>9</v>
      </c>
      <c r="EN60" s="190"/>
      <c r="EO60" s="190"/>
      <c r="EP60" s="190">
        <f>VLOOKUP(EP3,locationlookup,2,FALSE)</f>
        <v>32</v>
      </c>
      <c r="EQ60" s="190"/>
      <c r="ER60" s="190"/>
      <c r="ES60" s="190"/>
      <c r="ET60" s="190">
        <f>VLOOKUP(ET3,locationlookup,2,FALSE)</f>
        <v>32</v>
      </c>
      <c r="EU60" s="190"/>
      <c r="EV60" s="190"/>
      <c r="EW60" s="190">
        <f>VLOOKUP(EW3,locationlookup,2,FALSE)</f>
        <v>35</v>
      </c>
      <c r="EX60" s="190"/>
      <c r="EY60" s="190"/>
      <c r="EZ60" s="190"/>
      <c r="FA60" s="190">
        <f>VLOOKUP(FA3,locationlookup,2,FALSE)</f>
        <v>35</v>
      </c>
      <c r="FB60" s="190"/>
      <c r="FC60" s="190"/>
      <c r="FD60" s="190">
        <f>VLOOKUP(FD3,locationlookup,2,FALSE)</f>
        <v>21</v>
      </c>
      <c r="FE60" s="190"/>
      <c r="FF60" s="190"/>
      <c r="FG60" s="190"/>
      <c r="FH60" s="190">
        <f>VLOOKUP(FH3,locationlookup,2,FALSE)</f>
        <v>21</v>
      </c>
      <c r="FI60" s="190"/>
      <c r="FJ60" s="190"/>
      <c r="FK60" s="190">
        <f>VLOOKUP(FK3,locationlookup,2,FALSE)</f>
        <v>34</v>
      </c>
      <c r="FL60" s="190"/>
      <c r="FM60" s="190"/>
      <c r="FN60" s="190"/>
      <c r="FO60" s="190">
        <f>VLOOKUP(FO3,locationlookup,2,FALSE)</f>
        <v>34</v>
      </c>
      <c r="FP60" s="190"/>
      <c r="FQ60" s="190"/>
      <c r="FR60" s="190">
        <f>VLOOKUP(FR3,locationlookup,2,FALSE)</f>
        <v>13</v>
      </c>
      <c r="FS60" s="190"/>
      <c r="FT60" s="190"/>
      <c r="FU60" s="190"/>
      <c r="FV60" s="190">
        <f>VLOOKUP(FV3,locationlookup,2,FALSE)</f>
        <v>13</v>
      </c>
      <c r="FW60" s="190"/>
      <c r="FX60" s="190"/>
      <c r="FY60" s="190">
        <f>VLOOKUP(FY3,locationlookup,2,FALSE)</f>
        <v>38</v>
      </c>
      <c r="FZ60" s="190"/>
      <c r="GA60" s="190"/>
      <c r="GB60" s="190"/>
      <c r="GC60" s="190">
        <f>VLOOKUP(GC3,locationlookup,2,FALSE)</f>
        <v>38</v>
      </c>
      <c r="GD60" s="190"/>
      <c r="GE60" s="190"/>
      <c r="GF60" s="190">
        <f>VLOOKUP(GF3,locationlookup,2,FALSE)</f>
        <v>33</v>
      </c>
      <c r="GG60" s="190"/>
      <c r="GH60" s="190"/>
      <c r="GI60" s="190"/>
      <c r="GJ60" s="190">
        <f>VLOOKUP(GJ3,locationlookup,2,FALSE)</f>
        <v>13</v>
      </c>
      <c r="GK60" s="190"/>
      <c r="GL60" s="190"/>
      <c r="GM60" s="190">
        <f>VLOOKUP(GM3,locationlookup,2,FALSE)</f>
        <v>40</v>
      </c>
      <c r="GN60" s="190"/>
      <c r="GO60" s="190"/>
      <c r="GP60" s="190"/>
      <c r="GQ60" s="190">
        <f>VLOOKUP(GQ3,locationlookup,2,FALSE)</f>
        <v>40</v>
      </c>
      <c r="GR60" s="190"/>
      <c r="GS60" s="190"/>
      <c r="GT60" s="190">
        <f>VLOOKUP(GT3,locationlookup,2,FALSE)</f>
        <v>5</v>
      </c>
      <c r="GU60" s="190"/>
      <c r="GV60" s="190"/>
      <c r="GW60" s="190"/>
      <c r="GX60" s="190">
        <f>VLOOKUP(GX3,locationlookup,2,FALSE)</f>
        <v>5</v>
      </c>
      <c r="GY60" s="190"/>
      <c r="GZ60" s="190"/>
      <c r="HA60" s="190">
        <f>VLOOKUP(HA3,locationlookup,2,FALSE)</f>
        <v>23</v>
      </c>
      <c r="HB60" s="190"/>
      <c r="HC60" s="190"/>
      <c r="HD60" s="190"/>
      <c r="HE60" s="190">
        <f>VLOOKUP(HE3,locationlookup,2,FALSE)</f>
        <v>5</v>
      </c>
      <c r="HF60" s="190"/>
      <c r="HG60" s="190"/>
      <c r="HH60" s="190">
        <f>VLOOKUP(HH3,locationlookup,2,FALSE)</f>
        <v>14</v>
      </c>
      <c r="HI60" s="190"/>
      <c r="HJ60" s="190"/>
      <c r="HK60" s="190"/>
      <c r="HL60" s="190">
        <f>VLOOKUP(HL3,locationlookup,2,FALSE)</f>
        <v>14</v>
      </c>
      <c r="HM60" s="190"/>
      <c r="HN60" s="190"/>
      <c r="HO60" s="190">
        <f>VLOOKUP(HO3,locationlookup,2,FALSE)</f>
        <v>42</v>
      </c>
      <c r="HP60" s="190"/>
      <c r="HQ60" s="190"/>
      <c r="HR60" s="190"/>
      <c r="HS60" s="190">
        <f>VLOOKUP(HS3,locationlookup,2,FALSE)</f>
        <v>42</v>
      </c>
      <c r="HT60" s="190"/>
      <c r="HU60" s="190"/>
      <c r="HV60" s="190">
        <f>VLOOKUP(HV3,locationlookup,2,FALSE)</f>
        <v>41</v>
      </c>
      <c r="HW60" s="190"/>
      <c r="HX60" s="190"/>
      <c r="HY60" s="190"/>
      <c r="HZ60" s="190">
        <f>VLOOKUP(HZ3,locationlookup,2,FALSE)</f>
        <v>41</v>
      </c>
      <c r="IA60" s="190"/>
      <c r="IB60" s="190"/>
      <c r="IC60" s="190">
        <f>VLOOKUP(IC3,locationlookup,2,FALSE)</f>
        <v>4</v>
      </c>
      <c r="ID60" s="190"/>
      <c r="IE60" s="190"/>
      <c r="IF60" s="190"/>
      <c r="IG60" s="190">
        <f>VLOOKUP(IG3,locationlookup,2,FALSE)</f>
        <v>4</v>
      </c>
      <c r="IH60" s="190"/>
      <c r="II60" s="190"/>
      <c r="IJ60" s="190">
        <f>VLOOKUP(IJ3,locationlookup,2,FALSE)</f>
        <v>36</v>
      </c>
      <c r="IK60" s="190"/>
      <c r="IL60" s="190"/>
      <c r="IM60" s="190"/>
      <c r="IN60" s="190">
        <f>VLOOKUP(IN3,locationlookup,2,FALSE)</f>
        <v>36</v>
      </c>
      <c r="IO60" s="190"/>
      <c r="IP60" s="190"/>
      <c r="IQ60" s="190">
        <f>VLOOKUP(IQ3,locationlookup,2,FALSE)</f>
        <v>21</v>
      </c>
      <c r="IR60" s="190"/>
      <c r="IS60" s="190"/>
      <c r="IT60" s="190"/>
      <c r="IU60" s="190">
        <f>VLOOKUP(IU3,locationlookup,2,FALSE)</f>
        <v>35</v>
      </c>
      <c r="IV60" s="190"/>
      <c r="IW60" s="190"/>
      <c r="IX60" s="190">
        <f>VLOOKUP(IX3,locationlookup,2,FALSE)</f>
        <v>10</v>
      </c>
      <c r="IY60" s="190"/>
      <c r="IZ60" s="190"/>
      <c r="JA60" s="190"/>
      <c r="JB60" s="190">
        <f>VLOOKUP(JB3,locationlookup,2,FALSE)</f>
        <v>10</v>
      </c>
      <c r="JC60" s="190"/>
      <c r="JD60" s="190"/>
      <c r="JE60" s="190">
        <f>VLOOKUP(JE3,locationlookup,2,FALSE)</f>
        <v>37</v>
      </c>
      <c r="JF60" s="190"/>
      <c r="JG60" s="190"/>
      <c r="JH60" s="190"/>
      <c r="JI60" s="190">
        <f>VLOOKUP(JI3,locationlookup,2,FALSE)</f>
        <v>37</v>
      </c>
      <c r="JJ60" s="190"/>
      <c r="JK60" s="190"/>
      <c r="JL60" s="190">
        <f>VLOOKUP(JL3,locationlookup,2,FALSE)</f>
        <v>3</v>
      </c>
      <c r="JM60" s="190"/>
      <c r="JN60" s="190"/>
      <c r="JO60" s="190"/>
      <c r="JP60" s="190">
        <f>VLOOKUP(JP3,locationlookup,2,FALSE)</f>
        <v>3</v>
      </c>
      <c r="JQ60" s="190"/>
      <c r="JR60" s="190"/>
      <c r="JS60" s="190">
        <f>VLOOKUP(JS3,locationlookup,2,FALSE)</f>
        <v>39</v>
      </c>
      <c r="JT60" s="190"/>
      <c r="JU60" s="190"/>
      <c r="JV60" s="190"/>
      <c r="JW60" s="190">
        <f>VLOOKUP(JW3,locationlookup,2,FALSE)</f>
        <v>39</v>
      </c>
      <c r="JX60" s="190"/>
      <c r="JY60" s="190"/>
      <c r="JZ60" s="190">
        <f>VLOOKUP(JZ3,locationlookup,2,FALSE)</f>
        <v>12</v>
      </c>
      <c r="KA60" s="190"/>
      <c r="KB60" s="190"/>
      <c r="KC60" s="190"/>
      <c r="KD60" s="190">
        <f>VLOOKUP(KD3,locationlookup,2,FALSE)</f>
        <v>12</v>
      </c>
      <c r="KE60" s="190"/>
      <c r="KF60" s="190"/>
      <c r="KG60" s="190">
        <f>VLOOKUP(KG3,locationlookup,2,FALSE)</f>
        <v>22</v>
      </c>
      <c r="KH60" s="190"/>
      <c r="KI60" s="190"/>
      <c r="KJ60" s="190"/>
      <c r="KK60" s="190">
        <f>VLOOKUP(KK3,locationlookup,2,FALSE)</f>
        <v>19</v>
      </c>
      <c r="KL60" s="190"/>
      <c r="KM60" s="190"/>
      <c r="KN60" s="190">
        <f>VLOOKUP(KN3,locationlookup,2,FALSE)</f>
        <v>39</v>
      </c>
      <c r="KO60" s="190"/>
      <c r="KP60" s="190"/>
      <c r="KQ60" s="190"/>
      <c r="KR60" s="190">
        <f>VLOOKUP(KR3,locationlookup,2,FALSE)</f>
        <v>30</v>
      </c>
      <c r="KS60" s="190"/>
      <c r="KT60" s="190"/>
      <c r="KU60" s="190">
        <f>VLOOKUP(KU3,locationlookup,2,FALSE)</f>
        <v>3</v>
      </c>
      <c r="KV60" s="190"/>
      <c r="KW60" s="190"/>
      <c r="KX60" s="190"/>
      <c r="KY60" s="190">
        <f>VLOOKUP(KY3,locationlookup,2,FALSE)</f>
        <v>30</v>
      </c>
      <c r="KZ60" s="190"/>
      <c r="LA60" s="190"/>
      <c r="LB60" s="190">
        <f>VLOOKUP(LB3,locationlookup,2,FALSE)</f>
        <v>11</v>
      </c>
      <c r="LC60" s="190"/>
      <c r="LD60" s="190"/>
      <c r="LE60" s="190"/>
      <c r="LF60" s="190">
        <f>VLOOKUP(LF3,locationlookup,2,FALSE)</f>
        <v>11</v>
      </c>
      <c r="LG60" s="190"/>
      <c r="LH60" s="190"/>
      <c r="LI60" s="190">
        <f>VLOOKUP(LI3,locationlookup,2,FALSE)</f>
        <v>16</v>
      </c>
      <c r="LJ60" s="190"/>
      <c r="LK60" s="190"/>
      <c r="LL60" s="190"/>
      <c r="LM60" s="190">
        <f>VLOOKUP(LM3,locationlookup,2,FALSE)</f>
        <v>16</v>
      </c>
      <c r="LN60" s="190"/>
      <c r="LO60" s="190"/>
      <c r="LP60" s="190">
        <f>VLOOKUP(LP3,locationlookup,2,FALSE)</f>
        <v>6</v>
      </c>
      <c r="LQ60" s="190"/>
      <c r="LR60" s="190"/>
      <c r="LS60" s="190"/>
      <c r="LT60" s="190">
        <f>VLOOKUP(LT3,locationlookup,2,FALSE)</f>
        <v>11</v>
      </c>
      <c r="LU60" s="190"/>
      <c r="LV60" s="190"/>
      <c r="LW60" s="190">
        <f>VLOOKUP(LW3,locationlookup,2,FALSE)</f>
        <v>12</v>
      </c>
      <c r="LX60" s="190"/>
      <c r="LY60" s="190"/>
    </row>
    <row r="61" spans="1:338" hidden="1">
      <c r="C61" s="190"/>
      <c r="D61" s="190"/>
      <c r="E61" s="190"/>
      <c r="F61" s="190"/>
      <c r="G61" s="190"/>
      <c r="H61" s="190"/>
      <c r="I61" s="191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  <c r="EZ61" s="190"/>
      <c r="FA61" s="190"/>
      <c r="FB61" s="190"/>
      <c r="FC61" s="190"/>
      <c r="FD61" s="190"/>
      <c r="FE61" s="190"/>
      <c r="FF61" s="190"/>
      <c r="FG61" s="190"/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190"/>
      <c r="GA61" s="190"/>
      <c r="GB61" s="190"/>
      <c r="GC61" s="190"/>
      <c r="GD61" s="190"/>
      <c r="GE61" s="190"/>
      <c r="GF61" s="190"/>
      <c r="GG61" s="190"/>
      <c r="GH61" s="190"/>
      <c r="GI61" s="190"/>
      <c r="GJ61" s="190"/>
      <c r="GK61" s="190"/>
      <c r="GL61" s="190"/>
      <c r="GM61" s="190"/>
      <c r="GN61" s="190"/>
      <c r="GO61" s="190"/>
      <c r="GP61" s="190"/>
      <c r="GQ61" s="190"/>
      <c r="GR61" s="190"/>
      <c r="GS61" s="190"/>
      <c r="GT61" s="190"/>
      <c r="GU61" s="190"/>
      <c r="GV61" s="190"/>
      <c r="GW61" s="190"/>
      <c r="GX61" s="190"/>
      <c r="GY61" s="190"/>
      <c r="GZ61" s="190"/>
      <c r="HA61" s="190"/>
      <c r="HB61" s="190"/>
      <c r="HC61" s="190"/>
      <c r="HD61" s="190"/>
      <c r="HE61" s="190"/>
      <c r="HF61" s="190"/>
      <c r="HG61" s="190"/>
      <c r="HH61" s="190"/>
      <c r="HI61" s="190"/>
      <c r="HJ61" s="190"/>
      <c r="HK61" s="190"/>
      <c r="HL61" s="190"/>
      <c r="HM61" s="190"/>
      <c r="HN61" s="190"/>
      <c r="HO61" s="190"/>
      <c r="HP61" s="190"/>
      <c r="HQ61" s="190"/>
      <c r="HR61" s="190"/>
      <c r="HS61" s="190"/>
      <c r="HT61" s="190"/>
      <c r="HU61" s="190"/>
      <c r="HV61" s="190"/>
      <c r="HW61" s="190"/>
      <c r="HX61" s="190"/>
      <c r="HY61" s="190"/>
      <c r="HZ61" s="190"/>
      <c r="IA61" s="190"/>
      <c r="IB61" s="190"/>
      <c r="IC61" s="190"/>
      <c r="ID61" s="190"/>
      <c r="IE61" s="190"/>
      <c r="IF61" s="190"/>
      <c r="IG61" s="190"/>
      <c r="IH61" s="190"/>
      <c r="II61" s="190"/>
      <c r="IJ61" s="190"/>
      <c r="IK61" s="190"/>
      <c r="IL61" s="190"/>
      <c r="IM61" s="190"/>
      <c r="IN61" s="190"/>
      <c r="IO61" s="190"/>
      <c r="IP61" s="190"/>
      <c r="IQ61" s="190"/>
      <c r="IR61" s="190"/>
      <c r="IS61" s="190"/>
      <c r="IT61" s="190"/>
      <c r="IU61" s="190"/>
      <c r="IV61" s="190"/>
      <c r="IW61" s="190"/>
      <c r="IX61" s="190"/>
      <c r="IY61" s="190"/>
      <c r="IZ61" s="190"/>
      <c r="JA61" s="190"/>
      <c r="JB61" s="190"/>
      <c r="JC61" s="190"/>
      <c r="JD61" s="190"/>
      <c r="JE61" s="190"/>
      <c r="JF61" s="190"/>
      <c r="JG61" s="190"/>
      <c r="JH61" s="190"/>
      <c r="JI61" s="190"/>
      <c r="JJ61" s="190"/>
      <c r="JK61" s="190"/>
      <c r="JL61" s="190"/>
      <c r="JM61" s="190"/>
      <c r="JN61" s="190"/>
      <c r="JO61" s="190"/>
      <c r="JP61" s="190"/>
      <c r="JQ61" s="190"/>
      <c r="JR61" s="190"/>
      <c r="JS61" s="190"/>
      <c r="JT61" s="190"/>
      <c r="JU61" s="190"/>
      <c r="JV61" s="190"/>
      <c r="JW61" s="190"/>
      <c r="JX61" s="190"/>
      <c r="JY61" s="190"/>
      <c r="JZ61" s="190"/>
      <c r="KA61" s="190"/>
      <c r="KB61" s="190"/>
      <c r="KC61" s="190"/>
      <c r="KD61" s="190"/>
      <c r="KE61" s="190"/>
      <c r="KF61" s="190"/>
      <c r="KG61" s="190"/>
      <c r="KH61" s="190"/>
      <c r="KI61" s="190"/>
      <c r="KJ61" s="190"/>
      <c r="KK61" s="190"/>
      <c r="KL61" s="190"/>
      <c r="KM61" s="190"/>
      <c r="KN61" s="190"/>
      <c r="KO61" s="190"/>
      <c r="KP61" s="190"/>
      <c r="KQ61" s="190"/>
      <c r="KR61" s="190"/>
      <c r="KS61" s="190"/>
      <c r="KT61" s="190"/>
      <c r="KU61" s="190"/>
      <c r="KV61" s="190"/>
      <c r="KW61" s="190"/>
      <c r="KX61" s="190"/>
      <c r="KY61" s="190"/>
      <c r="KZ61" s="190"/>
      <c r="LA61" s="190"/>
      <c r="LB61" s="190"/>
      <c r="LC61" s="190"/>
      <c r="LD61" s="190"/>
      <c r="LE61" s="190"/>
      <c r="LF61" s="190"/>
      <c r="LG61" s="190"/>
      <c r="LH61" s="190"/>
      <c r="LI61" s="190"/>
      <c r="LJ61" s="190"/>
      <c r="LK61" s="190"/>
      <c r="LL61" s="190"/>
      <c r="LM61" s="190"/>
      <c r="LN61" s="190"/>
      <c r="LO61" s="190"/>
      <c r="LP61" s="190"/>
      <c r="LQ61" s="190"/>
      <c r="LR61" s="190"/>
      <c r="LS61" s="190"/>
      <c r="LT61" s="190"/>
      <c r="LU61" s="190"/>
      <c r="LV61" s="190"/>
      <c r="LW61" s="190"/>
      <c r="LX61" s="190"/>
      <c r="LY61" s="190"/>
    </row>
    <row r="62" spans="1:338" hidden="1">
      <c r="A62" s="122" t="str">
        <f>Results!D3&amp;""</f>
        <v>Lesalia Imp. Capital</v>
      </c>
      <c r="B62" s="122">
        <v>0</v>
      </c>
      <c r="C62" s="190">
        <f t="shared" ref="C62:C77" si="1191">MIN(1,IF(ISBLANK(G8),0,1)+IF(ISBLANK(H8),0,1)+IF(ISBLANK(E8),0,1)+IF(ISBLANK(F8),0,1)+IF(ISBLANK(C8),0,1)+IF(ISBLANK(D8),0,1))</f>
        <v>1</v>
      </c>
      <c r="D62" s="190"/>
      <c r="E62" s="190"/>
      <c r="F62" s="190"/>
      <c r="G62" s="190"/>
      <c r="H62" s="190"/>
      <c r="I62" s="191"/>
      <c r="J62" s="190">
        <f t="shared" ref="J62:J77" si="1192">MIN(1,IF(ISBLANK(J8),0,1)+IF(ISBLANK(K8),0,1)+IF(ISBLANK(L8),0,1)+IF(ISBLANK(M8),0,1)+IF(ISBLANK(N8),0,1)+IF(ISBLANK(O8),0,1))</f>
        <v>1</v>
      </c>
      <c r="K62" s="190"/>
      <c r="L62" s="190"/>
      <c r="M62" s="190"/>
      <c r="N62" s="190"/>
      <c r="O62" s="190"/>
      <c r="P62" s="190"/>
      <c r="Q62" s="190">
        <f t="shared" ref="Q62:Q77" si="1193">MIN(1,IF(ISBLANK(Q8),0,1)+IF(ISBLANK(R8),0,1)+IF(ISBLANK(S8),0,1)+IF(ISBLANK(T8),0,1)+IF(ISBLANK(U8),0,1)+IF(ISBLANK(V8),0,1))</f>
        <v>1</v>
      </c>
      <c r="R62" s="190"/>
      <c r="S62" s="190"/>
      <c r="T62" s="190"/>
      <c r="U62" s="190"/>
      <c r="V62" s="190"/>
      <c r="W62" s="190"/>
      <c r="X62" s="190">
        <f t="shared" ref="X62:X77" si="1194">MIN(1,IF(ISBLANK(X8),0,1)+IF(ISBLANK(Y8),0,1)+IF(ISBLANK(Z8),0,1)+IF(ISBLANK(AA8),0,1)+IF(ISBLANK(AB8),0,1)+IF(ISBLANK(AC8),0,1))</f>
        <v>1</v>
      </c>
      <c r="Y62" s="190"/>
      <c r="Z62" s="190"/>
      <c r="AA62" s="190"/>
      <c r="AB62" s="190"/>
      <c r="AC62" s="190"/>
      <c r="AD62" s="190"/>
      <c r="AE62" s="190">
        <f t="shared" ref="AE62:AE77" si="1195">MIN(1,IF(ISBLANK(AE8),0,1)+IF(ISBLANK(AF8),0,1)+IF(ISBLANK(AG8),0,1)+IF(ISBLANK(AH8),0,1)+IF(ISBLANK(AI8),0,1)+IF(ISBLANK(AJ8),0,1))</f>
        <v>1</v>
      </c>
      <c r="AF62" s="190"/>
      <c r="AG62" s="190"/>
      <c r="AH62" s="190"/>
      <c r="AI62" s="190"/>
      <c r="AJ62" s="190"/>
      <c r="AK62" s="190"/>
      <c r="AL62" s="190">
        <f t="shared" ref="AL62:AL77" si="1196">MIN(1,IF(ISBLANK(AL8),0,1)+IF(ISBLANK(AM8),0,1)+IF(ISBLANK(AN8),0,1)+IF(ISBLANK(AO8),0,1)+IF(ISBLANK(AP8),0,1)+IF(ISBLANK(AQ8),0,1))</f>
        <v>1</v>
      </c>
      <c r="AM62" s="190"/>
      <c r="AN62" s="190"/>
      <c r="AO62" s="190"/>
      <c r="AP62" s="190"/>
      <c r="AQ62" s="190"/>
      <c r="AR62" s="191"/>
      <c r="AS62" s="190">
        <f t="shared" ref="AS62:AS77" si="1197">MIN(1,IF(ISBLANK(AS8),0,1)+IF(ISBLANK(AT8),0,1)+IF(ISBLANK(AU8),0,1)+IF(ISBLANK(AV8),0,1)+IF(ISBLANK(AW8),0,1)+IF(ISBLANK(AX8),0,1))</f>
        <v>1</v>
      </c>
      <c r="AT62" s="190"/>
      <c r="AU62" s="190"/>
      <c r="AV62" s="190"/>
      <c r="AW62" s="190"/>
      <c r="AX62" s="190"/>
      <c r="AY62" s="190"/>
      <c r="AZ62" s="190">
        <f t="shared" ref="AZ62:AZ77" si="1198">MIN(1,IF(ISBLANK(AZ8),0,1)+IF(ISBLANK(BA8),0,1)+IF(ISBLANK(BB8),0,1)+IF(ISBLANK(BC8),0,1)+IF(ISBLANK(BD8),0,1)+IF(ISBLANK(BE8),0,1))</f>
        <v>1</v>
      </c>
      <c r="BA62" s="190"/>
      <c r="BB62" s="190"/>
      <c r="BC62" s="190"/>
      <c r="BD62" s="190"/>
      <c r="BE62" s="190"/>
      <c r="BF62" s="190"/>
      <c r="BG62" s="190">
        <f t="shared" ref="BG62:BG77" si="1199">MIN(1,IF(ISBLANK(BG8),0,1)+IF(ISBLANK(BH8),0,1)+IF(ISBLANK(BI8),0,1)+IF(ISBLANK(BJ8),0,1)+IF(ISBLANK(BK8),0,1)+IF(ISBLANK(BL8),0,1))</f>
        <v>1</v>
      </c>
      <c r="BH62" s="190"/>
      <c r="BI62" s="190"/>
      <c r="BJ62" s="190"/>
      <c r="BK62" s="190"/>
      <c r="BL62" s="190"/>
      <c r="BM62" s="190"/>
      <c r="BN62" s="190">
        <f t="shared" ref="BN62:BN77" si="1200">MIN(1,IF(ISBLANK(BN8),0,1)+IF(ISBLANK(BO8),0,1)+IF(ISBLANK(BP8),0,1)+IF(ISBLANK(BQ8),0,1)+IF(ISBLANK(BR8),0,1)+IF(ISBLANK(BS8),0,1))</f>
        <v>1</v>
      </c>
      <c r="BO62" s="190"/>
      <c r="BP62" s="190"/>
      <c r="BQ62" s="190"/>
      <c r="BR62" s="190"/>
      <c r="BS62" s="190"/>
      <c r="BT62" s="190"/>
      <c r="BU62" s="190">
        <f t="shared" ref="BU62:BU77" si="1201">MIN(1,IF(ISBLANK(BU8),0,1)+IF(ISBLANK(BV8),0,1)+IF(ISBLANK(BW8),0,1)+IF(ISBLANK(BX8),0,1)+IF(ISBLANK(BY8),0,1)+IF(ISBLANK(BZ8),0,1))</f>
        <v>1</v>
      </c>
      <c r="BV62" s="190"/>
      <c r="BW62" s="190"/>
      <c r="BX62" s="190"/>
      <c r="BY62" s="190"/>
      <c r="BZ62" s="190"/>
      <c r="CA62" s="191"/>
      <c r="CB62" s="190">
        <f t="shared" ref="CB62:CB77" si="1202">MIN(1,IF(ISBLANK(CB8),0,1)+IF(ISBLANK(CC8),0,1)+IF(ISBLANK(CD8),0,1)+IF(ISBLANK(CE8),0,1)+IF(ISBLANK(CF8),0,1)+IF(ISBLANK(CG8),0,1))</f>
        <v>1</v>
      </c>
      <c r="CC62" s="190"/>
      <c r="CD62" s="190"/>
      <c r="CE62" s="190"/>
      <c r="CF62" s="190"/>
      <c r="CG62" s="190"/>
      <c r="CH62" s="190"/>
      <c r="CI62" s="190">
        <f t="shared" ref="CI62:CI77" si="1203">MIN(1,IF(ISBLANK(CI8),0,1)+IF(ISBLANK(CJ8),0,1)+IF(ISBLANK(CK8),0,1)+IF(ISBLANK(CL8),0,1)+IF(ISBLANK(CM8),0,1)+IF(ISBLANK(CN8),0,1))</f>
        <v>1</v>
      </c>
      <c r="CJ62" s="190"/>
      <c r="CK62" s="190"/>
      <c r="CL62" s="190"/>
      <c r="CM62" s="190"/>
      <c r="CN62" s="190"/>
      <c r="CO62" s="190"/>
      <c r="CP62" s="190">
        <f t="shared" ref="CP62:CP77" si="1204">MIN(1,IF(ISBLANK(CP8),0,1)+IF(ISBLANK(CQ8),0,1)+IF(ISBLANK(CR8),0,1)+IF(ISBLANK(CS8),0,1)+IF(ISBLANK(CT8),0,1)+IF(ISBLANK(CU8),0,1))</f>
        <v>1</v>
      </c>
      <c r="CQ62" s="190"/>
      <c r="CR62" s="190"/>
      <c r="CS62" s="190"/>
      <c r="CT62" s="190"/>
      <c r="CU62" s="190"/>
      <c r="CV62" s="190"/>
      <c r="CW62" s="190">
        <f t="shared" ref="CW62:CW77" si="1205">MIN(1,IF(ISBLANK(CW8),0,1)+IF(ISBLANK(CX8),0,1)+IF(ISBLANK(CY8),0,1)+IF(ISBLANK(CZ8),0,1)+IF(ISBLANK(DA8),0,1)+IF(ISBLANK(DB8),0,1))</f>
        <v>1</v>
      </c>
      <c r="CX62" s="190"/>
      <c r="CY62" s="190"/>
      <c r="CZ62" s="190"/>
      <c r="DA62" s="190"/>
      <c r="DB62" s="190"/>
      <c r="DC62" s="190"/>
      <c r="DD62" s="190">
        <f t="shared" ref="DD62:DD77" si="1206">MIN(1,IF(ISBLANK(DD8),0,1)+IF(ISBLANK(DE8),0,1)+IF(ISBLANK(DF8),0,1)+IF(ISBLANK(DG8),0,1)+IF(ISBLANK(DH8),0,1)+IF(ISBLANK(DI8),0,1))</f>
        <v>1</v>
      </c>
      <c r="DE62" s="190"/>
      <c r="DF62" s="190"/>
      <c r="DG62" s="190"/>
      <c r="DH62" s="190"/>
      <c r="DI62" s="190"/>
      <c r="DJ62" s="191"/>
      <c r="DK62" s="190">
        <f t="shared" ref="DK62:DK77" si="1207">MIN(1,IF(ISBLANK(DK8),0,1)+IF(ISBLANK(DL8),0,1)+IF(ISBLANK(DM8),0,1)+IF(ISBLANK(DN8),0,1)+IF(ISBLANK(DO8),0,1)+IF(ISBLANK(DP8),0,1))</f>
        <v>1</v>
      </c>
      <c r="DL62" s="190"/>
      <c r="DM62" s="190"/>
      <c r="DN62" s="190"/>
      <c r="DO62" s="190"/>
      <c r="DP62" s="190"/>
      <c r="DQ62" s="190"/>
      <c r="DR62" s="190">
        <f t="shared" ref="DR62:DR77" si="1208">MIN(1,IF(ISBLANK(DR8),0,1)+IF(ISBLANK(DS8),0,1)+IF(ISBLANK(DT8),0,1)+IF(ISBLANK(DU8),0,1)+IF(ISBLANK(DV8),0,1)+IF(ISBLANK(DW8),0,1))</f>
        <v>1</v>
      </c>
      <c r="DS62" s="190"/>
      <c r="DT62" s="190"/>
      <c r="DU62" s="190"/>
      <c r="DV62" s="190"/>
      <c r="DW62" s="190"/>
      <c r="DX62" s="190"/>
      <c r="DY62" s="190">
        <f t="shared" ref="DY62:DY77" si="1209">MIN(1,IF(ISBLANK(DY8),0,1)+IF(ISBLANK(DZ8),0,1)+IF(ISBLANK(EA8),0,1)+IF(ISBLANK(EB8),0,1)+IF(ISBLANK(EC8),0,1)+IF(ISBLANK(ED8),0,1))</f>
        <v>1</v>
      </c>
      <c r="DZ62" s="190"/>
      <c r="EA62" s="190"/>
      <c r="EB62" s="190"/>
      <c r="EC62" s="190"/>
      <c r="ED62" s="190"/>
      <c r="EE62" s="190"/>
      <c r="EF62" s="190">
        <f t="shared" ref="EF62:EF77" si="1210">MIN(1,IF(ISBLANK(EF8),0,1)+IF(ISBLANK(EG8),0,1)+IF(ISBLANK(EH8),0,1)+IF(ISBLANK(EI8),0,1)+IF(ISBLANK(EJ8),0,1)+IF(ISBLANK(EK8),0,1))</f>
        <v>1</v>
      </c>
      <c r="EG62" s="190"/>
      <c r="EH62" s="190"/>
      <c r="EI62" s="190"/>
      <c r="EJ62" s="190"/>
      <c r="EK62" s="190"/>
      <c r="EL62" s="190"/>
      <c r="EM62" s="190">
        <f t="shared" ref="EM62:EM77" si="1211">MIN(1,IF(ISBLANK(EM8),0,1)+IF(ISBLANK(EN8),0,1)+IF(ISBLANK(EO8),0,1)+IF(ISBLANK(EP8),0,1)+IF(ISBLANK(EQ8),0,1)+IF(ISBLANK(ER8),0,1))</f>
        <v>1</v>
      </c>
      <c r="EN62" s="190"/>
      <c r="EO62" s="190"/>
      <c r="EP62" s="190"/>
      <c r="EQ62" s="190"/>
      <c r="ER62" s="190"/>
      <c r="ES62" s="191"/>
      <c r="ET62" s="190">
        <f t="shared" ref="ET62:ET77" si="1212">MIN(1,IF(ISBLANK(ET8),0,1)+IF(ISBLANK(EU8),0,1)+IF(ISBLANK(EV8),0,1)+IF(ISBLANK(EW8),0,1)+IF(ISBLANK(EX8),0,1)+IF(ISBLANK(EY8),0,1))</f>
        <v>1</v>
      </c>
      <c r="EU62" s="190"/>
      <c r="EV62" s="190"/>
      <c r="EW62" s="190"/>
      <c r="EX62" s="190"/>
      <c r="EY62" s="190"/>
      <c r="EZ62" s="190"/>
      <c r="FA62" s="190">
        <f t="shared" ref="FA62:FA77" si="1213">MIN(1,IF(ISBLANK(FA8),0,1)+IF(ISBLANK(FB8),0,1)+IF(ISBLANK(FC8),0,1)+IF(ISBLANK(FD8),0,1)+IF(ISBLANK(FE8),0,1)+IF(ISBLANK(FF8),0,1))</f>
        <v>1</v>
      </c>
      <c r="FB62" s="190"/>
      <c r="FC62" s="190"/>
      <c r="FD62" s="190"/>
      <c r="FE62" s="190"/>
      <c r="FF62" s="190"/>
      <c r="FG62" s="190"/>
      <c r="FH62" s="190">
        <f t="shared" ref="FH62:FH77" si="1214">MIN(1,IF(ISBLANK(FH8),0,1)+IF(ISBLANK(FI8),0,1)+IF(ISBLANK(FJ8),0,1)+IF(ISBLANK(FK8),0,1)+IF(ISBLANK(FL8),0,1)+IF(ISBLANK(FM8),0,1))</f>
        <v>1</v>
      </c>
      <c r="FI62" s="190"/>
      <c r="FJ62" s="190"/>
      <c r="FK62" s="190"/>
      <c r="FL62" s="190"/>
      <c r="FM62" s="190"/>
      <c r="FN62" s="190"/>
      <c r="FO62" s="190">
        <f t="shared" ref="FO62:FO77" si="1215">MIN(1,IF(ISBLANK(FO8),0,1)+IF(ISBLANK(FP8),0,1)+IF(ISBLANK(FQ8),0,1)+IF(ISBLANK(FR8),0,1)+IF(ISBLANK(FS8),0,1)+IF(ISBLANK(FT8),0,1))</f>
        <v>1</v>
      </c>
      <c r="FP62" s="190"/>
      <c r="FQ62" s="190"/>
      <c r="FR62" s="190"/>
      <c r="FS62" s="190"/>
      <c r="FT62" s="190"/>
      <c r="FU62" s="190"/>
      <c r="FV62" s="190">
        <f t="shared" ref="FV62:FV77" si="1216">MIN(1,IF(ISBLANK(FV8),0,1)+IF(ISBLANK(FW8),0,1)+IF(ISBLANK(FX8),0,1)+IF(ISBLANK(FY8),0,1)+IF(ISBLANK(FZ8),0,1)+IF(ISBLANK(GA8),0,1))</f>
        <v>1</v>
      </c>
      <c r="FW62" s="190"/>
      <c r="FX62" s="190"/>
      <c r="FY62" s="190"/>
      <c r="FZ62" s="190"/>
      <c r="GA62" s="190"/>
      <c r="GB62" s="191"/>
      <c r="GC62" s="190">
        <f t="shared" ref="GC62:GC77" si="1217">MIN(1,IF(ISBLANK(GC8),0,1)+IF(ISBLANK(GD8),0,1)+IF(ISBLANK(GE8),0,1)+IF(ISBLANK(GF8),0,1)+IF(ISBLANK(GG8),0,1)+IF(ISBLANK(GH8),0,1))</f>
        <v>1</v>
      </c>
      <c r="GD62" s="190"/>
      <c r="GE62" s="190"/>
      <c r="GF62" s="190"/>
      <c r="GG62" s="190"/>
      <c r="GH62" s="190"/>
      <c r="GI62" s="190"/>
      <c r="GJ62" s="190">
        <f t="shared" ref="GJ62:GJ77" si="1218">MIN(1,IF(ISBLANK(GJ8),0,1)+IF(ISBLANK(GK8),0,1)+IF(ISBLANK(GL8),0,1)+IF(ISBLANK(GM8),0,1)+IF(ISBLANK(GN8),0,1)+IF(ISBLANK(GO8),0,1))</f>
        <v>1</v>
      </c>
      <c r="GK62" s="190"/>
      <c r="GL62" s="190"/>
      <c r="GM62" s="190"/>
      <c r="GN62" s="190"/>
      <c r="GO62" s="190"/>
      <c r="GP62" s="190"/>
      <c r="GQ62" s="190">
        <f t="shared" ref="GQ62:GQ77" si="1219">MIN(1,IF(ISBLANK(GQ8),0,1)+IF(ISBLANK(GR8),0,1)+IF(ISBLANK(GS8),0,1)+IF(ISBLANK(GT8),0,1)+IF(ISBLANK(GU8),0,1)+IF(ISBLANK(GV8),0,1))</f>
        <v>1</v>
      </c>
      <c r="GR62" s="190"/>
      <c r="GS62" s="190"/>
      <c r="GT62" s="190"/>
      <c r="GU62" s="190"/>
      <c r="GV62" s="190"/>
      <c r="GW62" s="190"/>
      <c r="GX62" s="190">
        <f t="shared" ref="GX62:GX77" si="1220">MIN(1,IF(ISBLANK(GX8),0,1)+IF(ISBLANK(GY8),0,1)+IF(ISBLANK(GZ8),0,1)+IF(ISBLANK(HA8),0,1)+IF(ISBLANK(HB8),0,1)+IF(ISBLANK(HC8),0,1))</f>
        <v>1</v>
      </c>
      <c r="GY62" s="190"/>
      <c r="GZ62" s="190"/>
      <c r="HA62" s="190"/>
      <c r="HB62" s="190"/>
      <c r="HC62" s="190"/>
      <c r="HD62" s="190"/>
      <c r="HE62" s="190">
        <f t="shared" ref="HE62:HE77" si="1221">MIN(1,IF(ISBLANK(HE8),0,1)+IF(ISBLANK(HF8),0,1)+IF(ISBLANK(HG8),0,1)+IF(ISBLANK(HH8),0,1)+IF(ISBLANK(HI8),0,1)+IF(ISBLANK(HJ8),0,1))</f>
        <v>1</v>
      </c>
      <c r="HF62" s="190"/>
      <c r="HG62" s="190"/>
      <c r="HH62" s="190"/>
      <c r="HI62" s="190"/>
      <c r="HJ62" s="190"/>
      <c r="HK62" s="191"/>
      <c r="HL62" s="190">
        <f t="shared" ref="HL62:HL77" si="1222">MIN(1,IF(ISBLANK(HL8),0,1)+IF(ISBLANK(HM8),0,1)+IF(ISBLANK(HN8),0,1)+IF(ISBLANK(HO8),0,1)+IF(ISBLANK(HP8),0,1)+IF(ISBLANK(HQ8),0,1))</f>
        <v>1</v>
      </c>
      <c r="HM62" s="190"/>
      <c r="HN62" s="190"/>
      <c r="HO62" s="190"/>
      <c r="HP62" s="190"/>
      <c r="HQ62" s="190"/>
      <c r="HR62" s="190"/>
      <c r="HS62" s="190">
        <f t="shared" ref="HS62:HS77" si="1223">MIN(1,IF(ISBLANK(HS8),0,1)+IF(ISBLANK(HT8),0,1)+IF(ISBLANK(HU8),0,1)+IF(ISBLANK(HV8),0,1)+IF(ISBLANK(HW8),0,1)+IF(ISBLANK(HX8),0,1))</f>
        <v>1</v>
      </c>
      <c r="HT62" s="190"/>
      <c r="HU62" s="190"/>
      <c r="HV62" s="190"/>
      <c r="HW62" s="190"/>
      <c r="HX62" s="190"/>
      <c r="HY62" s="190"/>
      <c r="HZ62" s="190">
        <f t="shared" ref="HZ62:HZ77" si="1224">MIN(1,IF(ISBLANK(HZ8),0,1)+IF(ISBLANK(IA8),0,1)+IF(ISBLANK(IB8),0,1)+IF(ISBLANK(IC8),0,1)+IF(ISBLANK(ID8),0,1)+IF(ISBLANK(IE8),0,1))</f>
        <v>1</v>
      </c>
      <c r="IA62" s="190"/>
      <c r="IB62" s="190"/>
      <c r="IC62" s="190"/>
      <c r="ID62" s="190"/>
      <c r="IE62" s="190"/>
      <c r="IF62" s="190"/>
      <c r="IG62" s="190">
        <f t="shared" ref="IG62:IG77" si="1225">MIN(1,IF(ISBLANK(IG8),0,1)+IF(ISBLANK(IH8),0,1)+IF(ISBLANK(II8),0,1)+IF(ISBLANK(IJ8),0,1)+IF(ISBLANK(IK8),0,1)+IF(ISBLANK(IL8),0,1))</f>
        <v>1</v>
      </c>
      <c r="IH62" s="190"/>
      <c r="II62" s="190"/>
      <c r="IJ62" s="190"/>
      <c r="IK62" s="190"/>
      <c r="IL62" s="190"/>
      <c r="IM62" s="190"/>
      <c r="IN62" s="190">
        <f t="shared" ref="IN62:IN77" si="1226">MIN(1,IF(ISBLANK(IN8),0,1)+IF(ISBLANK(IO8),0,1)+IF(ISBLANK(IP8),0,1)+IF(ISBLANK(IQ8),0,1)+IF(ISBLANK(IR8),0,1)+IF(ISBLANK(IS8),0,1))</f>
        <v>1</v>
      </c>
      <c r="IO62" s="190"/>
      <c r="IP62" s="190"/>
      <c r="IQ62" s="190"/>
      <c r="IR62" s="190"/>
      <c r="IS62" s="190"/>
      <c r="IT62" s="191"/>
      <c r="IU62" s="190">
        <f t="shared" ref="IU62:IU77" si="1227">MIN(1,IF(ISBLANK(IU8),0,1)+IF(ISBLANK(IV8),0,1)+IF(ISBLANK(IW8),0,1)+IF(ISBLANK(IX8),0,1)+IF(ISBLANK(IY8),0,1)+IF(ISBLANK(IZ8),0,1))</f>
        <v>1</v>
      </c>
      <c r="IV62" s="190"/>
      <c r="IW62" s="190"/>
      <c r="IX62" s="190"/>
      <c r="IY62" s="190"/>
      <c r="IZ62" s="190"/>
      <c r="JA62" s="190"/>
      <c r="JB62" s="190">
        <f t="shared" ref="JB62:JB77" si="1228">MIN(1,IF(ISBLANK(JB8),0,1)+IF(ISBLANK(JC8),0,1)+IF(ISBLANK(JD8),0,1)+IF(ISBLANK(JE8),0,1)+IF(ISBLANK(JF8),0,1)+IF(ISBLANK(JG8),0,1))</f>
        <v>1</v>
      </c>
      <c r="JC62" s="190"/>
      <c r="JD62" s="190"/>
      <c r="JE62" s="190"/>
      <c r="JF62" s="190"/>
      <c r="JG62" s="190"/>
      <c r="JH62" s="190"/>
      <c r="JI62" s="190">
        <f t="shared" ref="JI62:JI77" si="1229">MIN(1,IF(ISBLANK(JI8),0,1)+IF(ISBLANK(JJ8),0,1)+IF(ISBLANK(JK8),0,1)+IF(ISBLANK(JL8),0,1)+IF(ISBLANK(JM8),0,1)+IF(ISBLANK(JN8),0,1))</f>
        <v>1</v>
      </c>
      <c r="JJ62" s="190"/>
      <c r="JK62" s="190"/>
      <c r="JL62" s="190"/>
      <c r="JM62" s="190"/>
      <c r="JN62" s="190"/>
      <c r="JO62" s="190"/>
      <c r="JP62" s="190">
        <f t="shared" ref="JP62:JP77" si="1230">MIN(1,IF(ISBLANK(JP8),0,1)+IF(ISBLANK(JQ8),0,1)+IF(ISBLANK(JR8),0,1)+IF(ISBLANK(JS8),0,1)+IF(ISBLANK(JT8),0,1)+IF(ISBLANK(JU8),0,1))</f>
        <v>1</v>
      </c>
      <c r="JQ62" s="190"/>
      <c r="JR62" s="190"/>
      <c r="JS62" s="190"/>
      <c r="JT62" s="190"/>
      <c r="JU62" s="190"/>
      <c r="JV62" s="190"/>
      <c r="JW62" s="190">
        <f t="shared" ref="JW62:JW77" si="1231">MIN(1,IF(ISBLANK(JW8),0,1)+IF(ISBLANK(JX8),0,1)+IF(ISBLANK(JY8),0,1)+IF(ISBLANK(JZ8),0,1)+IF(ISBLANK(KA8),0,1)+IF(ISBLANK(KB8),0,1))</f>
        <v>1</v>
      </c>
      <c r="JX62" s="190"/>
      <c r="JY62" s="190"/>
      <c r="JZ62" s="190"/>
      <c r="KA62" s="190"/>
      <c r="KB62" s="190"/>
      <c r="KC62" s="191"/>
      <c r="KD62" s="190">
        <f t="shared" ref="KD62:KD77" si="1232">MIN(1,IF(ISBLANK(KD8),0,1)+IF(ISBLANK(KE8),0,1)+IF(ISBLANK(KF8),0,1)+IF(ISBLANK(KG8),0,1)+IF(ISBLANK(KH8),0,1)+IF(ISBLANK(KI8),0,1))</f>
        <v>1</v>
      </c>
      <c r="KE62" s="190"/>
      <c r="KF62" s="190"/>
      <c r="KG62" s="190"/>
      <c r="KH62" s="190"/>
      <c r="KI62" s="190"/>
      <c r="KJ62" s="190"/>
      <c r="KK62" s="190">
        <f t="shared" ref="KK62:KK77" si="1233">MIN(1,IF(ISBLANK(KK8),0,1)+IF(ISBLANK(KL8),0,1)+IF(ISBLANK(KM8),0,1)+IF(ISBLANK(KN8),0,1)+IF(ISBLANK(KO8),0,1)+IF(ISBLANK(KP8),0,1))</f>
        <v>1</v>
      </c>
      <c r="KL62" s="190"/>
      <c r="KM62" s="190"/>
      <c r="KN62" s="190"/>
      <c r="KO62" s="190"/>
      <c r="KP62" s="190"/>
      <c r="KQ62" s="190"/>
      <c r="KR62" s="190">
        <f t="shared" ref="KR62:KR77" si="1234">MIN(1,IF(ISBLANK(KR8),0,1)+IF(ISBLANK(KS8),0,1)+IF(ISBLANK(KT8),0,1)+IF(ISBLANK(KU8),0,1)+IF(ISBLANK(KV8),0,1)+IF(ISBLANK(KW8),0,1))</f>
        <v>1</v>
      </c>
      <c r="KS62" s="190"/>
      <c r="KT62" s="190"/>
      <c r="KU62" s="190"/>
      <c r="KV62" s="190"/>
      <c r="KW62" s="190"/>
      <c r="KX62" s="190"/>
      <c r="KY62" s="190">
        <f t="shared" ref="KY62:KY77" si="1235">MIN(1,IF(ISBLANK(KY8),0,1)+IF(ISBLANK(KZ8),0,1)+IF(ISBLANK(LA8),0,1)+IF(ISBLANK(LB8),0,1)+IF(ISBLANK(LC8),0,1)+IF(ISBLANK(LD8),0,1))</f>
        <v>1</v>
      </c>
      <c r="KZ62" s="190"/>
      <c r="LA62" s="190"/>
      <c r="LB62" s="190"/>
      <c r="LC62" s="190"/>
      <c r="LD62" s="190"/>
      <c r="LE62" s="190"/>
      <c r="LF62" s="190">
        <f t="shared" ref="LF62:LF77" si="1236">MIN(1,IF(ISBLANK(LF8),0,1)+IF(ISBLANK(LG8),0,1)+IF(ISBLANK(LH8),0,1)+IF(ISBLANK(LI8),0,1)+IF(ISBLANK(LJ8),0,1)+IF(ISBLANK(LK8),0,1))</f>
        <v>1</v>
      </c>
      <c r="LG62" s="190"/>
      <c r="LH62" s="190"/>
      <c r="LI62" s="190"/>
      <c r="LJ62" s="190"/>
      <c r="LK62" s="190"/>
      <c r="LL62" s="191"/>
      <c r="LM62" s="190">
        <f t="shared" ref="LM62:LM77" si="1237">MIN(1,IF(ISBLANK(LM8),0,1)+IF(ISBLANK(LN8),0,1)+IF(ISBLANK(LO8),0,1)+IF(ISBLANK(LP8),0,1)+IF(ISBLANK(LQ8),0,1)+IF(ISBLANK(LR8),0,1))</f>
        <v>1</v>
      </c>
      <c r="LN62" s="190"/>
      <c r="LO62" s="190"/>
      <c r="LP62" s="190"/>
      <c r="LQ62" s="190"/>
      <c r="LR62" s="190"/>
      <c r="LS62" s="190"/>
      <c r="LT62" s="190">
        <f t="shared" ref="LT62:LT77" si="1238">MIN(1,IF(ISBLANK(LT8),0,1)+IF(ISBLANK(LU8),0,1)+IF(ISBLANK(LV8),0,1)+IF(ISBLANK(LW8),0,1)+IF(ISBLANK(LX8),0,1)+IF(ISBLANK(LY8),0,1))</f>
        <v>1</v>
      </c>
      <c r="LU62" s="190"/>
      <c r="LV62" s="190"/>
      <c r="LW62" s="190"/>
      <c r="LX62" s="190"/>
      <c r="LY62" s="190"/>
      <c r="LZ62" s="190"/>
    </row>
    <row r="63" spans="1:338" hidden="1">
      <c r="A63" s="122" t="str">
        <f>Results!D4&amp;""</f>
        <v>Riovanes Castle</v>
      </c>
      <c r="B63" s="122">
        <f>B62+1</f>
        <v>1</v>
      </c>
      <c r="C63" s="190">
        <f t="shared" si="1191"/>
        <v>1</v>
      </c>
      <c r="D63" s="190"/>
      <c r="E63" s="190"/>
      <c r="F63" s="190"/>
      <c r="G63" s="190"/>
      <c r="H63" s="190"/>
      <c r="I63" s="191"/>
      <c r="J63" s="190">
        <f t="shared" si="1192"/>
        <v>1</v>
      </c>
      <c r="K63" s="190"/>
      <c r="L63" s="190"/>
      <c r="M63" s="190"/>
      <c r="N63" s="190"/>
      <c r="O63" s="190"/>
      <c r="P63" s="190"/>
      <c r="Q63" s="190">
        <f t="shared" si="1193"/>
        <v>1</v>
      </c>
      <c r="R63" s="190"/>
      <c r="S63" s="190"/>
      <c r="T63" s="190"/>
      <c r="U63" s="190"/>
      <c r="V63" s="190"/>
      <c r="W63" s="190"/>
      <c r="X63" s="190">
        <f t="shared" si="1194"/>
        <v>1</v>
      </c>
      <c r="Y63" s="190"/>
      <c r="Z63" s="190"/>
      <c r="AA63" s="190"/>
      <c r="AB63" s="190"/>
      <c r="AC63" s="190"/>
      <c r="AD63" s="190"/>
      <c r="AE63" s="190">
        <f t="shared" si="1195"/>
        <v>1</v>
      </c>
      <c r="AF63" s="190"/>
      <c r="AG63" s="190"/>
      <c r="AH63" s="190"/>
      <c r="AI63" s="190"/>
      <c r="AJ63" s="190"/>
      <c r="AK63" s="190"/>
      <c r="AL63" s="190">
        <f t="shared" si="1196"/>
        <v>1</v>
      </c>
      <c r="AM63" s="190"/>
      <c r="AN63" s="190"/>
      <c r="AO63" s="190"/>
      <c r="AP63" s="190"/>
      <c r="AQ63" s="190"/>
      <c r="AR63" s="191"/>
      <c r="AS63" s="190">
        <f t="shared" si="1197"/>
        <v>1</v>
      </c>
      <c r="AT63" s="190"/>
      <c r="AU63" s="190"/>
      <c r="AV63" s="190"/>
      <c r="AW63" s="190"/>
      <c r="AX63" s="190"/>
      <c r="AY63" s="190"/>
      <c r="AZ63" s="190">
        <f t="shared" si="1198"/>
        <v>1</v>
      </c>
      <c r="BA63" s="190"/>
      <c r="BB63" s="190"/>
      <c r="BC63" s="190"/>
      <c r="BD63" s="190"/>
      <c r="BE63" s="190"/>
      <c r="BF63" s="190"/>
      <c r="BG63" s="190">
        <f t="shared" si="1199"/>
        <v>1</v>
      </c>
      <c r="BH63" s="190"/>
      <c r="BI63" s="190"/>
      <c r="BJ63" s="190"/>
      <c r="BK63" s="190"/>
      <c r="BL63" s="190"/>
      <c r="BM63" s="190"/>
      <c r="BN63" s="190">
        <f t="shared" si="1200"/>
        <v>1</v>
      </c>
      <c r="BO63" s="190"/>
      <c r="BP63" s="190"/>
      <c r="BQ63" s="190"/>
      <c r="BR63" s="190"/>
      <c r="BS63" s="190"/>
      <c r="BT63" s="190"/>
      <c r="BU63" s="190">
        <f t="shared" si="1201"/>
        <v>1</v>
      </c>
      <c r="BV63" s="190"/>
      <c r="BW63" s="190"/>
      <c r="BX63" s="190"/>
      <c r="BY63" s="190"/>
      <c r="BZ63" s="190"/>
      <c r="CA63" s="191"/>
      <c r="CB63" s="190">
        <f t="shared" si="1202"/>
        <v>1</v>
      </c>
      <c r="CC63" s="190"/>
      <c r="CD63" s="190"/>
      <c r="CE63" s="190"/>
      <c r="CF63" s="190"/>
      <c r="CG63" s="190"/>
      <c r="CH63" s="190"/>
      <c r="CI63" s="190">
        <f t="shared" si="1203"/>
        <v>1</v>
      </c>
      <c r="CJ63" s="190"/>
      <c r="CK63" s="190"/>
      <c r="CL63" s="190"/>
      <c r="CM63" s="190"/>
      <c r="CN63" s="190"/>
      <c r="CO63" s="190"/>
      <c r="CP63" s="190">
        <f t="shared" si="1204"/>
        <v>1</v>
      </c>
      <c r="CQ63" s="190"/>
      <c r="CR63" s="190"/>
      <c r="CS63" s="190"/>
      <c r="CT63" s="190"/>
      <c r="CU63" s="190"/>
      <c r="CV63" s="190"/>
      <c r="CW63" s="190">
        <f t="shared" si="1205"/>
        <v>1</v>
      </c>
      <c r="CX63" s="190"/>
      <c r="CY63" s="190"/>
      <c r="CZ63" s="190"/>
      <c r="DA63" s="190"/>
      <c r="DB63" s="190"/>
      <c r="DC63" s="190"/>
      <c r="DD63" s="190">
        <f t="shared" si="1206"/>
        <v>1</v>
      </c>
      <c r="DE63" s="190"/>
      <c r="DF63" s="190"/>
      <c r="DG63" s="190"/>
      <c r="DH63" s="190"/>
      <c r="DI63" s="190"/>
      <c r="DJ63" s="191"/>
      <c r="DK63" s="190">
        <f t="shared" si="1207"/>
        <v>1</v>
      </c>
      <c r="DL63" s="190"/>
      <c r="DM63" s="190"/>
      <c r="DN63" s="190"/>
      <c r="DO63" s="190"/>
      <c r="DP63" s="190"/>
      <c r="DQ63" s="190"/>
      <c r="DR63" s="190">
        <f t="shared" si="1208"/>
        <v>1</v>
      </c>
      <c r="DS63" s="190"/>
      <c r="DT63" s="190"/>
      <c r="DU63" s="190"/>
      <c r="DV63" s="190"/>
      <c r="DW63" s="190"/>
      <c r="DX63" s="190"/>
      <c r="DY63" s="190">
        <f t="shared" si="1209"/>
        <v>1</v>
      </c>
      <c r="DZ63" s="190"/>
      <c r="EA63" s="190"/>
      <c r="EB63" s="190"/>
      <c r="EC63" s="190"/>
      <c r="ED63" s="190"/>
      <c r="EE63" s="190"/>
      <c r="EF63" s="190">
        <f t="shared" si="1210"/>
        <v>1</v>
      </c>
      <c r="EG63" s="190"/>
      <c r="EH63" s="190"/>
      <c r="EI63" s="190"/>
      <c r="EJ63" s="190"/>
      <c r="EK63" s="190"/>
      <c r="EL63" s="190"/>
      <c r="EM63" s="190">
        <f t="shared" si="1211"/>
        <v>1</v>
      </c>
      <c r="EN63" s="190"/>
      <c r="EO63" s="190"/>
      <c r="EP63" s="190"/>
      <c r="EQ63" s="190"/>
      <c r="ER63" s="190"/>
      <c r="ES63" s="191"/>
      <c r="ET63" s="190">
        <f t="shared" si="1212"/>
        <v>1</v>
      </c>
      <c r="EU63" s="190"/>
      <c r="EV63" s="190"/>
      <c r="EW63" s="190"/>
      <c r="EX63" s="190"/>
      <c r="EY63" s="190"/>
      <c r="EZ63" s="190"/>
      <c r="FA63" s="190">
        <f t="shared" si="1213"/>
        <v>1</v>
      </c>
      <c r="FB63" s="190"/>
      <c r="FC63" s="190"/>
      <c r="FD63" s="190"/>
      <c r="FE63" s="190"/>
      <c r="FF63" s="190"/>
      <c r="FG63" s="190"/>
      <c r="FH63" s="190">
        <f t="shared" si="1214"/>
        <v>1</v>
      </c>
      <c r="FI63" s="190"/>
      <c r="FJ63" s="190"/>
      <c r="FK63" s="190"/>
      <c r="FL63" s="190"/>
      <c r="FM63" s="190"/>
      <c r="FN63" s="190"/>
      <c r="FO63" s="190">
        <f t="shared" si="1215"/>
        <v>1</v>
      </c>
      <c r="FP63" s="190"/>
      <c r="FQ63" s="190"/>
      <c r="FR63" s="190"/>
      <c r="FS63" s="190"/>
      <c r="FT63" s="190"/>
      <c r="FU63" s="190"/>
      <c r="FV63" s="190">
        <f t="shared" si="1216"/>
        <v>1</v>
      </c>
      <c r="FW63" s="190"/>
      <c r="FX63" s="190"/>
      <c r="FY63" s="190"/>
      <c r="FZ63" s="190"/>
      <c r="GA63" s="190"/>
      <c r="GB63" s="191"/>
      <c r="GC63" s="190">
        <f t="shared" si="1217"/>
        <v>1</v>
      </c>
      <c r="GD63" s="190"/>
      <c r="GE63" s="190"/>
      <c r="GF63" s="190"/>
      <c r="GG63" s="190"/>
      <c r="GH63" s="190"/>
      <c r="GI63" s="190"/>
      <c r="GJ63" s="190">
        <f t="shared" si="1218"/>
        <v>1</v>
      </c>
      <c r="GK63" s="190"/>
      <c r="GL63" s="190"/>
      <c r="GM63" s="190"/>
      <c r="GN63" s="190"/>
      <c r="GO63" s="190"/>
      <c r="GP63" s="190"/>
      <c r="GQ63" s="190">
        <f t="shared" si="1219"/>
        <v>1</v>
      </c>
      <c r="GR63" s="190"/>
      <c r="GS63" s="190"/>
      <c r="GT63" s="190"/>
      <c r="GU63" s="190"/>
      <c r="GV63" s="190"/>
      <c r="GW63" s="190"/>
      <c r="GX63" s="190">
        <f t="shared" si="1220"/>
        <v>1</v>
      </c>
      <c r="GY63" s="190"/>
      <c r="GZ63" s="190"/>
      <c r="HA63" s="190"/>
      <c r="HB63" s="190"/>
      <c r="HC63" s="190"/>
      <c r="HD63" s="190"/>
      <c r="HE63" s="190">
        <f t="shared" si="1221"/>
        <v>1</v>
      </c>
      <c r="HF63" s="190"/>
      <c r="HG63" s="190"/>
      <c r="HH63" s="190"/>
      <c r="HI63" s="190"/>
      <c r="HJ63" s="190"/>
      <c r="HK63" s="191"/>
      <c r="HL63" s="190">
        <f t="shared" si="1222"/>
        <v>1</v>
      </c>
      <c r="HM63" s="190"/>
      <c r="HN63" s="190"/>
      <c r="HO63" s="190"/>
      <c r="HP63" s="190"/>
      <c r="HQ63" s="190"/>
      <c r="HR63" s="190"/>
      <c r="HS63" s="190">
        <f t="shared" si="1223"/>
        <v>1</v>
      </c>
      <c r="HT63" s="190"/>
      <c r="HU63" s="190"/>
      <c r="HV63" s="190"/>
      <c r="HW63" s="190"/>
      <c r="HX63" s="190"/>
      <c r="HY63" s="190"/>
      <c r="HZ63" s="190">
        <f t="shared" si="1224"/>
        <v>1</v>
      </c>
      <c r="IA63" s="190"/>
      <c r="IB63" s="190"/>
      <c r="IC63" s="190"/>
      <c r="ID63" s="190"/>
      <c r="IE63" s="190"/>
      <c r="IF63" s="190"/>
      <c r="IG63" s="190">
        <f t="shared" si="1225"/>
        <v>1</v>
      </c>
      <c r="IH63" s="190"/>
      <c r="II63" s="190"/>
      <c r="IJ63" s="190"/>
      <c r="IK63" s="190"/>
      <c r="IL63" s="190"/>
      <c r="IM63" s="190"/>
      <c r="IN63" s="190">
        <f t="shared" si="1226"/>
        <v>1</v>
      </c>
      <c r="IO63" s="190"/>
      <c r="IP63" s="190"/>
      <c r="IQ63" s="190"/>
      <c r="IR63" s="190"/>
      <c r="IS63" s="190"/>
      <c r="IT63" s="191"/>
      <c r="IU63" s="190">
        <f t="shared" si="1227"/>
        <v>1</v>
      </c>
      <c r="IV63" s="190"/>
      <c r="IW63" s="190"/>
      <c r="IX63" s="190"/>
      <c r="IY63" s="190"/>
      <c r="IZ63" s="190"/>
      <c r="JA63" s="190"/>
      <c r="JB63" s="190">
        <f t="shared" si="1228"/>
        <v>1</v>
      </c>
      <c r="JC63" s="190"/>
      <c r="JD63" s="190"/>
      <c r="JE63" s="190"/>
      <c r="JF63" s="190"/>
      <c r="JG63" s="190"/>
      <c r="JH63" s="190"/>
      <c r="JI63" s="190">
        <f t="shared" si="1229"/>
        <v>1</v>
      </c>
      <c r="JJ63" s="190"/>
      <c r="JK63" s="190"/>
      <c r="JL63" s="190"/>
      <c r="JM63" s="190"/>
      <c r="JN63" s="190"/>
      <c r="JO63" s="190"/>
      <c r="JP63" s="190">
        <f t="shared" si="1230"/>
        <v>1</v>
      </c>
      <c r="JQ63" s="190"/>
      <c r="JR63" s="190"/>
      <c r="JS63" s="190"/>
      <c r="JT63" s="190"/>
      <c r="JU63" s="190"/>
      <c r="JV63" s="190"/>
      <c r="JW63" s="190">
        <f t="shared" si="1231"/>
        <v>1</v>
      </c>
      <c r="JX63" s="190"/>
      <c r="JY63" s="190"/>
      <c r="JZ63" s="190"/>
      <c r="KA63" s="190"/>
      <c r="KB63" s="190"/>
      <c r="KC63" s="191"/>
      <c r="KD63" s="190">
        <f t="shared" si="1232"/>
        <v>1</v>
      </c>
      <c r="KE63" s="190"/>
      <c r="KF63" s="190"/>
      <c r="KG63" s="190"/>
      <c r="KH63" s="190"/>
      <c r="KI63" s="190"/>
      <c r="KJ63" s="190"/>
      <c r="KK63" s="190">
        <f t="shared" si="1233"/>
        <v>1</v>
      </c>
      <c r="KL63" s="190"/>
      <c r="KM63" s="190"/>
      <c r="KN63" s="190"/>
      <c r="KO63" s="190"/>
      <c r="KP63" s="190"/>
      <c r="KQ63" s="190"/>
      <c r="KR63" s="190">
        <f t="shared" si="1234"/>
        <v>1</v>
      </c>
      <c r="KS63" s="190"/>
      <c r="KT63" s="190"/>
      <c r="KU63" s="190"/>
      <c r="KV63" s="190"/>
      <c r="KW63" s="190"/>
      <c r="KX63" s="190"/>
      <c r="KY63" s="190">
        <f t="shared" si="1235"/>
        <v>1</v>
      </c>
      <c r="KZ63" s="190"/>
      <c r="LA63" s="190"/>
      <c r="LB63" s="190"/>
      <c r="LC63" s="190"/>
      <c r="LD63" s="190"/>
      <c r="LE63" s="190"/>
      <c r="LF63" s="190">
        <f t="shared" si="1236"/>
        <v>1</v>
      </c>
      <c r="LG63" s="190"/>
      <c r="LH63" s="190"/>
      <c r="LI63" s="190"/>
      <c r="LJ63" s="190"/>
      <c r="LK63" s="190"/>
      <c r="LL63" s="191"/>
      <c r="LM63" s="190">
        <f t="shared" si="1237"/>
        <v>1</v>
      </c>
      <c r="LN63" s="190"/>
      <c r="LO63" s="190"/>
      <c r="LP63" s="190"/>
      <c r="LQ63" s="190"/>
      <c r="LR63" s="190"/>
      <c r="LS63" s="190"/>
      <c r="LT63" s="190">
        <f t="shared" si="1238"/>
        <v>1</v>
      </c>
      <c r="LU63" s="190"/>
      <c r="LV63" s="190"/>
      <c r="LW63" s="190"/>
      <c r="LX63" s="190"/>
      <c r="LY63" s="190"/>
      <c r="LZ63" s="190"/>
    </row>
    <row r="64" spans="1:338" hidden="1">
      <c r="A64" s="122" t="str">
        <f>Results!D5&amp;""</f>
        <v>Igros Castle</v>
      </c>
      <c r="B64" s="122">
        <f t="shared" ref="B64:B104" si="1239">B63+1</f>
        <v>2</v>
      </c>
      <c r="C64" s="190">
        <f t="shared" si="1191"/>
        <v>1</v>
      </c>
      <c r="D64" s="190"/>
      <c r="E64" s="190"/>
      <c r="F64" s="190"/>
      <c r="G64" s="190"/>
      <c r="H64" s="190"/>
      <c r="I64" s="191"/>
      <c r="J64" s="190">
        <f t="shared" si="1192"/>
        <v>1</v>
      </c>
      <c r="K64" s="190"/>
      <c r="L64" s="190"/>
      <c r="M64" s="190"/>
      <c r="N64" s="190"/>
      <c r="O64" s="190"/>
      <c r="P64" s="190"/>
      <c r="Q64" s="190">
        <f t="shared" si="1193"/>
        <v>1</v>
      </c>
      <c r="R64" s="190"/>
      <c r="S64" s="190"/>
      <c r="T64" s="190"/>
      <c r="U64" s="190"/>
      <c r="V64" s="190"/>
      <c r="W64" s="190"/>
      <c r="X64" s="190">
        <f t="shared" si="1194"/>
        <v>1</v>
      </c>
      <c r="Y64" s="190"/>
      <c r="Z64" s="190"/>
      <c r="AA64" s="190"/>
      <c r="AB64" s="190"/>
      <c r="AC64" s="190"/>
      <c r="AD64" s="190"/>
      <c r="AE64" s="190">
        <f t="shared" si="1195"/>
        <v>1</v>
      </c>
      <c r="AF64" s="190"/>
      <c r="AG64" s="190"/>
      <c r="AH64" s="190"/>
      <c r="AI64" s="190"/>
      <c r="AJ64" s="190"/>
      <c r="AK64" s="190"/>
      <c r="AL64" s="190">
        <f t="shared" si="1196"/>
        <v>1</v>
      </c>
      <c r="AM64" s="190"/>
      <c r="AN64" s="190"/>
      <c r="AO64" s="190"/>
      <c r="AP64" s="190"/>
      <c r="AQ64" s="190"/>
      <c r="AR64" s="191"/>
      <c r="AS64" s="190">
        <f t="shared" si="1197"/>
        <v>1</v>
      </c>
      <c r="AT64" s="190"/>
      <c r="AU64" s="190"/>
      <c r="AV64" s="190"/>
      <c r="AW64" s="190"/>
      <c r="AX64" s="190"/>
      <c r="AY64" s="190"/>
      <c r="AZ64" s="190">
        <f t="shared" si="1198"/>
        <v>1</v>
      </c>
      <c r="BA64" s="190"/>
      <c r="BB64" s="190"/>
      <c r="BC64" s="190"/>
      <c r="BD64" s="190"/>
      <c r="BE64" s="190"/>
      <c r="BF64" s="190"/>
      <c r="BG64" s="190">
        <f t="shared" si="1199"/>
        <v>1</v>
      </c>
      <c r="BH64" s="190"/>
      <c r="BI64" s="190"/>
      <c r="BJ64" s="190"/>
      <c r="BK64" s="190"/>
      <c r="BL64" s="190"/>
      <c r="BM64" s="190"/>
      <c r="BN64" s="190">
        <f t="shared" si="1200"/>
        <v>1</v>
      </c>
      <c r="BO64" s="190"/>
      <c r="BP64" s="190"/>
      <c r="BQ64" s="190"/>
      <c r="BR64" s="190"/>
      <c r="BS64" s="190"/>
      <c r="BT64" s="190"/>
      <c r="BU64" s="190">
        <f t="shared" si="1201"/>
        <v>1</v>
      </c>
      <c r="BV64" s="190"/>
      <c r="BW64" s="190"/>
      <c r="BX64" s="190"/>
      <c r="BY64" s="190"/>
      <c r="BZ64" s="190"/>
      <c r="CA64" s="191"/>
      <c r="CB64" s="190">
        <f t="shared" si="1202"/>
        <v>1</v>
      </c>
      <c r="CC64" s="190"/>
      <c r="CD64" s="190"/>
      <c r="CE64" s="190"/>
      <c r="CF64" s="190"/>
      <c r="CG64" s="190"/>
      <c r="CH64" s="190"/>
      <c r="CI64" s="190">
        <f t="shared" si="1203"/>
        <v>1</v>
      </c>
      <c r="CJ64" s="190"/>
      <c r="CK64" s="190"/>
      <c r="CL64" s="190"/>
      <c r="CM64" s="190"/>
      <c r="CN64" s="190"/>
      <c r="CO64" s="190"/>
      <c r="CP64" s="190">
        <f t="shared" si="1204"/>
        <v>1</v>
      </c>
      <c r="CQ64" s="190"/>
      <c r="CR64" s="190"/>
      <c r="CS64" s="190"/>
      <c r="CT64" s="190"/>
      <c r="CU64" s="190"/>
      <c r="CV64" s="190"/>
      <c r="CW64" s="190">
        <f t="shared" si="1205"/>
        <v>1</v>
      </c>
      <c r="CX64" s="190"/>
      <c r="CY64" s="190"/>
      <c r="CZ64" s="190"/>
      <c r="DA64" s="190"/>
      <c r="DB64" s="190"/>
      <c r="DC64" s="190"/>
      <c r="DD64" s="190">
        <f t="shared" si="1206"/>
        <v>1</v>
      </c>
      <c r="DE64" s="190"/>
      <c r="DF64" s="190"/>
      <c r="DG64" s="190"/>
      <c r="DH64" s="190"/>
      <c r="DI64" s="190"/>
      <c r="DJ64" s="191"/>
      <c r="DK64" s="190">
        <f t="shared" si="1207"/>
        <v>1</v>
      </c>
      <c r="DL64" s="190"/>
      <c r="DM64" s="190"/>
      <c r="DN64" s="190"/>
      <c r="DO64" s="190"/>
      <c r="DP64" s="190"/>
      <c r="DQ64" s="190"/>
      <c r="DR64" s="190">
        <f t="shared" si="1208"/>
        <v>1</v>
      </c>
      <c r="DS64" s="190"/>
      <c r="DT64" s="190"/>
      <c r="DU64" s="190"/>
      <c r="DV64" s="190"/>
      <c r="DW64" s="190"/>
      <c r="DX64" s="190"/>
      <c r="DY64" s="190">
        <f t="shared" si="1209"/>
        <v>1</v>
      </c>
      <c r="DZ64" s="190"/>
      <c r="EA64" s="190"/>
      <c r="EB64" s="190"/>
      <c r="EC64" s="190"/>
      <c r="ED64" s="190"/>
      <c r="EE64" s="190"/>
      <c r="EF64" s="190">
        <f t="shared" si="1210"/>
        <v>1</v>
      </c>
      <c r="EG64" s="190"/>
      <c r="EH64" s="190"/>
      <c r="EI64" s="190"/>
      <c r="EJ64" s="190"/>
      <c r="EK64" s="190"/>
      <c r="EL64" s="190"/>
      <c r="EM64" s="190">
        <f t="shared" si="1211"/>
        <v>1</v>
      </c>
      <c r="EN64" s="190"/>
      <c r="EO64" s="190"/>
      <c r="EP64" s="190"/>
      <c r="EQ64" s="190"/>
      <c r="ER64" s="190"/>
      <c r="ES64" s="191"/>
      <c r="ET64" s="190">
        <f t="shared" si="1212"/>
        <v>1</v>
      </c>
      <c r="EU64" s="190"/>
      <c r="EV64" s="190"/>
      <c r="EW64" s="190"/>
      <c r="EX64" s="190"/>
      <c r="EY64" s="190"/>
      <c r="EZ64" s="190"/>
      <c r="FA64" s="190">
        <f t="shared" si="1213"/>
        <v>1</v>
      </c>
      <c r="FB64" s="190"/>
      <c r="FC64" s="190"/>
      <c r="FD64" s="190"/>
      <c r="FE64" s="190"/>
      <c r="FF64" s="190"/>
      <c r="FG64" s="190"/>
      <c r="FH64" s="190">
        <f t="shared" si="1214"/>
        <v>1</v>
      </c>
      <c r="FI64" s="190"/>
      <c r="FJ64" s="190"/>
      <c r="FK64" s="190"/>
      <c r="FL64" s="190"/>
      <c r="FM64" s="190"/>
      <c r="FN64" s="190"/>
      <c r="FO64" s="190">
        <f t="shared" si="1215"/>
        <v>1</v>
      </c>
      <c r="FP64" s="190"/>
      <c r="FQ64" s="190"/>
      <c r="FR64" s="190"/>
      <c r="FS64" s="190"/>
      <c r="FT64" s="190"/>
      <c r="FU64" s="190"/>
      <c r="FV64" s="190">
        <f t="shared" si="1216"/>
        <v>1</v>
      </c>
      <c r="FW64" s="190"/>
      <c r="FX64" s="190"/>
      <c r="FY64" s="190"/>
      <c r="FZ64" s="190"/>
      <c r="GA64" s="190"/>
      <c r="GB64" s="191"/>
      <c r="GC64" s="190">
        <f t="shared" si="1217"/>
        <v>1</v>
      </c>
      <c r="GD64" s="190"/>
      <c r="GE64" s="190"/>
      <c r="GF64" s="190"/>
      <c r="GG64" s="190"/>
      <c r="GH64" s="190"/>
      <c r="GI64" s="190"/>
      <c r="GJ64" s="190">
        <f t="shared" si="1218"/>
        <v>1</v>
      </c>
      <c r="GK64" s="190"/>
      <c r="GL64" s="190"/>
      <c r="GM64" s="190"/>
      <c r="GN64" s="190"/>
      <c r="GO64" s="190"/>
      <c r="GP64" s="190"/>
      <c r="GQ64" s="190">
        <f t="shared" si="1219"/>
        <v>1</v>
      </c>
      <c r="GR64" s="190"/>
      <c r="GS64" s="190"/>
      <c r="GT64" s="190"/>
      <c r="GU64" s="190"/>
      <c r="GV64" s="190"/>
      <c r="GW64" s="190"/>
      <c r="GX64" s="190">
        <f t="shared" si="1220"/>
        <v>1</v>
      </c>
      <c r="GY64" s="190"/>
      <c r="GZ64" s="190"/>
      <c r="HA64" s="190"/>
      <c r="HB64" s="190"/>
      <c r="HC64" s="190"/>
      <c r="HD64" s="190"/>
      <c r="HE64" s="190">
        <f t="shared" si="1221"/>
        <v>1</v>
      </c>
      <c r="HF64" s="190"/>
      <c r="HG64" s="190"/>
      <c r="HH64" s="190"/>
      <c r="HI64" s="190"/>
      <c r="HJ64" s="190"/>
      <c r="HK64" s="191"/>
      <c r="HL64" s="190">
        <f t="shared" si="1222"/>
        <v>1</v>
      </c>
      <c r="HM64" s="190"/>
      <c r="HN64" s="190"/>
      <c r="HO64" s="190"/>
      <c r="HP64" s="190"/>
      <c r="HQ64" s="190"/>
      <c r="HR64" s="190"/>
      <c r="HS64" s="190">
        <f t="shared" si="1223"/>
        <v>1</v>
      </c>
      <c r="HT64" s="190"/>
      <c r="HU64" s="190"/>
      <c r="HV64" s="190"/>
      <c r="HW64" s="190"/>
      <c r="HX64" s="190"/>
      <c r="HY64" s="190"/>
      <c r="HZ64" s="190">
        <f t="shared" si="1224"/>
        <v>1</v>
      </c>
      <c r="IA64" s="190"/>
      <c r="IB64" s="190"/>
      <c r="IC64" s="190"/>
      <c r="ID64" s="190"/>
      <c r="IE64" s="190"/>
      <c r="IF64" s="190"/>
      <c r="IG64" s="190">
        <f t="shared" si="1225"/>
        <v>1</v>
      </c>
      <c r="IH64" s="190"/>
      <c r="II64" s="190"/>
      <c r="IJ64" s="190"/>
      <c r="IK64" s="190"/>
      <c r="IL64" s="190"/>
      <c r="IM64" s="190"/>
      <c r="IN64" s="190">
        <f t="shared" si="1226"/>
        <v>1</v>
      </c>
      <c r="IO64" s="190"/>
      <c r="IP64" s="190"/>
      <c r="IQ64" s="190"/>
      <c r="IR64" s="190"/>
      <c r="IS64" s="190"/>
      <c r="IT64" s="191"/>
      <c r="IU64" s="190">
        <f t="shared" si="1227"/>
        <v>1</v>
      </c>
      <c r="IV64" s="190"/>
      <c r="IW64" s="190"/>
      <c r="IX64" s="190"/>
      <c r="IY64" s="190"/>
      <c r="IZ64" s="190"/>
      <c r="JA64" s="190"/>
      <c r="JB64" s="190">
        <f t="shared" si="1228"/>
        <v>1</v>
      </c>
      <c r="JC64" s="190"/>
      <c r="JD64" s="190"/>
      <c r="JE64" s="190"/>
      <c r="JF64" s="190"/>
      <c r="JG64" s="190"/>
      <c r="JH64" s="190"/>
      <c r="JI64" s="190">
        <f t="shared" si="1229"/>
        <v>1</v>
      </c>
      <c r="JJ64" s="190"/>
      <c r="JK64" s="190"/>
      <c r="JL64" s="190"/>
      <c r="JM64" s="190"/>
      <c r="JN64" s="190"/>
      <c r="JO64" s="190"/>
      <c r="JP64" s="190">
        <f t="shared" si="1230"/>
        <v>1</v>
      </c>
      <c r="JQ64" s="190"/>
      <c r="JR64" s="190"/>
      <c r="JS64" s="190"/>
      <c r="JT64" s="190"/>
      <c r="JU64" s="190"/>
      <c r="JV64" s="190"/>
      <c r="JW64" s="190">
        <f t="shared" si="1231"/>
        <v>1</v>
      </c>
      <c r="JX64" s="190"/>
      <c r="JY64" s="190"/>
      <c r="JZ64" s="190"/>
      <c r="KA64" s="190"/>
      <c r="KB64" s="190"/>
      <c r="KC64" s="191"/>
      <c r="KD64" s="190">
        <f t="shared" si="1232"/>
        <v>1</v>
      </c>
      <c r="KE64" s="190"/>
      <c r="KF64" s="190"/>
      <c r="KG64" s="190"/>
      <c r="KH64" s="190"/>
      <c r="KI64" s="190"/>
      <c r="KJ64" s="190"/>
      <c r="KK64" s="190">
        <f t="shared" si="1233"/>
        <v>1</v>
      </c>
      <c r="KL64" s="190"/>
      <c r="KM64" s="190"/>
      <c r="KN64" s="190"/>
      <c r="KO64" s="190"/>
      <c r="KP64" s="190"/>
      <c r="KQ64" s="190"/>
      <c r="KR64" s="190">
        <f t="shared" si="1234"/>
        <v>1</v>
      </c>
      <c r="KS64" s="190"/>
      <c r="KT64" s="190"/>
      <c r="KU64" s="190"/>
      <c r="KV64" s="190"/>
      <c r="KW64" s="190"/>
      <c r="KX64" s="190"/>
      <c r="KY64" s="190">
        <f t="shared" si="1235"/>
        <v>1</v>
      </c>
      <c r="KZ64" s="190"/>
      <c r="LA64" s="190"/>
      <c r="LB64" s="190"/>
      <c r="LC64" s="190"/>
      <c r="LD64" s="190"/>
      <c r="LE64" s="190"/>
      <c r="LF64" s="190">
        <f t="shared" si="1236"/>
        <v>1</v>
      </c>
      <c r="LG64" s="190"/>
      <c r="LH64" s="190"/>
      <c r="LI64" s="190"/>
      <c r="LJ64" s="190"/>
      <c r="LK64" s="190"/>
      <c r="LL64" s="191"/>
      <c r="LM64" s="190">
        <f t="shared" si="1237"/>
        <v>1</v>
      </c>
      <c r="LN64" s="190"/>
      <c r="LO64" s="190"/>
      <c r="LP64" s="190"/>
      <c r="LQ64" s="190"/>
      <c r="LR64" s="190"/>
      <c r="LS64" s="190"/>
      <c r="LT64" s="190">
        <f t="shared" si="1238"/>
        <v>1</v>
      </c>
      <c r="LU64" s="190"/>
      <c r="LV64" s="190"/>
      <c r="LW64" s="190"/>
      <c r="LX64" s="190"/>
      <c r="LY64" s="190"/>
      <c r="LZ64" s="190"/>
    </row>
    <row r="65" spans="1:338" hidden="1">
      <c r="A65" s="122" t="str">
        <f>Results!D6&amp;""</f>
        <v>Lionel Castle</v>
      </c>
      <c r="B65" s="122">
        <f t="shared" si="1239"/>
        <v>3</v>
      </c>
      <c r="C65" s="190">
        <f t="shared" si="1191"/>
        <v>1</v>
      </c>
      <c r="D65" s="190"/>
      <c r="E65" s="190"/>
      <c r="F65" s="190"/>
      <c r="G65" s="190"/>
      <c r="H65" s="190"/>
      <c r="I65" s="191"/>
      <c r="J65" s="190">
        <f t="shared" si="1192"/>
        <v>1</v>
      </c>
      <c r="K65" s="190"/>
      <c r="L65" s="190"/>
      <c r="M65" s="190"/>
      <c r="N65" s="190"/>
      <c r="O65" s="190"/>
      <c r="P65" s="190"/>
      <c r="Q65" s="190">
        <f t="shared" si="1193"/>
        <v>1</v>
      </c>
      <c r="R65" s="190"/>
      <c r="S65" s="190"/>
      <c r="T65" s="190"/>
      <c r="U65" s="190"/>
      <c r="V65" s="190"/>
      <c r="W65" s="190"/>
      <c r="X65" s="190">
        <f t="shared" si="1194"/>
        <v>1</v>
      </c>
      <c r="Y65" s="190"/>
      <c r="Z65" s="190"/>
      <c r="AA65" s="190"/>
      <c r="AB65" s="190"/>
      <c r="AC65" s="190"/>
      <c r="AD65" s="190"/>
      <c r="AE65" s="190">
        <f t="shared" si="1195"/>
        <v>1</v>
      </c>
      <c r="AF65" s="190"/>
      <c r="AG65" s="190"/>
      <c r="AH65" s="190"/>
      <c r="AI65" s="190"/>
      <c r="AJ65" s="190"/>
      <c r="AK65" s="190"/>
      <c r="AL65" s="190">
        <f t="shared" si="1196"/>
        <v>1</v>
      </c>
      <c r="AM65" s="190"/>
      <c r="AN65" s="190"/>
      <c r="AO65" s="190"/>
      <c r="AP65" s="190"/>
      <c r="AQ65" s="190"/>
      <c r="AR65" s="191"/>
      <c r="AS65" s="190">
        <f t="shared" si="1197"/>
        <v>1</v>
      </c>
      <c r="AT65" s="190"/>
      <c r="AU65" s="190"/>
      <c r="AV65" s="190"/>
      <c r="AW65" s="190"/>
      <c r="AX65" s="190"/>
      <c r="AY65" s="190"/>
      <c r="AZ65" s="190">
        <f t="shared" si="1198"/>
        <v>1</v>
      </c>
      <c r="BA65" s="190"/>
      <c r="BB65" s="190"/>
      <c r="BC65" s="190"/>
      <c r="BD65" s="190"/>
      <c r="BE65" s="190"/>
      <c r="BF65" s="190"/>
      <c r="BG65" s="190">
        <f t="shared" si="1199"/>
        <v>1</v>
      </c>
      <c r="BH65" s="190"/>
      <c r="BI65" s="190"/>
      <c r="BJ65" s="190"/>
      <c r="BK65" s="190"/>
      <c r="BL65" s="190"/>
      <c r="BM65" s="190"/>
      <c r="BN65" s="190">
        <f t="shared" si="1200"/>
        <v>1</v>
      </c>
      <c r="BO65" s="190"/>
      <c r="BP65" s="190"/>
      <c r="BQ65" s="190"/>
      <c r="BR65" s="190"/>
      <c r="BS65" s="190"/>
      <c r="BT65" s="190"/>
      <c r="BU65" s="190">
        <f t="shared" si="1201"/>
        <v>1</v>
      </c>
      <c r="BV65" s="190"/>
      <c r="BW65" s="190"/>
      <c r="BX65" s="190"/>
      <c r="BY65" s="190"/>
      <c r="BZ65" s="190"/>
      <c r="CA65" s="191"/>
      <c r="CB65" s="190">
        <f t="shared" si="1202"/>
        <v>1</v>
      </c>
      <c r="CC65" s="190"/>
      <c r="CD65" s="190"/>
      <c r="CE65" s="190"/>
      <c r="CF65" s="190"/>
      <c r="CG65" s="190"/>
      <c r="CH65" s="190"/>
      <c r="CI65" s="190">
        <f t="shared" si="1203"/>
        <v>1</v>
      </c>
      <c r="CJ65" s="190"/>
      <c r="CK65" s="190"/>
      <c r="CL65" s="190"/>
      <c r="CM65" s="190"/>
      <c r="CN65" s="190"/>
      <c r="CO65" s="190"/>
      <c r="CP65" s="190">
        <f t="shared" si="1204"/>
        <v>1</v>
      </c>
      <c r="CQ65" s="190"/>
      <c r="CR65" s="190"/>
      <c r="CS65" s="190"/>
      <c r="CT65" s="190"/>
      <c r="CU65" s="190"/>
      <c r="CV65" s="190"/>
      <c r="CW65" s="190">
        <f t="shared" si="1205"/>
        <v>1</v>
      </c>
      <c r="CX65" s="190"/>
      <c r="CY65" s="190"/>
      <c r="CZ65" s="190"/>
      <c r="DA65" s="190"/>
      <c r="DB65" s="190"/>
      <c r="DC65" s="190"/>
      <c r="DD65" s="190">
        <f t="shared" si="1206"/>
        <v>1</v>
      </c>
      <c r="DE65" s="190"/>
      <c r="DF65" s="190"/>
      <c r="DG65" s="190"/>
      <c r="DH65" s="190"/>
      <c r="DI65" s="190"/>
      <c r="DJ65" s="191"/>
      <c r="DK65" s="190">
        <f t="shared" si="1207"/>
        <v>1</v>
      </c>
      <c r="DL65" s="190"/>
      <c r="DM65" s="190"/>
      <c r="DN65" s="190"/>
      <c r="DO65" s="190"/>
      <c r="DP65" s="190"/>
      <c r="DQ65" s="190"/>
      <c r="DR65" s="190">
        <f t="shared" si="1208"/>
        <v>1</v>
      </c>
      <c r="DS65" s="190"/>
      <c r="DT65" s="190"/>
      <c r="DU65" s="190"/>
      <c r="DV65" s="190"/>
      <c r="DW65" s="190"/>
      <c r="DX65" s="190"/>
      <c r="DY65" s="190">
        <f t="shared" si="1209"/>
        <v>1</v>
      </c>
      <c r="DZ65" s="190"/>
      <c r="EA65" s="190"/>
      <c r="EB65" s="190"/>
      <c r="EC65" s="190"/>
      <c r="ED65" s="190"/>
      <c r="EE65" s="190"/>
      <c r="EF65" s="190">
        <f t="shared" si="1210"/>
        <v>1</v>
      </c>
      <c r="EG65" s="190"/>
      <c r="EH65" s="190"/>
      <c r="EI65" s="190"/>
      <c r="EJ65" s="190"/>
      <c r="EK65" s="190"/>
      <c r="EL65" s="190"/>
      <c r="EM65" s="190">
        <f t="shared" si="1211"/>
        <v>1</v>
      </c>
      <c r="EN65" s="190"/>
      <c r="EO65" s="190"/>
      <c r="EP65" s="190"/>
      <c r="EQ65" s="190"/>
      <c r="ER65" s="190"/>
      <c r="ES65" s="191"/>
      <c r="ET65" s="190">
        <f t="shared" si="1212"/>
        <v>1</v>
      </c>
      <c r="EU65" s="190"/>
      <c r="EV65" s="190"/>
      <c r="EW65" s="190"/>
      <c r="EX65" s="190"/>
      <c r="EY65" s="190"/>
      <c r="EZ65" s="190"/>
      <c r="FA65" s="190">
        <f t="shared" si="1213"/>
        <v>1</v>
      </c>
      <c r="FB65" s="190"/>
      <c r="FC65" s="190"/>
      <c r="FD65" s="190"/>
      <c r="FE65" s="190"/>
      <c r="FF65" s="190"/>
      <c r="FG65" s="190"/>
      <c r="FH65" s="190">
        <f t="shared" si="1214"/>
        <v>1</v>
      </c>
      <c r="FI65" s="190"/>
      <c r="FJ65" s="190"/>
      <c r="FK65" s="190"/>
      <c r="FL65" s="190"/>
      <c r="FM65" s="190"/>
      <c r="FN65" s="190"/>
      <c r="FO65" s="190">
        <f t="shared" si="1215"/>
        <v>1</v>
      </c>
      <c r="FP65" s="190"/>
      <c r="FQ65" s="190"/>
      <c r="FR65" s="190"/>
      <c r="FS65" s="190"/>
      <c r="FT65" s="190"/>
      <c r="FU65" s="190"/>
      <c r="FV65" s="190">
        <f t="shared" si="1216"/>
        <v>1</v>
      </c>
      <c r="FW65" s="190"/>
      <c r="FX65" s="190"/>
      <c r="FY65" s="190"/>
      <c r="FZ65" s="190"/>
      <c r="GA65" s="190"/>
      <c r="GB65" s="191"/>
      <c r="GC65" s="190">
        <f t="shared" si="1217"/>
        <v>1</v>
      </c>
      <c r="GD65" s="190"/>
      <c r="GE65" s="190"/>
      <c r="GF65" s="190"/>
      <c r="GG65" s="190"/>
      <c r="GH65" s="190"/>
      <c r="GI65" s="190"/>
      <c r="GJ65" s="190">
        <f t="shared" si="1218"/>
        <v>1</v>
      </c>
      <c r="GK65" s="190"/>
      <c r="GL65" s="190"/>
      <c r="GM65" s="190"/>
      <c r="GN65" s="190"/>
      <c r="GO65" s="190"/>
      <c r="GP65" s="190"/>
      <c r="GQ65" s="190">
        <f t="shared" si="1219"/>
        <v>1</v>
      </c>
      <c r="GR65" s="190"/>
      <c r="GS65" s="190"/>
      <c r="GT65" s="190"/>
      <c r="GU65" s="190"/>
      <c r="GV65" s="190"/>
      <c r="GW65" s="190"/>
      <c r="GX65" s="190">
        <f t="shared" si="1220"/>
        <v>1</v>
      </c>
      <c r="GY65" s="190"/>
      <c r="GZ65" s="190"/>
      <c r="HA65" s="190"/>
      <c r="HB65" s="190"/>
      <c r="HC65" s="190"/>
      <c r="HD65" s="190"/>
      <c r="HE65" s="190">
        <f t="shared" si="1221"/>
        <v>1</v>
      </c>
      <c r="HF65" s="190"/>
      <c r="HG65" s="190"/>
      <c r="HH65" s="190"/>
      <c r="HI65" s="190"/>
      <c r="HJ65" s="190"/>
      <c r="HK65" s="191"/>
      <c r="HL65" s="190">
        <f t="shared" si="1222"/>
        <v>1</v>
      </c>
      <c r="HM65" s="190"/>
      <c r="HN65" s="190"/>
      <c r="HO65" s="190"/>
      <c r="HP65" s="190"/>
      <c r="HQ65" s="190"/>
      <c r="HR65" s="190"/>
      <c r="HS65" s="190">
        <f t="shared" si="1223"/>
        <v>1</v>
      </c>
      <c r="HT65" s="190"/>
      <c r="HU65" s="190"/>
      <c r="HV65" s="190"/>
      <c r="HW65" s="190"/>
      <c r="HX65" s="190"/>
      <c r="HY65" s="190"/>
      <c r="HZ65" s="190">
        <f t="shared" si="1224"/>
        <v>1</v>
      </c>
      <c r="IA65" s="190"/>
      <c r="IB65" s="190"/>
      <c r="IC65" s="190"/>
      <c r="ID65" s="190"/>
      <c r="IE65" s="190"/>
      <c r="IF65" s="190"/>
      <c r="IG65" s="190">
        <f t="shared" si="1225"/>
        <v>1</v>
      </c>
      <c r="IH65" s="190"/>
      <c r="II65" s="190"/>
      <c r="IJ65" s="190"/>
      <c r="IK65" s="190"/>
      <c r="IL65" s="190"/>
      <c r="IM65" s="190"/>
      <c r="IN65" s="190">
        <f t="shared" si="1226"/>
        <v>1</v>
      </c>
      <c r="IO65" s="190"/>
      <c r="IP65" s="190"/>
      <c r="IQ65" s="190"/>
      <c r="IR65" s="190"/>
      <c r="IS65" s="190"/>
      <c r="IT65" s="191"/>
      <c r="IU65" s="190">
        <f t="shared" si="1227"/>
        <v>1</v>
      </c>
      <c r="IV65" s="190"/>
      <c r="IW65" s="190"/>
      <c r="IX65" s="190"/>
      <c r="IY65" s="190"/>
      <c r="IZ65" s="190"/>
      <c r="JA65" s="190"/>
      <c r="JB65" s="190">
        <f t="shared" si="1228"/>
        <v>1</v>
      </c>
      <c r="JC65" s="190"/>
      <c r="JD65" s="190"/>
      <c r="JE65" s="190"/>
      <c r="JF65" s="190"/>
      <c r="JG65" s="190"/>
      <c r="JH65" s="190"/>
      <c r="JI65" s="190">
        <f t="shared" si="1229"/>
        <v>1</v>
      </c>
      <c r="JJ65" s="190"/>
      <c r="JK65" s="190"/>
      <c r="JL65" s="190"/>
      <c r="JM65" s="190"/>
      <c r="JN65" s="190"/>
      <c r="JO65" s="190"/>
      <c r="JP65" s="190">
        <f t="shared" si="1230"/>
        <v>1</v>
      </c>
      <c r="JQ65" s="190"/>
      <c r="JR65" s="190"/>
      <c r="JS65" s="190"/>
      <c r="JT65" s="190"/>
      <c r="JU65" s="190"/>
      <c r="JV65" s="190"/>
      <c r="JW65" s="190">
        <f t="shared" si="1231"/>
        <v>1</v>
      </c>
      <c r="JX65" s="190"/>
      <c r="JY65" s="190"/>
      <c r="JZ65" s="190"/>
      <c r="KA65" s="190"/>
      <c r="KB65" s="190"/>
      <c r="KC65" s="191"/>
      <c r="KD65" s="190">
        <f t="shared" si="1232"/>
        <v>1</v>
      </c>
      <c r="KE65" s="190"/>
      <c r="KF65" s="190"/>
      <c r="KG65" s="190"/>
      <c r="KH65" s="190"/>
      <c r="KI65" s="190"/>
      <c r="KJ65" s="190"/>
      <c r="KK65" s="190">
        <f t="shared" si="1233"/>
        <v>1</v>
      </c>
      <c r="KL65" s="190"/>
      <c r="KM65" s="190"/>
      <c r="KN65" s="190"/>
      <c r="KO65" s="190"/>
      <c r="KP65" s="190"/>
      <c r="KQ65" s="190"/>
      <c r="KR65" s="190">
        <f t="shared" si="1234"/>
        <v>1</v>
      </c>
      <c r="KS65" s="190"/>
      <c r="KT65" s="190"/>
      <c r="KU65" s="190"/>
      <c r="KV65" s="190"/>
      <c r="KW65" s="190"/>
      <c r="KX65" s="190"/>
      <c r="KY65" s="190">
        <f t="shared" si="1235"/>
        <v>1</v>
      </c>
      <c r="KZ65" s="190"/>
      <c r="LA65" s="190"/>
      <c r="LB65" s="190"/>
      <c r="LC65" s="190"/>
      <c r="LD65" s="190"/>
      <c r="LE65" s="190"/>
      <c r="LF65" s="190">
        <f t="shared" si="1236"/>
        <v>1</v>
      </c>
      <c r="LG65" s="190"/>
      <c r="LH65" s="190"/>
      <c r="LI65" s="190"/>
      <c r="LJ65" s="190"/>
      <c r="LK65" s="190"/>
      <c r="LL65" s="191"/>
      <c r="LM65" s="190">
        <f t="shared" si="1237"/>
        <v>1</v>
      </c>
      <c r="LN65" s="190"/>
      <c r="LO65" s="190"/>
      <c r="LP65" s="190"/>
      <c r="LQ65" s="190"/>
      <c r="LR65" s="190"/>
      <c r="LS65" s="190"/>
      <c r="LT65" s="190">
        <f t="shared" si="1238"/>
        <v>1</v>
      </c>
      <c r="LU65" s="190"/>
      <c r="LV65" s="190"/>
      <c r="LW65" s="190"/>
      <c r="LX65" s="190"/>
      <c r="LY65" s="190"/>
      <c r="LZ65" s="190"/>
    </row>
    <row r="66" spans="1:338" hidden="1">
      <c r="A66" s="122" t="str">
        <f>Results!D7&amp;""</f>
        <v>Limberry Castle</v>
      </c>
      <c r="B66" s="122">
        <f t="shared" si="1239"/>
        <v>4</v>
      </c>
      <c r="C66" s="190">
        <f t="shared" si="1191"/>
        <v>1</v>
      </c>
      <c r="D66" s="190"/>
      <c r="E66" s="190"/>
      <c r="F66" s="190"/>
      <c r="G66" s="190"/>
      <c r="H66" s="190"/>
      <c r="I66" s="191"/>
      <c r="J66" s="190">
        <f t="shared" si="1192"/>
        <v>1</v>
      </c>
      <c r="K66" s="190"/>
      <c r="L66" s="190"/>
      <c r="M66" s="190"/>
      <c r="N66" s="190"/>
      <c r="O66" s="190"/>
      <c r="P66" s="190"/>
      <c r="Q66" s="190">
        <f t="shared" si="1193"/>
        <v>1</v>
      </c>
      <c r="R66" s="190"/>
      <c r="S66" s="190"/>
      <c r="T66" s="190"/>
      <c r="U66" s="190"/>
      <c r="V66" s="190"/>
      <c r="W66" s="190"/>
      <c r="X66" s="190">
        <f t="shared" si="1194"/>
        <v>1</v>
      </c>
      <c r="Y66" s="190"/>
      <c r="Z66" s="190"/>
      <c r="AA66" s="190"/>
      <c r="AB66" s="190"/>
      <c r="AC66" s="190"/>
      <c r="AD66" s="190"/>
      <c r="AE66" s="190">
        <f t="shared" si="1195"/>
        <v>1</v>
      </c>
      <c r="AF66" s="190"/>
      <c r="AG66" s="190"/>
      <c r="AH66" s="190"/>
      <c r="AI66" s="190"/>
      <c r="AJ66" s="190"/>
      <c r="AK66" s="190"/>
      <c r="AL66" s="190">
        <f t="shared" si="1196"/>
        <v>1</v>
      </c>
      <c r="AM66" s="190"/>
      <c r="AN66" s="190"/>
      <c r="AO66" s="190"/>
      <c r="AP66" s="190"/>
      <c r="AQ66" s="190"/>
      <c r="AR66" s="191"/>
      <c r="AS66" s="190">
        <f t="shared" si="1197"/>
        <v>1</v>
      </c>
      <c r="AT66" s="190"/>
      <c r="AU66" s="190"/>
      <c r="AV66" s="190"/>
      <c r="AW66" s="190"/>
      <c r="AX66" s="190"/>
      <c r="AY66" s="190"/>
      <c r="AZ66" s="190">
        <f t="shared" si="1198"/>
        <v>1</v>
      </c>
      <c r="BA66" s="190"/>
      <c r="BB66" s="190"/>
      <c r="BC66" s="190"/>
      <c r="BD66" s="190"/>
      <c r="BE66" s="190"/>
      <c r="BF66" s="190"/>
      <c r="BG66" s="190">
        <f t="shared" si="1199"/>
        <v>1</v>
      </c>
      <c r="BH66" s="190"/>
      <c r="BI66" s="190"/>
      <c r="BJ66" s="190"/>
      <c r="BK66" s="190"/>
      <c r="BL66" s="190"/>
      <c r="BM66" s="190"/>
      <c r="BN66" s="190">
        <f t="shared" si="1200"/>
        <v>1</v>
      </c>
      <c r="BO66" s="190"/>
      <c r="BP66" s="190"/>
      <c r="BQ66" s="190"/>
      <c r="BR66" s="190"/>
      <c r="BS66" s="190"/>
      <c r="BT66" s="190"/>
      <c r="BU66" s="190">
        <f t="shared" si="1201"/>
        <v>1</v>
      </c>
      <c r="BV66" s="190"/>
      <c r="BW66" s="190"/>
      <c r="BX66" s="190"/>
      <c r="BY66" s="190"/>
      <c r="BZ66" s="190"/>
      <c r="CA66" s="191"/>
      <c r="CB66" s="190">
        <f t="shared" si="1202"/>
        <v>1</v>
      </c>
      <c r="CC66" s="190"/>
      <c r="CD66" s="190"/>
      <c r="CE66" s="190"/>
      <c r="CF66" s="190"/>
      <c r="CG66" s="190"/>
      <c r="CH66" s="190"/>
      <c r="CI66" s="190">
        <f t="shared" si="1203"/>
        <v>1</v>
      </c>
      <c r="CJ66" s="190"/>
      <c r="CK66" s="190"/>
      <c r="CL66" s="190"/>
      <c r="CM66" s="190"/>
      <c r="CN66" s="190"/>
      <c r="CO66" s="190"/>
      <c r="CP66" s="190">
        <f t="shared" si="1204"/>
        <v>1</v>
      </c>
      <c r="CQ66" s="190"/>
      <c r="CR66" s="190"/>
      <c r="CS66" s="190"/>
      <c r="CT66" s="190"/>
      <c r="CU66" s="190"/>
      <c r="CV66" s="190"/>
      <c r="CW66" s="190">
        <f t="shared" si="1205"/>
        <v>1</v>
      </c>
      <c r="CX66" s="190"/>
      <c r="CY66" s="190"/>
      <c r="CZ66" s="190"/>
      <c r="DA66" s="190"/>
      <c r="DB66" s="190"/>
      <c r="DC66" s="190"/>
      <c r="DD66" s="190">
        <f t="shared" si="1206"/>
        <v>1</v>
      </c>
      <c r="DE66" s="190"/>
      <c r="DF66" s="190"/>
      <c r="DG66" s="190"/>
      <c r="DH66" s="190"/>
      <c r="DI66" s="190"/>
      <c r="DJ66" s="191"/>
      <c r="DK66" s="190">
        <f t="shared" si="1207"/>
        <v>1</v>
      </c>
      <c r="DL66" s="190"/>
      <c r="DM66" s="190"/>
      <c r="DN66" s="190"/>
      <c r="DO66" s="190"/>
      <c r="DP66" s="190"/>
      <c r="DQ66" s="190"/>
      <c r="DR66" s="190">
        <f t="shared" si="1208"/>
        <v>0</v>
      </c>
      <c r="DS66" s="190"/>
      <c r="DT66" s="190"/>
      <c r="DU66" s="190"/>
      <c r="DV66" s="190"/>
      <c r="DW66" s="190"/>
      <c r="DX66" s="190"/>
      <c r="DY66" s="190">
        <f t="shared" si="1209"/>
        <v>1</v>
      </c>
      <c r="DZ66" s="190"/>
      <c r="EA66" s="190"/>
      <c r="EB66" s="190"/>
      <c r="EC66" s="190"/>
      <c r="ED66" s="190"/>
      <c r="EE66" s="190"/>
      <c r="EF66" s="190">
        <f t="shared" si="1210"/>
        <v>1</v>
      </c>
      <c r="EG66" s="190"/>
      <c r="EH66" s="190"/>
      <c r="EI66" s="190"/>
      <c r="EJ66" s="190"/>
      <c r="EK66" s="190"/>
      <c r="EL66" s="190"/>
      <c r="EM66" s="190">
        <f t="shared" si="1211"/>
        <v>1</v>
      </c>
      <c r="EN66" s="190"/>
      <c r="EO66" s="190"/>
      <c r="EP66" s="190"/>
      <c r="EQ66" s="190"/>
      <c r="ER66" s="190"/>
      <c r="ES66" s="191"/>
      <c r="ET66" s="190">
        <f t="shared" si="1212"/>
        <v>1</v>
      </c>
      <c r="EU66" s="190"/>
      <c r="EV66" s="190"/>
      <c r="EW66" s="190"/>
      <c r="EX66" s="190"/>
      <c r="EY66" s="190"/>
      <c r="EZ66" s="190"/>
      <c r="FA66" s="190">
        <f t="shared" si="1213"/>
        <v>1</v>
      </c>
      <c r="FB66" s="190"/>
      <c r="FC66" s="190"/>
      <c r="FD66" s="190"/>
      <c r="FE66" s="190"/>
      <c r="FF66" s="190"/>
      <c r="FG66" s="190"/>
      <c r="FH66" s="190">
        <f t="shared" si="1214"/>
        <v>1</v>
      </c>
      <c r="FI66" s="190"/>
      <c r="FJ66" s="190"/>
      <c r="FK66" s="190"/>
      <c r="FL66" s="190"/>
      <c r="FM66" s="190"/>
      <c r="FN66" s="190"/>
      <c r="FO66" s="190">
        <f t="shared" si="1215"/>
        <v>1</v>
      </c>
      <c r="FP66" s="190"/>
      <c r="FQ66" s="190"/>
      <c r="FR66" s="190"/>
      <c r="FS66" s="190"/>
      <c r="FT66" s="190"/>
      <c r="FU66" s="190"/>
      <c r="FV66" s="190">
        <f t="shared" si="1216"/>
        <v>1</v>
      </c>
      <c r="FW66" s="190"/>
      <c r="FX66" s="190"/>
      <c r="FY66" s="190"/>
      <c r="FZ66" s="190"/>
      <c r="GA66" s="190"/>
      <c r="GB66" s="191"/>
      <c r="GC66" s="190">
        <f t="shared" si="1217"/>
        <v>1</v>
      </c>
      <c r="GD66" s="190"/>
      <c r="GE66" s="190"/>
      <c r="GF66" s="190"/>
      <c r="GG66" s="190"/>
      <c r="GH66" s="190"/>
      <c r="GI66" s="190"/>
      <c r="GJ66" s="190">
        <f t="shared" si="1218"/>
        <v>1</v>
      </c>
      <c r="GK66" s="190"/>
      <c r="GL66" s="190"/>
      <c r="GM66" s="190"/>
      <c r="GN66" s="190"/>
      <c r="GO66" s="190"/>
      <c r="GP66" s="190"/>
      <c r="GQ66" s="190">
        <f t="shared" si="1219"/>
        <v>1</v>
      </c>
      <c r="GR66" s="190"/>
      <c r="GS66" s="190"/>
      <c r="GT66" s="190"/>
      <c r="GU66" s="190"/>
      <c r="GV66" s="190"/>
      <c r="GW66" s="190"/>
      <c r="GX66" s="190">
        <f t="shared" si="1220"/>
        <v>1</v>
      </c>
      <c r="GY66" s="190"/>
      <c r="GZ66" s="190"/>
      <c r="HA66" s="190"/>
      <c r="HB66" s="190"/>
      <c r="HC66" s="190"/>
      <c r="HD66" s="190"/>
      <c r="HE66" s="190">
        <f t="shared" si="1221"/>
        <v>1</v>
      </c>
      <c r="HF66" s="190"/>
      <c r="HG66" s="190"/>
      <c r="HH66" s="190"/>
      <c r="HI66" s="190"/>
      <c r="HJ66" s="190"/>
      <c r="HK66" s="191"/>
      <c r="HL66" s="190">
        <f t="shared" si="1222"/>
        <v>1</v>
      </c>
      <c r="HM66" s="190"/>
      <c r="HN66" s="190"/>
      <c r="HO66" s="190"/>
      <c r="HP66" s="190"/>
      <c r="HQ66" s="190"/>
      <c r="HR66" s="190"/>
      <c r="HS66" s="190">
        <f t="shared" si="1223"/>
        <v>1</v>
      </c>
      <c r="HT66" s="190"/>
      <c r="HU66" s="190"/>
      <c r="HV66" s="190"/>
      <c r="HW66" s="190"/>
      <c r="HX66" s="190"/>
      <c r="HY66" s="190"/>
      <c r="HZ66" s="190">
        <f t="shared" si="1224"/>
        <v>1</v>
      </c>
      <c r="IA66" s="190"/>
      <c r="IB66" s="190"/>
      <c r="IC66" s="190"/>
      <c r="ID66" s="190"/>
      <c r="IE66" s="190"/>
      <c r="IF66" s="190"/>
      <c r="IG66" s="190">
        <f t="shared" si="1225"/>
        <v>1</v>
      </c>
      <c r="IH66" s="190"/>
      <c r="II66" s="190"/>
      <c r="IJ66" s="190"/>
      <c r="IK66" s="190"/>
      <c r="IL66" s="190"/>
      <c r="IM66" s="190"/>
      <c r="IN66" s="190">
        <f t="shared" si="1226"/>
        <v>1</v>
      </c>
      <c r="IO66" s="190"/>
      <c r="IP66" s="190"/>
      <c r="IQ66" s="190"/>
      <c r="IR66" s="190"/>
      <c r="IS66" s="190"/>
      <c r="IT66" s="191"/>
      <c r="IU66" s="190">
        <f t="shared" si="1227"/>
        <v>1</v>
      </c>
      <c r="IV66" s="190"/>
      <c r="IW66" s="190"/>
      <c r="IX66" s="190"/>
      <c r="IY66" s="190"/>
      <c r="IZ66" s="190"/>
      <c r="JA66" s="190"/>
      <c r="JB66" s="190">
        <f t="shared" si="1228"/>
        <v>1</v>
      </c>
      <c r="JC66" s="190"/>
      <c r="JD66" s="190"/>
      <c r="JE66" s="190"/>
      <c r="JF66" s="190"/>
      <c r="JG66" s="190"/>
      <c r="JH66" s="190"/>
      <c r="JI66" s="190">
        <f t="shared" si="1229"/>
        <v>1</v>
      </c>
      <c r="JJ66" s="190"/>
      <c r="JK66" s="190"/>
      <c r="JL66" s="190"/>
      <c r="JM66" s="190"/>
      <c r="JN66" s="190"/>
      <c r="JO66" s="190"/>
      <c r="JP66" s="190">
        <f t="shared" si="1230"/>
        <v>1</v>
      </c>
      <c r="JQ66" s="190"/>
      <c r="JR66" s="190"/>
      <c r="JS66" s="190"/>
      <c r="JT66" s="190"/>
      <c r="JU66" s="190"/>
      <c r="JV66" s="190"/>
      <c r="JW66" s="190">
        <f t="shared" si="1231"/>
        <v>1</v>
      </c>
      <c r="JX66" s="190"/>
      <c r="JY66" s="190"/>
      <c r="JZ66" s="190"/>
      <c r="KA66" s="190"/>
      <c r="KB66" s="190"/>
      <c r="KC66" s="191"/>
      <c r="KD66" s="190">
        <f t="shared" si="1232"/>
        <v>1</v>
      </c>
      <c r="KE66" s="190"/>
      <c r="KF66" s="190"/>
      <c r="KG66" s="190"/>
      <c r="KH66" s="190"/>
      <c r="KI66" s="190"/>
      <c r="KJ66" s="190"/>
      <c r="KK66" s="190">
        <f t="shared" si="1233"/>
        <v>1</v>
      </c>
      <c r="KL66" s="190"/>
      <c r="KM66" s="190"/>
      <c r="KN66" s="190"/>
      <c r="KO66" s="190"/>
      <c r="KP66" s="190"/>
      <c r="KQ66" s="190"/>
      <c r="KR66" s="190">
        <f t="shared" si="1234"/>
        <v>1</v>
      </c>
      <c r="KS66" s="190"/>
      <c r="KT66" s="190"/>
      <c r="KU66" s="190"/>
      <c r="KV66" s="190"/>
      <c r="KW66" s="190"/>
      <c r="KX66" s="190"/>
      <c r="KY66" s="190">
        <f t="shared" si="1235"/>
        <v>1</v>
      </c>
      <c r="KZ66" s="190"/>
      <c r="LA66" s="190"/>
      <c r="LB66" s="190"/>
      <c r="LC66" s="190"/>
      <c r="LD66" s="190"/>
      <c r="LE66" s="190"/>
      <c r="LF66" s="190">
        <f t="shared" si="1236"/>
        <v>1</v>
      </c>
      <c r="LG66" s="190"/>
      <c r="LH66" s="190"/>
      <c r="LI66" s="190"/>
      <c r="LJ66" s="190"/>
      <c r="LK66" s="190"/>
      <c r="LL66" s="191"/>
      <c r="LM66" s="190">
        <f t="shared" si="1237"/>
        <v>1</v>
      </c>
      <c r="LN66" s="190"/>
      <c r="LO66" s="190"/>
      <c r="LP66" s="190"/>
      <c r="LQ66" s="190"/>
      <c r="LR66" s="190"/>
      <c r="LS66" s="190"/>
      <c r="LT66" s="190">
        <f t="shared" si="1238"/>
        <v>1</v>
      </c>
      <c r="LU66" s="190"/>
      <c r="LV66" s="190"/>
      <c r="LW66" s="190"/>
      <c r="LX66" s="190"/>
      <c r="LY66" s="190"/>
      <c r="LZ66" s="190"/>
    </row>
    <row r="67" spans="1:338" hidden="1">
      <c r="A67" s="122" t="str">
        <f>Results!D8&amp;""</f>
        <v>Zeltennia Castle</v>
      </c>
      <c r="B67" s="122">
        <f t="shared" si="1239"/>
        <v>5</v>
      </c>
      <c r="C67" s="190">
        <f t="shared" si="1191"/>
        <v>1</v>
      </c>
      <c r="D67" s="190"/>
      <c r="E67" s="190"/>
      <c r="F67" s="190"/>
      <c r="G67" s="190"/>
      <c r="H67" s="190"/>
      <c r="I67" s="191"/>
      <c r="J67" s="190">
        <f t="shared" si="1192"/>
        <v>1</v>
      </c>
      <c r="K67" s="190"/>
      <c r="L67" s="190"/>
      <c r="M67" s="190"/>
      <c r="N67" s="190"/>
      <c r="O67" s="190"/>
      <c r="P67" s="190"/>
      <c r="Q67" s="190">
        <f t="shared" si="1193"/>
        <v>1</v>
      </c>
      <c r="R67" s="190"/>
      <c r="S67" s="190"/>
      <c r="T67" s="190"/>
      <c r="U67" s="190"/>
      <c r="V67" s="190"/>
      <c r="W67" s="190"/>
      <c r="X67" s="190">
        <f t="shared" si="1194"/>
        <v>1</v>
      </c>
      <c r="Y67" s="190"/>
      <c r="Z67" s="190"/>
      <c r="AA67" s="190"/>
      <c r="AB67" s="190"/>
      <c r="AC67" s="190"/>
      <c r="AD67" s="190"/>
      <c r="AE67" s="190">
        <f t="shared" si="1195"/>
        <v>1</v>
      </c>
      <c r="AF67" s="190"/>
      <c r="AG67" s="190"/>
      <c r="AH67" s="190"/>
      <c r="AI67" s="190"/>
      <c r="AJ67" s="190"/>
      <c r="AK67" s="190"/>
      <c r="AL67" s="190">
        <f t="shared" si="1196"/>
        <v>1</v>
      </c>
      <c r="AM67" s="190"/>
      <c r="AN67" s="190"/>
      <c r="AO67" s="190"/>
      <c r="AP67" s="190"/>
      <c r="AQ67" s="190"/>
      <c r="AR67" s="191"/>
      <c r="AS67" s="190">
        <f t="shared" si="1197"/>
        <v>1</v>
      </c>
      <c r="AT67" s="190"/>
      <c r="AU67" s="190"/>
      <c r="AV67" s="190"/>
      <c r="AW67" s="190"/>
      <c r="AX67" s="190"/>
      <c r="AY67" s="190"/>
      <c r="AZ67" s="190">
        <f t="shared" si="1198"/>
        <v>0</v>
      </c>
      <c r="BA67" s="190"/>
      <c r="BB67" s="190"/>
      <c r="BC67" s="190"/>
      <c r="BD67" s="190"/>
      <c r="BE67" s="190"/>
      <c r="BF67" s="190"/>
      <c r="BG67" s="190">
        <f t="shared" si="1199"/>
        <v>1</v>
      </c>
      <c r="BH67" s="190"/>
      <c r="BI67" s="190"/>
      <c r="BJ67" s="190"/>
      <c r="BK67" s="190"/>
      <c r="BL67" s="190"/>
      <c r="BM67" s="190"/>
      <c r="BN67" s="190">
        <f t="shared" si="1200"/>
        <v>1</v>
      </c>
      <c r="BO67" s="190"/>
      <c r="BP67" s="190"/>
      <c r="BQ67" s="190"/>
      <c r="BR67" s="190"/>
      <c r="BS67" s="190"/>
      <c r="BT67" s="190"/>
      <c r="BU67" s="190">
        <f t="shared" si="1201"/>
        <v>1</v>
      </c>
      <c r="BV67" s="190"/>
      <c r="BW67" s="190"/>
      <c r="BX67" s="190"/>
      <c r="BY67" s="190"/>
      <c r="BZ67" s="190"/>
      <c r="CA67" s="191"/>
      <c r="CB67" s="190">
        <f t="shared" si="1202"/>
        <v>1</v>
      </c>
      <c r="CC67" s="190"/>
      <c r="CD67" s="190"/>
      <c r="CE67" s="190"/>
      <c r="CF67" s="190"/>
      <c r="CG67" s="190"/>
      <c r="CH67" s="190"/>
      <c r="CI67" s="190">
        <f t="shared" si="1203"/>
        <v>1</v>
      </c>
      <c r="CJ67" s="190"/>
      <c r="CK67" s="190"/>
      <c r="CL67" s="190"/>
      <c r="CM67" s="190"/>
      <c r="CN67" s="190"/>
      <c r="CO67" s="190"/>
      <c r="CP67" s="190">
        <f t="shared" si="1204"/>
        <v>0</v>
      </c>
      <c r="CQ67" s="190"/>
      <c r="CR67" s="190"/>
      <c r="CS67" s="190"/>
      <c r="CT67" s="190"/>
      <c r="CU67" s="190"/>
      <c r="CV67" s="190"/>
      <c r="CW67" s="190">
        <f t="shared" si="1205"/>
        <v>1</v>
      </c>
      <c r="CX67" s="190"/>
      <c r="CY67" s="190"/>
      <c r="CZ67" s="190"/>
      <c r="DA67" s="190"/>
      <c r="DB67" s="190"/>
      <c r="DC67" s="190"/>
      <c r="DD67" s="190">
        <f t="shared" si="1206"/>
        <v>1</v>
      </c>
      <c r="DE67" s="190"/>
      <c r="DF67" s="190"/>
      <c r="DG67" s="190"/>
      <c r="DH67" s="190"/>
      <c r="DI67" s="190"/>
      <c r="DJ67" s="191"/>
      <c r="DK67" s="190">
        <f t="shared" si="1207"/>
        <v>1</v>
      </c>
      <c r="DL67" s="190"/>
      <c r="DM67" s="190"/>
      <c r="DN67" s="190"/>
      <c r="DO67" s="190"/>
      <c r="DP67" s="190"/>
      <c r="DQ67" s="190"/>
      <c r="DR67" s="190">
        <f t="shared" si="1208"/>
        <v>0</v>
      </c>
      <c r="DS67" s="190"/>
      <c r="DT67" s="190"/>
      <c r="DU67" s="190"/>
      <c r="DV67" s="190"/>
      <c r="DW67" s="190"/>
      <c r="DX67" s="190"/>
      <c r="DY67" s="190">
        <f t="shared" si="1209"/>
        <v>0</v>
      </c>
      <c r="DZ67" s="190"/>
      <c r="EA67" s="190"/>
      <c r="EB67" s="190"/>
      <c r="EC67" s="190"/>
      <c r="ED67" s="190"/>
      <c r="EE67" s="190"/>
      <c r="EF67" s="190">
        <f t="shared" si="1210"/>
        <v>1</v>
      </c>
      <c r="EG67" s="190"/>
      <c r="EH67" s="190"/>
      <c r="EI67" s="190"/>
      <c r="EJ67" s="190"/>
      <c r="EK67" s="190"/>
      <c r="EL67" s="190"/>
      <c r="EM67" s="190">
        <f t="shared" si="1211"/>
        <v>1</v>
      </c>
      <c r="EN67" s="190"/>
      <c r="EO67" s="190"/>
      <c r="EP67" s="190"/>
      <c r="EQ67" s="190"/>
      <c r="ER67" s="190"/>
      <c r="ES67" s="191"/>
      <c r="ET67" s="190">
        <f t="shared" si="1212"/>
        <v>0</v>
      </c>
      <c r="EU67" s="190"/>
      <c r="EV67" s="190"/>
      <c r="EW67" s="190"/>
      <c r="EX67" s="190"/>
      <c r="EY67" s="190"/>
      <c r="EZ67" s="190"/>
      <c r="FA67" s="190">
        <f t="shared" si="1213"/>
        <v>1</v>
      </c>
      <c r="FB67" s="190"/>
      <c r="FC67" s="190"/>
      <c r="FD67" s="190"/>
      <c r="FE67" s="190"/>
      <c r="FF67" s="190"/>
      <c r="FG67" s="190"/>
      <c r="FH67" s="190">
        <f t="shared" si="1214"/>
        <v>1</v>
      </c>
      <c r="FI67" s="190"/>
      <c r="FJ67" s="190"/>
      <c r="FK67" s="190"/>
      <c r="FL67" s="190"/>
      <c r="FM67" s="190"/>
      <c r="FN67" s="190"/>
      <c r="FO67" s="190">
        <f t="shared" si="1215"/>
        <v>1</v>
      </c>
      <c r="FP67" s="190"/>
      <c r="FQ67" s="190"/>
      <c r="FR67" s="190"/>
      <c r="FS67" s="190"/>
      <c r="FT67" s="190"/>
      <c r="FU67" s="190"/>
      <c r="FV67" s="190">
        <f t="shared" si="1216"/>
        <v>1</v>
      </c>
      <c r="FW67" s="190"/>
      <c r="FX67" s="190"/>
      <c r="FY67" s="190"/>
      <c r="FZ67" s="190"/>
      <c r="GA67" s="190"/>
      <c r="GB67" s="191"/>
      <c r="GC67" s="190">
        <f t="shared" si="1217"/>
        <v>1</v>
      </c>
      <c r="GD67" s="190"/>
      <c r="GE67" s="190"/>
      <c r="GF67" s="190"/>
      <c r="GG67" s="190"/>
      <c r="GH67" s="190"/>
      <c r="GI67" s="190"/>
      <c r="GJ67" s="190">
        <f t="shared" si="1218"/>
        <v>1</v>
      </c>
      <c r="GK67" s="190"/>
      <c r="GL67" s="190"/>
      <c r="GM67" s="190"/>
      <c r="GN67" s="190"/>
      <c r="GO67" s="190"/>
      <c r="GP67" s="190"/>
      <c r="GQ67" s="190">
        <f t="shared" si="1219"/>
        <v>1</v>
      </c>
      <c r="GR67" s="190"/>
      <c r="GS67" s="190"/>
      <c r="GT67" s="190"/>
      <c r="GU67" s="190"/>
      <c r="GV67" s="190"/>
      <c r="GW67" s="190"/>
      <c r="GX67" s="190">
        <f t="shared" si="1220"/>
        <v>1</v>
      </c>
      <c r="GY67" s="190"/>
      <c r="GZ67" s="190"/>
      <c r="HA67" s="190"/>
      <c r="HB67" s="190"/>
      <c r="HC67" s="190"/>
      <c r="HD67" s="190"/>
      <c r="HE67" s="190">
        <f t="shared" si="1221"/>
        <v>1</v>
      </c>
      <c r="HF67" s="190"/>
      <c r="HG67" s="190"/>
      <c r="HH67" s="190"/>
      <c r="HI67" s="190"/>
      <c r="HJ67" s="190"/>
      <c r="HK67" s="191"/>
      <c r="HL67" s="190">
        <f t="shared" si="1222"/>
        <v>1</v>
      </c>
      <c r="HM67" s="190"/>
      <c r="HN67" s="190"/>
      <c r="HO67" s="190"/>
      <c r="HP67" s="190"/>
      <c r="HQ67" s="190"/>
      <c r="HR67" s="190"/>
      <c r="HS67" s="190">
        <f t="shared" si="1223"/>
        <v>1</v>
      </c>
      <c r="HT67" s="190"/>
      <c r="HU67" s="190"/>
      <c r="HV67" s="190"/>
      <c r="HW67" s="190"/>
      <c r="HX67" s="190"/>
      <c r="HY67" s="190"/>
      <c r="HZ67" s="190">
        <f t="shared" si="1224"/>
        <v>1</v>
      </c>
      <c r="IA67" s="190"/>
      <c r="IB67" s="190"/>
      <c r="IC67" s="190"/>
      <c r="ID67" s="190"/>
      <c r="IE67" s="190"/>
      <c r="IF67" s="190"/>
      <c r="IG67" s="190">
        <f t="shared" si="1225"/>
        <v>1</v>
      </c>
      <c r="IH67" s="190"/>
      <c r="II67" s="190"/>
      <c r="IJ67" s="190"/>
      <c r="IK67" s="190"/>
      <c r="IL67" s="190"/>
      <c r="IM67" s="190"/>
      <c r="IN67" s="190">
        <f t="shared" si="1226"/>
        <v>1</v>
      </c>
      <c r="IO67" s="190"/>
      <c r="IP67" s="190"/>
      <c r="IQ67" s="190"/>
      <c r="IR67" s="190"/>
      <c r="IS67" s="190"/>
      <c r="IT67" s="191"/>
      <c r="IU67" s="190">
        <f t="shared" si="1227"/>
        <v>1</v>
      </c>
      <c r="IV67" s="190"/>
      <c r="IW67" s="190"/>
      <c r="IX67" s="190"/>
      <c r="IY67" s="190"/>
      <c r="IZ67" s="190"/>
      <c r="JA67" s="190"/>
      <c r="JB67" s="190">
        <f t="shared" si="1228"/>
        <v>1</v>
      </c>
      <c r="JC67" s="190"/>
      <c r="JD67" s="190"/>
      <c r="JE67" s="190"/>
      <c r="JF67" s="190"/>
      <c r="JG67" s="190"/>
      <c r="JH67" s="190"/>
      <c r="JI67" s="190">
        <f t="shared" si="1229"/>
        <v>1</v>
      </c>
      <c r="JJ67" s="190"/>
      <c r="JK67" s="190"/>
      <c r="JL67" s="190"/>
      <c r="JM67" s="190"/>
      <c r="JN67" s="190"/>
      <c r="JO67" s="190"/>
      <c r="JP67" s="190">
        <f t="shared" si="1230"/>
        <v>0</v>
      </c>
      <c r="JQ67" s="190"/>
      <c r="JR67" s="190"/>
      <c r="JS67" s="190"/>
      <c r="JT67" s="190"/>
      <c r="JU67" s="190"/>
      <c r="JV67" s="190"/>
      <c r="JW67" s="190">
        <f t="shared" si="1231"/>
        <v>1</v>
      </c>
      <c r="JX67" s="190"/>
      <c r="JY67" s="190"/>
      <c r="JZ67" s="190"/>
      <c r="KA67" s="190"/>
      <c r="KB67" s="190"/>
      <c r="KC67" s="191"/>
      <c r="KD67" s="190">
        <f t="shared" si="1232"/>
        <v>1</v>
      </c>
      <c r="KE67" s="190"/>
      <c r="KF67" s="190"/>
      <c r="KG67" s="190"/>
      <c r="KH67" s="190"/>
      <c r="KI67" s="190"/>
      <c r="KJ67" s="190"/>
      <c r="KK67" s="190">
        <f t="shared" si="1233"/>
        <v>1</v>
      </c>
      <c r="KL67" s="190"/>
      <c r="KM67" s="190"/>
      <c r="KN67" s="190"/>
      <c r="KO67" s="190"/>
      <c r="KP67" s="190"/>
      <c r="KQ67" s="190"/>
      <c r="KR67" s="190">
        <f t="shared" si="1234"/>
        <v>1</v>
      </c>
      <c r="KS67" s="190"/>
      <c r="KT67" s="190"/>
      <c r="KU67" s="190"/>
      <c r="KV67" s="190"/>
      <c r="KW67" s="190"/>
      <c r="KX67" s="190"/>
      <c r="KY67" s="190">
        <f t="shared" si="1235"/>
        <v>1</v>
      </c>
      <c r="KZ67" s="190"/>
      <c r="LA67" s="190"/>
      <c r="LB67" s="190"/>
      <c r="LC67" s="190"/>
      <c r="LD67" s="190"/>
      <c r="LE67" s="190"/>
      <c r="LF67" s="190">
        <f t="shared" si="1236"/>
        <v>1</v>
      </c>
      <c r="LG67" s="190"/>
      <c r="LH67" s="190"/>
      <c r="LI67" s="190"/>
      <c r="LJ67" s="190"/>
      <c r="LK67" s="190"/>
      <c r="LL67" s="191"/>
      <c r="LM67" s="190">
        <f t="shared" si="1237"/>
        <v>0</v>
      </c>
      <c r="LN67" s="190"/>
      <c r="LO67" s="190"/>
      <c r="LP67" s="190"/>
      <c r="LQ67" s="190"/>
      <c r="LR67" s="190"/>
      <c r="LS67" s="190"/>
      <c r="LT67" s="190">
        <f t="shared" si="1238"/>
        <v>1</v>
      </c>
      <c r="LU67" s="190"/>
      <c r="LV67" s="190"/>
      <c r="LW67" s="190"/>
      <c r="LX67" s="190"/>
      <c r="LY67" s="190"/>
      <c r="LZ67" s="190"/>
    </row>
    <row r="68" spans="1:338" hidden="1">
      <c r="A68" s="122" t="str">
        <f>Results!D9&amp;""</f>
        <v>Gariland Magic City</v>
      </c>
      <c r="B68" s="122">
        <f t="shared" si="1239"/>
        <v>6</v>
      </c>
      <c r="C68" s="190">
        <f t="shared" si="1191"/>
        <v>0</v>
      </c>
      <c r="D68" s="190"/>
      <c r="E68" s="190"/>
      <c r="F68" s="190"/>
      <c r="G68" s="190"/>
      <c r="H68" s="190"/>
      <c r="I68" s="191"/>
      <c r="J68" s="190">
        <f t="shared" si="1192"/>
        <v>1</v>
      </c>
      <c r="K68" s="190"/>
      <c r="L68" s="190"/>
      <c r="M68" s="190"/>
      <c r="N68" s="190"/>
      <c r="O68" s="190"/>
      <c r="P68" s="190"/>
      <c r="Q68" s="190">
        <f t="shared" si="1193"/>
        <v>0</v>
      </c>
      <c r="R68" s="190"/>
      <c r="S68" s="190"/>
      <c r="T68" s="190"/>
      <c r="U68" s="190"/>
      <c r="V68" s="190"/>
      <c r="W68" s="190"/>
      <c r="X68" s="190">
        <f t="shared" si="1194"/>
        <v>0</v>
      </c>
      <c r="Y68" s="190"/>
      <c r="Z68" s="190"/>
      <c r="AA68" s="190"/>
      <c r="AB68" s="190"/>
      <c r="AC68" s="190"/>
      <c r="AD68" s="190"/>
      <c r="AE68" s="190">
        <f t="shared" si="1195"/>
        <v>0</v>
      </c>
      <c r="AF68" s="190"/>
      <c r="AG68" s="190"/>
      <c r="AH68" s="190"/>
      <c r="AI68" s="190"/>
      <c r="AJ68" s="190"/>
      <c r="AK68" s="190"/>
      <c r="AL68" s="190">
        <f t="shared" si="1196"/>
        <v>0</v>
      </c>
      <c r="AM68" s="190"/>
      <c r="AN68" s="190"/>
      <c r="AO68" s="190"/>
      <c r="AP68" s="190"/>
      <c r="AQ68" s="190"/>
      <c r="AR68" s="191"/>
      <c r="AS68" s="190">
        <f t="shared" si="1197"/>
        <v>0</v>
      </c>
      <c r="AT68" s="190"/>
      <c r="AU68" s="190"/>
      <c r="AV68" s="190"/>
      <c r="AW68" s="190"/>
      <c r="AX68" s="190"/>
      <c r="AY68" s="190"/>
      <c r="AZ68" s="190">
        <f t="shared" si="1198"/>
        <v>0</v>
      </c>
      <c r="BA68" s="190"/>
      <c r="BB68" s="190"/>
      <c r="BC68" s="190"/>
      <c r="BD68" s="190"/>
      <c r="BE68" s="190"/>
      <c r="BF68" s="190"/>
      <c r="BG68" s="190">
        <f t="shared" si="1199"/>
        <v>1</v>
      </c>
      <c r="BH68" s="190"/>
      <c r="BI68" s="190"/>
      <c r="BJ68" s="190"/>
      <c r="BK68" s="190"/>
      <c r="BL68" s="190"/>
      <c r="BM68" s="190"/>
      <c r="BN68" s="190">
        <f t="shared" si="1200"/>
        <v>1</v>
      </c>
      <c r="BO68" s="190"/>
      <c r="BP68" s="190"/>
      <c r="BQ68" s="190"/>
      <c r="BR68" s="190"/>
      <c r="BS68" s="190"/>
      <c r="BT68" s="190"/>
      <c r="BU68" s="190">
        <f t="shared" si="1201"/>
        <v>0</v>
      </c>
      <c r="BV68" s="190"/>
      <c r="BW68" s="190"/>
      <c r="BX68" s="190"/>
      <c r="BY68" s="190"/>
      <c r="BZ68" s="190"/>
      <c r="CA68" s="191"/>
      <c r="CB68" s="190">
        <f t="shared" si="1202"/>
        <v>1</v>
      </c>
      <c r="CC68" s="190"/>
      <c r="CD68" s="190"/>
      <c r="CE68" s="190"/>
      <c r="CF68" s="190"/>
      <c r="CG68" s="190"/>
      <c r="CH68" s="190"/>
      <c r="CI68" s="190">
        <f t="shared" si="1203"/>
        <v>0</v>
      </c>
      <c r="CJ68" s="190"/>
      <c r="CK68" s="190"/>
      <c r="CL68" s="190"/>
      <c r="CM68" s="190"/>
      <c r="CN68" s="190"/>
      <c r="CO68" s="190"/>
      <c r="CP68" s="190">
        <f t="shared" si="1204"/>
        <v>0</v>
      </c>
      <c r="CQ68" s="190"/>
      <c r="CR68" s="190"/>
      <c r="CS68" s="190"/>
      <c r="CT68" s="190"/>
      <c r="CU68" s="190"/>
      <c r="CV68" s="190"/>
      <c r="CW68" s="190">
        <f t="shared" si="1205"/>
        <v>0</v>
      </c>
      <c r="CX68" s="190"/>
      <c r="CY68" s="190"/>
      <c r="CZ68" s="190"/>
      <c r="DA68" s="190"/>
      <c r="DB68" s="190"/>
      <c r="DC68" s="190"/>
      <c r="DD68" s="190">
        <f t="shared" si="1206"/>
        <v>1</v>
      </c>
      <c r="DE68" s="190"/>
      <c r="DF68" s="190"/>
      <c r="DG68" s="190"/>
      <c r="DH68" s="190"/>
      <c r="DI68" s="190"/>
      <c r="DJ68" s="191"/>
      <c r="DK68" s="190">
        <f t="shared" si="1207"/>
        <v>0</v>
      </c>
      <c r="DL68" s="190"/>
      <c r="DM68" s="190"/>
      <c r="DN68" s="190"/>
      <c r="DO68" s="190"/>
      <c r="DP68" s="190"/>
      <c r="DQ68" s="190"/>
      <c r="DR68" s="190">
        <f t="shared" si="1208"/>
        <v>0</v>
      </c>
      <c r="DS68" s="190"/>
      <c r="DT68" s="190"/>
      <c r="DU68" s="190"/>
      <c r="DV68" s="190"/>
      <c r="DW68" s="190"/>
      <c r="DX68" s="190"/>
      <c r="DY68" s="190">
        <f t="shared" si="1209"/>
        <v>0</v>
      </c>
      <c r="DZ68" s="190"/>
      <c r="EA68" s="190"/>
      <c r="EB68" s="190"/>
      <c r="EC68" s="190"/>
      <c r="ED68" s="190"/>
      <c r="EE68" s="190"/>
      <c r="EF68" s="190">
        <f t="shared" si="1210"/>
        <v>0</v>
      </c>
      <c r="EG68" s="190"/>
      <c r="EH68" s="190"/>
      <c r="EI68" s="190"/>
      <c r="EJ68" s="190"/>
      <c r="EK68" s="190"/>
      <c r="EL68" s="190"/>
      <c r="EM68" s="190">
        <f t="shared" si="1211"/>
        <v>0</v>
      </c>
      <c r="EN68" s="190"/>
      <c r="EO68" s="190"/>
      <c r="EP68" s="190"/>
      <c r="EQ68" s="190"/>
      <c r="ER68" s="190"/>
      <c r="ES68" s="191"/>
      <c r="ET68" s="190">
        <f t="shared" si="1212"/>
        <v>0</v>
      </c>
      <c r="EU68" s="190"/>
      <c r="EV68" s="190"/>
      <c r="EW68" s="190"/>
      <c r="EX68" s="190"/>
      <c r="EY68" s="190"/>
      <c r="EZ68" s="190"/>
      <c r="FA68" s="190">
        <f t="shared" si="1213"/>
        <v>0</v>
      </c>
      <c r="FB68" s="190"/>
      <c r="FC68" s="190"/>
      <c r="FD68" s="190"/>
      <c r="FE68" s="190"/>
      <c r="FF68" s="190"/>
      <c r="FG68" s="190"/>
      <c r="FH68" s="190">
        <f t="shared" si="1214"/>
        <v>0</v>
      </c>
      <c r="FI68" s="190"/>
      <c r="FJ68" s="190"/>
      <c r="FK68" s="190"/>
      <c r="FL68" s="190"/>
      <c r="FM68" s="190"/>
      <c r="FN68" s="190"/>
      <c r="FO68" s="190">
        <f t="shared" si="1215"/>
        <v>1</v>
      </c>
      <c r="FP68" s="190"/>
      <c r="FQ68" s="190"/>
      <c r="FR68" s="190"/>
      <c r="FS68" s="190"/>
      <c r="FT68" s="190"/>
      <c r="FU68" s="190"/>
      <c r="FV68" s="190">
        <f t="shared" si="1216"/>
        <v>0</v>
      </c>
      <c r="FW68" s="190"/>
      <c r="FX68" s="190"/>
      <c r="FY68" s="190"/>
      <c r="FZ68" s="190"/>
      <c r="GA68" s="190"/>
      <c r="GB68" s="191"/>
      <c r="GC68" s="190">
        <f t="shared" si="1217"/>
        <v>1</v>
      </c>
      <c r="GD68" s="190"/>
      <c r="GE68" s="190"/>
      <c r="GF68" s="190"/>
      <c r="GG68" s="190"/>
      <c r="GH68" s="190"/>
      <c r="GI68" s="190"/>
      <c r="GJ68" s="190">
        <f t="shared" si="1218"/>
        <v>0</v>
      </c>
      <c r="GK68" s="190"/>
      <c r="GL68" s="190"/>
      <c r="GM68" s="190"/>
      <c r="GN68" s="190"/>
      <c r="GO68" s="190"/>
      <c r="GP68" s="190"/>
      <c r="GQ68" s="190">
        <f t="shared" si="1219"/>
        <v>1</v>
      </c>
      <c r="GR68" s="190"/>
      <c r="GS68" s="190"/>
      <c r="GT68" s="190"/>
      <c r="GU68" s="190"/>
      <c r="GV68" s="190"/>
      <c r="GW68" s="190"/>
      <c r="GX68" s="190">
        <f t="shared" si="1220"/>
        <v>1</v>
      </c>
      <c r="GY68" s="190"/>
      <c r="GZ68" s="190"/>
      <c r="HA68" s="190"/>
      <c r="HB68" s="190"/>
      <c r="HC68" s="190"/>
      <c r="HD68" s="190"/>
      <c r="HE68" s="190">
        <f t="shared" si="1221"/>
        <v>1</v>
      </c>
      <c r="HF68" s="190"/>
      <c r="HG68" s="190"/>
      <c r="HH68" s="190"/>
      <c r="HI68" s="190"/>
      <c r="HJ68" s="190"/>
      <c r="HK68" s="191"/>
      <c r="HL68" s="190">
        <f t="shared" si="1222"/>
        <v>0</v>
      </c>
      <c r="HM68" s="190"/>
      <c r="HN68" s="190"/>
      <c r="HO68" s="190"/>
      <c r="HP68" s="190"/>
      <c r="HQ68" s="190"/>
      <c r="HR68" s="190"/>
      <c r="HS68" s="190">
        <f t="shared" si="1223"/>
        <v>0</v>
      </c>
      <c r="HT68" s="190"/>
      <c r="HU68" s="190"/>
      <c r="HV68" s="190"/>
      <c r="HW68" s="190"/>
      <c r="HX68" s="190"/>
      <c r="HY68" s="190"/>
      <c r="HZ68" s="190">
        <f t="shared" si="1224"/>
        <v>1</v>
      </c>
      <c r="IA68" s="190"/>
      <c r="IB68" s="190"/>
      <c r="IC68" s="190"/>
      <c r="ID68" s="190"/>
      <c r="IE68" s="190"/>
      <c r="IF68" s="190"/>
      <c r="IG68" s="190">
        <f t="shared" si="1225"/>
        <v>0</v>
      </c>
      <c r="IH68" s="190"/>
      <c r="II68" s="190"/>
      <c r="IJ68" s="190"/>
      <c r="IK68" s="190"/>
      <c r="IL68" s="190"/>
      <c r="IM68" s="190"/>
      <c r="IN68" s="190">
        <f t="shared" si="1226"/>
        <v>1</v>
      </c>
      <c r="IO68" s="190"/>
      <c r="IP68" s="190"/>
      <c r="IQ68" s="190"/>
      <c r="IR68" s="190"/>
      <c r="IS68" s="190"/>
      <c r="IT68" s="191"/>
      <c r="IU68" s="190">
        <f t="shared" si="1227"/>
        <v>0</v>
      </c>
      <c r="IV68" s="190"/>
      <c r="IW68" s="190"/>
      <c r="IX68" s="190"/>
      <c r="IY68" s="190"/>
      <c r="IZ68" s="190"/>
      <c r="JA68" s="190"/>
      <c r="JB68" s="190">
        <f t="shared" si="1228"/>
        <v>0</v>
      </c>
      <c r="JC68" s="190"/>
      <c r="JD68" s="190"/>
      <c r="JE68" s="190"/>
      <c r="JF68" s="190"/>
      <c r="JG68" s="190"/>
      <c r="JH68" s="190"/>
      <c r="JI68" s="190">
        <f t="shared" si="1229"/>
        <v>0</v>
      </c>
      <c r="JJ68" s="190"/>
      <c r="JK68" s="190"/>
      <c r="JL68" s="190"/>
      <c r="JM68" s="190"/>
      <c r="JN68" s="190"/>
      <c r="JO68" s="190"/>
      <c r="JP68" s="190">
        <f t="shared" si="1230"/>
        <v>0</v>
      </c>
      <c r="JQ68" s="190"/>
      <c r="JR68" s="190"/>
      <c r="JS68" s="190"/>
      <c r="JT68" s="190"/>
      <c r="JU68" s="190"/>
      <c r="JV68" s="190"/>
      <c r="JW68" s="190">
        <f t="shared" si="1231"/>
        <v>0</v>
      </c>
      <c r="JX68" s="190"/>
      <c r="JY68" s="190"/>
      <c r="JZ68" s="190"/>
      <c r="KA68" s="190"/>
      <c r="KB68" s="190"/>
      <c r="KC68" s="191"/>
      <c r="KD68" s="190">
        <f t="shared" si="1232"/>
        <v>0</v>
      </c>
      <c r="KE68" s="190"/>
      <c r="KF68" s="190"/>
      <c r="KG68" s="190"/>
      <c r="KH68" s="190"/>
      <c r="KI68" s="190"/>
      <c r="KJ68" s="190"/>
      <c r="KK68" s="190">
        <f t="shared" si="1233"/>
        <v>0</v>
      </c>
      <c r="KL68" s="190"/>
      <c r="KM68" s="190"/>
      <c r="KN68" s="190"/>
      <c r="KO68" s="190"/>
      <c r="KP68" s="190"/>
      <c r="KQ68" s="190"/>
      <c r="KR68" s="190">
        <f t="shared" si="1234"/>
        <v>0</v>
      </c>
      <c r="KS68" s="190"/>
      <c r="KT68" s="190"/>
      <c r="KU68" s="190"/>
      <c r="KV68" s="190"/>
      <c r="KW68" s="190"/>
      <c r="KX68" s="190"/>
      <c r="KY68" s="190">
        <f t="shared" si="1235"/>
        <v>1</v>
      </c>
      <c r="KZ68" s="190"/>
      <c r="LA68" s="190"/>
      <c r="LB68" s="190"/>
      <c r="LC68" s="190"/>
      <c r="LD68" s="190"/>
      <c r="LE68" s="190"/>
      <c r="LF68" s="190">
        <f t="shared" si="1236"/>
        <v>1</v>
      </c>
      <c r="LG68" s="190"/>
      <c r="LH68" s="190"/>
      <c r="LI68" s="190"/>
      <c r="LJ68" s="190"/>
      <c r="LK68" s="190"/>
      <c r="LL68" s="191"/>
      <c r="LM68" s="190">
        <f t="shared" si="1237"/>
        <v>0</v>
      </c>
      <c r="LN68" s="190"/>
      <c r="LO68" s="190"/>
      <c r="LP68" s="190"/>
      <c r="LQ68" s="190"/>
      <c r="LR68" s="190"/>
      <c r="LS68" s="190"/>
      <c r="LT68" s="190">
        <f t="shared" si="1238"/>
        <v>1</v>
      </c>
      <c r="LU68" s="190"/>
      <c r="LV68" s="190"/>
      <c r="LW68" s="190"/>
      <c r="LX68" s="190"/>
      <c r="LY68" s="190"/>
      <c r="LZ68" s="190"/>
    </row>
    <row r="69" spans="1:338" hidden="1">
      <c r="A69" s="122" t="str">
        <f>Results!D10&amp;""</f>
        <v>Yardow Fort City</v>
      </c>
      <c r="B69" s="122">
        <f t="shared" si="1239"/>
        <v>7</v>
      </c>
      <c r="C69" s="190">
        <f t="shared" si="1191"/>
        <v>0</v>
      </c>
      <c r="D69" s="190"/>
      <c r="E69" s="190"/>
      <c r="F69" s="190"/>
      <c r="G69" s="190"/>
      <c r="H69" s="190"/>
      <c r="I69" s="191"/>
      <c r="J69" s="190">
        <f t="shared" si="1192"/>
        <v>1</v>
      </c>
      <c r="K69" s="190"/>
      <c r="L69" s="190"/>
      <c r="M69" s="190"/>
      <c r="N69" s="190"/>
      <c r="O69" s="190"/>
      <c r="P69" s="190"/>
      <c r="Q69" s="190">
        <f t="shared" si="1193"/>
        <v>0</v>
      </c>
      <c r="R69" s="190"/>
      <c r="S69" s="190"/>
      <c r="T69" s="190"/>
      <c r="U69" s="190"/>
      <c r="V69" s="190"/>
      <c r="W69" s="190"/>
      <c r="X69" s="190">
        <f t="shared" si="1194"/>
        <v>0</v>
      </c>
      <c r="Y69" s="190"/>
      <c r="Z69" s="190"/>
      <c r="AA69" s="190"/>
      <c r="AB69" s="190"/>
      <c r="AC69" s="190"/>
      <c r="AD69" s="190"/>
      <c r="AE69" s="190">
        <f t="shared" si="1195"/>
        <v>0</v>
      </c>
      <c r="AF69" s="190"/>
      <c r="AG69" s="190"/>
      <c r="AH69" s="190"/>
      <c r="AI69" s="190"/>
      <c r="AJ69" s="190"/>
      <c r="AK69" s="190"/>
      <c r="AL69" s="190">
        <f t="shared" si="1196"/>
        <v>0</v>
      </c>
      <c r="AM69" s="190"/>
      <c r="AN69" s="190"/>
      <c r="AO69" s="190"/>
      <c r="AP69" s="190"/>
      <c r="AQ69" s="190"/>
      <c r="AR69" s="191"/>
      <c r="AS69" s="190">
        <f t="shared" si="1197"/>
        <v>0</v>
      </c>
      <c r="AT69" s="190"/>
      <c r="AU69" s="190"/>
      <c r="AV69" s="190"/>
      <c r="AW69" s="190"/>
      <c r="AX69" s="190"/>
      <c r="AY69" s="190"/>
      <c r="AZ69" s="190">
        <f t="shared" si="1198"/>
        <v>0</v>
      </c>
      <c r="BA69" s="190"/>
      <c r="BB69" s="190"/>
      <c r="BC69" s="190"/>
      <c r="BD69" s="190"/>
      <c r="BE69" s="190"/>
      <c r="BF69" s="190"/>
      <c r="BG69" s="190">
        <f t="shared" si="1199"/>
        <v>0</v>
      </c>
      <c r="BH69" s="190"/>
      <c r="BI69" s="190"/>
      <c r="BJ69" s="190"/>
      <c r="BK69" s="190"/>
      <c r="BL69" s="190"/>
      <c r="BM69" s="190"/>
      <c r="BN69" s="190">
        <f t="shared" si="1200"/>
        <v>1</v>
      </c>
      <c r="BO69" s="190"/>
      <c r="BP69" s="190"/>
      <c r="BQ69" s="190"/>
      <c r="BR69" s="190"/>
      <c r="BS69" s="190"/>
      <c r="BT69" s="190"/>
      <c r="BU69" s="190">
        <f t="shared" si="1201"/>
        <v>0</v>
      </c>
      <c r="BV69" s="190"/>
      <c r="BW69" s="190"/>
      <c r="BX69" s="190"/>
      <c r="BY69" s="190"/>
      <c r="BZ69" s="190"/>
      <c r="CA69" s="191"/>
      <c r="CB69" s="190">
        <f t="shared" si="1202"/>
        <v>0</v>
      </c>
      <c r="CC69" s="190"/>
      <c r="CD69" s="190"/>
      <c r="CE69" s="190"/>
      <c r="CF69" s="190"/>
      <c r="CG69" s="190"/>
      <c r="CH69" s="190"/>
      <c r="CI69" s="190">
        <f t="shared" si="1203"/>
        <v>0</v>
      </c>
      <c r="CJ69" s="190"/>
      <c r="CK69" s="190"/>
      <c r="CL69" s="190"/>
      <c r="CM69" s="190"/>
      <c r="CN69" s="190"/>
      <c r="CO69" s="190"/>
      <c r="CP69" s="190">
        <f t="shared" si="1204"/>
        <v>0</v>
      </c>
      <c r="CQ69" s="190"/>
      <c r="CR69" s="190"/>
      <c r="CS69" s="190"/>
      <c r="CT69" s="190"/>
      <c r="CU69" s="190"/>
      <c r="CV69" s="190"/>
      <c r="CW69" s="190">
        <f t="shared" si="1205"/>
        <v>0</v>
      </c>
      <c r="CX69" s="190"/>
      <c r="CY69" s="190"/>
      <c r="CZ69" s="190"/>
      <c r="DA69" s="190"/>
      <c r="DB69" s="190"/>
      <c r="DC69" s="190"/>
      <c r="DD69" s="190">
        <f t="shared" si="1206"/>
        <v>1</v>
      </c>
      <c r="DE69" s="190"/>
      <c r="DF69" s="190"/>
      <c r="DG69" s="190"/>
      <c r="DH69" s="190"/>
      <c r="DI69" s="190"/>
      <c r="DJ69" s="191"/>
      <c r="DK69" s="190">
        <f t="shared" si="1207"/>
        <v>0</v>
      </c>
      <c r="DL69" s="190"/>
      <c r="DM69" s="190"/>
      <c r="DN69" s="190"/>
      <c r="DO69" s="190"/>
      <c r="DP69" s="190"/>
      <c r="DQ69" s="190"/>
      <c r="DR69" s="190">
        <f t="shared" si="1208"/>
        <v>0</v>
      </c>
      <c r="DS69" s="190"/>
      <c r="DT69" s="190"/>
      <c r="DU69" s="190"/>
      <c r="DV69" s="190"/>
      <c r="DW69" s="190"/>
      <c r="DX69" s="190"/>
      <c r="DY69" s="190">
        <f t="shared" si="1209"/>
        <v>0</v>
      </c>
      <c r="DZ69" s="190"/>
      <c r="EA69" s="190"/>
      <c r="EB69" s="190"/>
      <c r="EC69" s="190"/>
      <c r="ED69" s="190"/>
      <c r="EE69" s="190"/>
      <c r="EF69" s="190">
        <f t="shared" si="1210"/>
        <v>0</v>
      </c>
      <c r="EG69" s="190"/>
      <c r="EH69" s="190"/>
      <c r="EI69" s="190"/>
      <c r="EJ69" s="190"/>
      <c r="EK69" s="190"/>
      <c r="EL69" s="190"/>
      <c r="EM69" s="190">
        <f t="shared" si="1211"/>
        <v>0</v>
      </c>
      <c r="EN69" s="190"/>
      <c r="EO69" s="190"/>
      <c r="EP69" s="190"/>
      <c r="EQ69" s="190"/>
      <c r="ER69" s="190"/>
      <c r="ES69" s="191"/>
      <c r="ET69" s="190">
        <f t="shared" si="1212"/>
        <v>0</v>
      </c>
      <c r="EU69" s="190"/>
      <c r="EV69" s="190"/>
      <c r="EW69" s="190"/>
      <c r="EX69" s="190"/>
      <c r="EY69" s="190"/>
      <c r="EZ69" s="190"/>
      <c r="FA69" s="190">
        <f t="shared" si="1213"/>
        <v>0</v>
      </c>
      <c r="FB69" s="190"/>
      <c r="FC69" s="190"/>
      <c r="FD69" s="190"/>
      <c r="FE69" s="190"/>
      <c r="FF69" s="190"/>
      <c r="FG69" s="190"/>
      <c r="FH69" s="190">
        <f t="shared" si="1214"/>
        <v>0</v>
      </c>
      <c r="FI69" s="190"/>
      <c r="FJ69" s="190"/>
      <c r="FK69" s="190"/>
      <c r="FL69" s="190"/>
      <c r="FM69" s="190"/>
      <c r="FN69" s="190"/>
      <c r="FO69" s="190">
        <f t="shared" si="1215"/>
        <v>0</v>
      </c>
      <c r="FP69" s="190"/>
      <c r="FQ69" s="190"/>
      <c r="FR69" s="190"/>
      <c r="FS69" s="190"/>
      <c r="FT69" s="190"/>
      <c r="FU69" s="190"/>
      <c r="FV69" s="190">
        <f t="shared" si="1216"/>
        <v>0</v>
      </c>
      <c r="FW69" s="190"/>
      <c r="FX69" s="190"/>
      <c r="FY69" s="190"/>
      <c r="FZ69" s="190"/>
      <c r="GA69" s="190"/>
      <c r="GB69" s="191"/>
      <c r="GC69" s="190">
        <f t="shared" si="1217"/>
        <v>0</v>
      </c>
      <c r="GD69" s="190"/>
      <c r="GE69" s="190"/>
      <c r="GF69" s="190"/>
      <c r="GG69" s="190"/>
      <c r="GH69" s="190"/>
      <c r="GI69" s="190"/>
      <c r="GJ69" s="190">
        <f t="shared" si="1218"/>
        <v>0</v>
      </c>
      <c r="GK69" s="190"/>
      <c r="GL69" s="190"/>
      <c r="GM69" s="190"/>
      <c r="GN69" s="190"/>
      <c r="GO69" s="190"/>
      <c r="GP69" s="190"/>
      <c r="GQ69" s="190">
        <f t="shared" si="1219"/>
        <v>0</v>
      </c>
      <c r="GR69" s="190"/>
      <c r="GS69" s="190"/>
      <c r="GT69" s="190"/>
      <c r="GU69" s="190"/>
      <c r="GV69" s="190"/>
      <c r="GW69" s="190"/>
      <c r="GX69" s="190">
        <f t="shared" si="1220"/>
        <v>0</v>
      </c>
      <c r="GY69" s="190"/>
      <c r="GZ69" s="190"/>
      <c r="HA69" s="190"/>
      <c r="HB69" s="190"/>
      <c r="HC69" s="190"/>
      <c r="HD69" s="190"/>
      <c r="HE69" s="190">
        <f t="shared" si="1221"/>
        <v>0</v>
      </c>
      <c r="HF69" s="190"/>
      <c r="HG69" s="190"/>
      <c r="HH69" s="190"/>
      <c r="HI69" s="190"/>
      <c r="HJ69" s="190"/>
      <c r="HK69" s="191"/>
      <c r="HL69" s="190">
        <f t="shared" si="1222"/>
        <v>0</v>
      </c>
      <c r="HM69" s="190"/>
      <c r="HN69" s="190"/>
      <c r="HO69" s="190"/>
      <c r="HP69" s="190"/>
      <c r="HQ69" s="190"/>
      <c r="HR69" s="190"/>
      <c r="HS69" s="190">
        <f t="shared" si="1223"/>
        <v>0</v>
      </c>
      <c r="HT69" s="190"/>
      <c r="HU69" s="190"/>
      <c r="HV69" s="190"/>
      <c r="HW69" s="190"/>
      <c r="HX69" s="190"/>
      <c r="HY69" s="190"/>
      <c r="HZ69" s="190">
        <f t="shared" si="1224"/>
        <v>0</v>
      </c>
      <c r="IA69" s="190"/>
      <c r="IB69" s="190"/>
      <c r="IC69" s="190"/>
      <c r="ID69" s="190"/>
      <c r="IE69" s="190"/>
      <c r="IF69" s="190"/>
      <c r="IG69" s="190">
        <f t="shared" si="1225"/>
        <v>0</v>
      </c>
      <c r="IH69" s="190"/>
      <c r="II69" s="190"/>
      <c r="IJ69" s="190"/>
      <c r="IK69" s="190"/>
      <c r="IL69" s="190"/>
      <c r="IM69" s="190"/>
      <c r="IN69" s="190">
        <f t="shared" si="1226"/>
        <v>0</v>
      </c>
      <c r="IO69" s="190"/>
      <c r="IP69" s="190"/>
      <c r="IQ69" s="190"/>
      <c r="IR69" s="190"/>
      <c r="IS69" s="190"/>
      <c r="IT69" s="191"/>
      <c r="IU69" s="190">
        <f t="shared" si="1227"/>
        <v>0</v>
      </c>
      <c r="IV69" s="190"/>
      <c r="IW69" s="190"/>
      <c r="IX69" s="190"/>
      <c r="IY69" s="190"/>
      <c r="IZ69" s="190"/>
      <c r="JA69" s="190"/>
      <c r="JB69" s="190">
        <f t="shared" si="1228"/>
        <v>0</v>
      </c>
      <c r="JC69" s="190"/>
      <c r="JD69" s="190"/>
      <c r="JE69" s="190"/>
      <c r="JF69" s="190"/>
      <c r="JG69" s="190"/>
      <c r="JH69" s="190"/>
      <c r="JI69" s="190">
        <f t="shared" si="1229"/>
        <v>0</v>
      </c>
      <c r="JJ69" s="190"/>
      <c r="JK69" s="190"/>
      <c r="JL69" s="190"/>
      <c r="JM69" s="190"/>
      <c r="JN69" s="190"/>
      <c r="JO69" s="190"/>
      <c r="JP69" s="190">
        <f t="shared" si="1230"/>
        <v>0</v>
      </c>
      <c r="JQ69" s="190"/>
      <c r="JR69" s="190"/>
      <c r="JS69" s="190"/>
      <c r="JT69" s="190"/>
      <c r="JU69" s="190"/>
      <c r="JV69" s="190"/>
      <c r="JW69" s="190">
        <f t="shared" si="1231"/>
        <v>0</v>
      </c>
      <c r="JX69" s="190"/>
      <c r="JY69" s="190"/>
      <c r="JZ69" s="190"/>
      <c r="KA69" s="190"/>
      <c r="KB69" s="190"/>
      <c r="KC69" s="191"/>
      <c r="KD69" s="190">
        <f t="shared" si="1232"/>
        <v>0</v>
      </c>
      <c r="KE69" s="190"/>
      <c r="KF69" s="190"/>
      <c r="KG69" s="190"/>
      <c r="KH69" s="190"/>
      <c r="KI69" s="190"/>
      <c r="KJ69" s="190"/>
      <c r="KK69" s="190">
        <f t="shared" si="1233"/>
        <v>0</v>
      </c>
      <c r="KL69" s="190"/>
      <c r="KM69" s="190"/>
      <c r="KN69" s="190"/>
      <c r="KO69" s="190"/>
      <c r="KP69" s="190"/>
      <c r="KQ69" s="190"/>
      <c r="KR69" s="190">
        <f t="shared" si="1234"/>
        <v>0</v>
      </c>
      <c r="KS69" s="190"/>
      <c r="KT69" s="190"/>
      <c r="KU69" s="190"/>
      <c r="KV69" s="190"/>
      <c r="KW69" s="190"/>
      <c r="KX69" s="190"/>
      <c r="KY69" s="190">
        <f t="shared" si="1235"/>
        <v>0</v>
      </c>
      <c r="KZ69" s="190"/>
      <c r="LA69" s="190"/>
      <c r="LB69" s="190"/>
      <c r="LC69" s="190"/>
      <c r="LD69" s="190"/>
      <c r="LE69" s="190"/>
      <c r="LF69" s="190">
        <f t="shared" si="1236"/>
        <v>0</v>
      </c>
      <c r="LG69" s="190"/>
      <c r="LH69" s="190"/>
      <c r="LI69" s="190"/>
      <c r="LJ69" s="190"/>
      <c r="LK69" s="190"/>
      <c r="LL69" s="191"/>
      <c r="LM69" s="190">
        <f t="shared" si="1237"/>
        <v>0</v>
      </c>
      <c r="LN69" s="190"/>
      <c r="LO69" s="190"/>
      <c r="LP69" s="190"/>
      <c r="LQ69" s="190"/>
      <c r="LR69" s="190"/>
      <c r="LS69" s="190"/>
      <c r="LT69" s="190">
        <f t="shared" si="1238"/>
        <v>1</v>
      </c>
      <c r="LU69" s="190"/>
      <c r="LV69" s="190"/>
      <c r="LW69" s="190"/>
      <c r="LX69" s="190"/>
      <c r="LY69" s="190"/>
      <c r="LZ69" s="190"/>
    </row>
    <row r="70" spans="1:338" hidden="1">
      <c r="A70" s="122" t="str">
        <f>Results!D11&amp;""</f>
        <v>Goland Coal City</v>
      </c>
      <c r="B70" s="122">
        <f t="shared" si="1239"/>
        <v>8</v>
      </c>
      <c r="C70" s="190">
        <f t="shared" si="1191"/>
        <v>0</v>
      </c>
      <c r="D70" s="190"/>
      <c r="E70" s="190"/>
      <c r="F70" s="190"/>
      <c r="G70" s="190"/>
      <c r="H70" s="190"/>
      <c r="I70" s="191"/>
      <c r="J70" s="190">
        <f t="shared" si="1192"/>
        <v>0</v>
      </c>
      <c r="K70" s="190"/>
      <c r="L70" s="190"/>
      <c r="M70" s="190"/>
      <c r="N70" s="190"/>
      <c r="O70" s="190"/>
      <c r="P70" s="190"/>
      <c r="Q70" s="190">
        <f t="shared" si="1193"/>
        <v>0</v>
      </c>
      <c r="R70" s="190"/>
      <c r="S70" s="190"/>
      <c r="T70" s="190"/>
      <c r="U70" s="190"/>
      <c r="V70" s="190"/>
      <c r="W70" s="190"/>
      <c r="X70" s="190">
        <f t="shared" si="1194"/>
        <v>0</v>
      </c>
      <c r="Y70" s="190"/>
      <c r="Z70" s="190"/>
      <c r="AA70" s="190"/>
      <c r="AB70" s="190"/>
      <c r="AC70" s="190"/>
      <c r="AD70" s="190"/>
      <c r="AE70" s="190">
        <f t="shared" si="1195"/>
        <v>0</v>
      </c>
      <c r="AF70" s="190"/>
      <c r="AG70" s="190"/>
      <c r="AH70" s="190"/>
      <c r="AI70" s="190"/>
      <c r="AJ70" s="190"/>
      <c r="AK70" s="190"/>
      <c r="AL70" s="190">
        <f t="shared" si="1196"/>
        <v>0</v>
      </c>
      <c r="AM70" s="190"/>
      <c r="AN70" s="190"/>
      <c r="AO70" s="190"/>
      <c r="AP70" s="190"/>
      <c r="AQ70" s="190"/>
      <c r="AR70" s="191"/>
      <c r="AS70" s="190">
        <f t="shared" si="1197"/>
        <v>0</v>
      </c>
      <c r="AT70" s="190"/>
      <c r="AU70" s="190"/>
      <c r="AV70" s="190"/>
      <c r="AW70" s="190"/>
      <c r="AX70" s="190"/>
      <c r="AY70" s="190"/>
      <c r="AZ70" s="190">
        <f t="shared" si="1198"/>
        <v>0</v>
      </c>
      <c r="BA70" s="190"/>
      <c r="BB70" s="190"/>
      <c r="BC70" s="190"/>
      <c r="BD70" s="190"/>
      <c r="BE70" s="190"/>
      <c r="BF70" s="190"/>
      <c r="BG70" s="190">
        <f t="shared" si="1199"/>
        <v>0</v>
      </c>
      <c r="BH70" s="190"/>
      <c r="BI70" s="190"/>
      <c r="BJ70" s="190"/>
      <c r="BK70" s="190"/>
      <c r="BL70" s="190"/>
      <c r="BM70" s="190"/>
      <c r="BN70" s="190">
        <f t="shared" si="1200"/>
        <v>0</v>
      </c>
      <c r="BO70" s="190"/>
      <c r="BP70" s="190"/>
      <c r="BQ70" s="190"/>
      <c r="BR70" s="190"/>
      <c r="BS70" s="190"/>
      <c r="BT70" s="190"/>
      <c r="BU70" s="190">
        <f t="shared" si="1201"/>
        <v>0</v>
      </c>
      <c r="BV70" s="190"/>
      <c r="BW70" s="190"/>
      <c r="BX70" s="190"/>
      <c r="BY70" s="190"/>
      <c r="BZ70" s="190"/>
      <c r="CA70" s="191"/>
      <c r="CB70" s="190">
        <f t="shared" si="1202"/>
        <v>0</v>
      </c>
      <c r="CC70" s="190"/>
      <c r="CD70" s="190"/>
      <c r="CE70" s="190"/>
      <c r="CF70" s="190"/>
      <c r="CG70" s="190"/>
      <c r="CH70" s="190"/>
      <c r="CI70" s="190">
        <f t="shared" si="1203"/>
        <v>0</v>
      </c>
      <c r="CJ70" s="190"/>
      <c r="CK70" s="190"/>
      <c r="CL70" s="190"/>
      <c r="CM70" s="190"/>
      <c r="CN70" s="190"/>
      <c r="CO70" s="190"/>
      <c r="CP70" s="190">
        <f t="shared" si="1204"/>
        <v>0</v>
      </c>
      <c r="CQ70" s="190"/>
      <c r="CR70" s="190"/>
      <c r="CS70" s="190"/>
      <c r="CT70" s="190"/>
      <c r="CU70" s="190"/>
      <c r="CV70" s="190"/>
      <c r="CW70" s="190">
        <f t="shared" si="1205"/>
        <v>0</v>
      </c>
      <c r="CX70" s="190"/>
      <c r="CY70" s="190"/>
      <c r="CZ70" s="190"/>
      <c r="DA70" s="190"/>
      <c r="DB70" s="190"/>
      <c r="DC70" s="190"/>
      <c r="DD70" s="190">
        <f t="shared" si="1206"/>
        <v>0</v>
      </c>
      <c r="DE70" s="190"/>
      <c r="DF70" s="190"/>
      <c r="DG70" s="190"/>
      <c r="DH70" s="190"/>
      <c r="DI70" s="190"/>
      <c r="DJ70" s="191"/>
      <c r="DK70" s="190">
        <f t="shared" si="1207"/>
        <v>0</v>
      </c>
      <c r="DL70" s="190"/>
      <c r="DM70" s="190"/>
      <c r="DN70" s="190"/>
      <c r="DO70" s="190"/>
      <c r="DP70" s="190"/>
      <c r="DQ70" s="190"/>
      <c r="DR70" s="190">
        <f t="shared" si="1208"/>
        <v>0</v>
      </c>
      <c r="DS70" s="190"/>
      <c r="DT70" s="190"/>
      <c r="DU70" s="190"/>
      <c r="DV70" s="190"/>
      <c r="DW70" s="190"/>
      <c r="DX70" s="190"/>
      <c r="DY70" s="190">
        <f t="shared" si="1209"/>
        <v>0</v>
      </c>
      <c r="DZ70" s="190"/>
      <c r="EA70" s="190"/>
      <c r="EB70" s="190"/>
      <c r="EC70" s="190"/>
      <c r="ED70" s="190"/>
      <c r="EE70" s="190"/>
      <c r="EF70" s="190">
        <f t="shared" si="1210"/>
        <v>0</v>
      </c>
      <c r="EG70" s="190"/>
      <c r="EH70" s="190"/>
      <c r="EI70" s="190"/>
      <c r="EJ70" s="190"/>
      <c r="EK70" s="190"/>
      <c r="EL70" s="190"/>
      <c r="EM70" s="190">
        <f t="shared" si="1211"/>
        <v>0</v>
      </c>
      <c r="EN70" s="190"/>
      <c r="EO70" s="190"/>
      <c r="EP70" s="190"/>
      <c r="EQ70" s="190"/>
      <c r="ER70" s="190"/>
      <c r="ES70" s="191"/>
      <c r="ET70" s="190">
        <f t="shared" si="1212"/>
        <v>0</v>
      </c>
      <c r="EU70" s="190"/>
      <c r="EV70" s="190"/>
      <c r="EW70" s="190"/>
      <c r="EX70" s="190"/>
      <c r="EY70" s="190"/>
      <c r="EZ70" s="190"/>
      <c r="FA70" s="190">
        <f t="shared" si="1213"/>
        <v>0</v>
      </c>
      <c r="FB70" s="190"/>
      <c r="FC70" s="190"/>
      <c r="FD70" s="190"/>
      <c r="FE70" s="190"/>
      <c r="FF70" s="190"/>
      <c r="FG70" s="190"/>
      <c r="FH70" s="190">
        <f t="shared" si="1214"/>
        <v>0</v>
      </c>
      <c r="FI70" s="190"/>
      <c r="FJ70" s="190"/>
      <c r="FK70" s="190"/>
      <c r="FL70" s="190"/>
      <c r="FM70" s="190"/>
      <c r="FN70" s="190"/>
      <c r="FO70" s="190">
        <f t="shared" si="1215"/>
        <v>0</v>
      </c>
      <c r="FP70" s="190"/>
      <c r="FQ70" s="190"/>
      <c r="FR70" s="190"/>
      <c r="FS70" s="190"/>
      <c r="FT70" s="190"/>
      <c r="FU70" s="190"/>
      <c r="FV70" s="190">
        <f t="shared" si="1216"/>
        <v>0</v>
      </c>
      <c r="FW70" s="190"/>
      <c r="FX70" s="190"/>
      <c r="FY70" s="190"/>
      <c r="FZ70" s="190"/>
      <c r="GA70" s="190"/>
      <c r="GB70" s="191"/>
      <c r="GC70" s="190">
        <f t="shared" si="1217"/>
        <v>0</v>
      </c>
      <c r="GD70" s="190"/>
      <c r="GE70" s="190"/>
      <c r="GF70" s="190"/>
      <c r="GG70" s="190"/>
      <c r="GH70" s="190"/>
      <c r="GI70" s="190"/>
      <c r="GJ70" s="190">
        <f t="shared" si="1218"/>
        <v>0</v>
      </c>
      <c r="GK70" s="190"/>
      <c r="GL70" s="190"/>
      <c r="GM70" s="190"/>
      <c r="GN70" s="190"/>
      <c r="GO70" s="190"/>
      <c r="GP70" s="190"/>
      <c r="GQ70" s="190">
        <f t="shared" si="1219"/>
        <v>0</v>
      </c>
      <c r="GR70" s="190"/>
      <c r="GS70" s="190"/>
      <c r="GT70" s="190"/>
      <c r="GU70" s="190"/>
      <c r="GV70" s="190"/>
      <c r="GW70" s="190"/>
      <c r="GX70" s="190">
        <f t="shared" si="1220"/>
        <v>0</v>
      </c>
      <c r="GY70" s="190"/>
      <c r="GZ70" s="190"/>
      <c r="HA70" s="190"/>
      <c r="HB70" s="190"/>
      <c r="HC70" s="190"/>
      <c r="HD70" s="190"/>
      <c r="HE70" s="190">
        <f t="shared" si="1221"/>
        <v>0</v>
      </c>
      <c r="HF70" s="190"/>
      <c r="HG70" s="190"/>
      <c r="HH70" s="190"/>
      <c r="HI70" s="190"/>
      <c r="HJ70" s="190"/>
      <c r="HK70" s="191"/>
      <c r="HL70" s="190">
        <f t="shared" si="1222"/>
        <v>0</v>
      </c>
      <c r="HM70" s="190"/>
      <c r="HN70" s="190"/>
      <c r="HO70" s="190"/>
      <c r="HP70" s="190"/>
      <c r="HQ70" s="190"/>
      <c r="HR70" s="190"/>
      <c r="HS70" s="190">
        <f t="shared" si="1223"/>
        <v>0</v>
      </c>
      <c r="HT70" s="190"/>
      <c r="HU70" s="190"/>
      <c r="HV70" s="190"/>
      <c r="HW70" s="190"/>
      <c r="HX70" s="190"/>
      <c r="HY70" s="190"/>
      <c r="HZ70" s="190">
        <f t="shared" si="1224"/>
        <v>0</v>
      </c>
      <c r="IA70" s="190"/>
      <c r="IB70" s="190"/>
      <c r="IC70" s="190"/>
      <c r="ID70" s="190"/>
      <c r="IE70" s="190"/>
      <c r="IF70" s="190"/>
      <c r="IG70" s="190">
        <f t="shared" si="1225"/>
        <v>0</v>
      </c>
      <c r="IH70" s="190"/>
      <c r="II70" s="190"/>
      <c r="IJ70" s="190"/>
      <c r="IK70" s="190"/>
      <c r="IL70" s="190"/>
      <c r="IM70" s="190"/>
      <c r="IN70" s="190">
        <f t="shared" si="1226"/>
        <v>0</v>
      </c>
      <c r="IO70" s="190"/>
      <c r="IP70" s="190"/>
      <c r="IQ70" s="190"/>
      <c r="IR70" s="190"/>
      <c r="IS70" s="190"/>
      <c r="IT70" s="191"/>
      <c r="IU70" s="190">
        <f t="shared" si="1227"/>
        <v>0</v>
      </c>
      <c r="IV70" s="190"/>
      <c r="IW70" s="190"/>
      <c r="IX70" s="190"/>
      <c r="IY70" s="190"/>
      <c r="IZ70" s="190"/>
      <c r="JA70" s="190"/>
      <c r="JB70" s="190">
        <f t="shared" si="1228"/>
        <v>0</v>
      </c>
      <c r="JC70" s="190"/>
      <c r="JD70" s="190"/>
      <c r="JE70" s="190"/>
      <c r="JF70" s="190"/>
      <c r="JG70" s="190"/>
      <c r="JH70" s="190"/>
      <c r="JI70" s="190">
        <f t="shared" si="1229"/>
        <v>0</v>
      </c>
      <c r="JJ70" s="190"/>
      <c r="JK70" s="190"/>
      <c r="JL70" s="190"/>
      <c r="JM70" s="190"/>
      <c r="JN70" s="190"/>
      <c r="JO70" s="190"/>
      <c r="JP70" s="190">
        <f t="shared" si="1230"/>
        <v>0</v>
      </c>
      <c r="JQ70" s="190"/>
      <c r="JR70" s="190"/>
      <c r="JS70" s="190"/>
      <c r="JT70" s="190"/>
      <c r="JU70" s="190"/>
      <c r="JV70" s="190"/>
      <c r="JW70" s="190">
        <f t="shared" si="1231"/>
        <v>0</v>
      </c>
      <c r="JX70" s="190"/>
      <c r="JY70" s="190"/>
      <c r="JZ70" s="190"/>
      <c r="KA70" s="190"/>
      <c r="KB70" s="190"/>
      <c r="KC70" s="191"/>
      <c r="KD70" s="190">
        <f t="shared" si="1232"/>
        <v>0</v>
      </c>
      <c r="KE70" s="190"/>
      <c r="KF70" s="190"/>
      <c r="KG70" s="190"/>
      <c r="KH70" s="190"/>
      <c r="KI70" s="190"/>
      <c r="KJ70" s="190"/>
      <c r="KK70" s="190">
        <f t="shared" si="1233"/>
        <v>0</v>
      </c>
      <c r="KL70" s="190"/>
      <c r="KM70" s="190"/>
      <c r="KN70" s="190"/>
      <c r="KO70" s="190"/>
      <c r="KP70" s="190"/>
      <c r="KQ70" s="190"/>
      <c r="KR70" s="190">
        <f t="shared" si="1234"/>
        <v>0</v>
      </c>
      <c r="KS70" s="190"/>
      <c r="KT70" s="190"/>
      <c r="KU70" s="190"/>
      <c r="KV70" s="190"/>
      <c r="KW70" s="190"/>
      <c r="KX70" s="190"/>
      <c r="KY70" s="190">
        <f t="shared" si="1235"/>
        <v>0</v>
      </c>
      <c r="KZ70" s="190"/>
      <c r="LA70" s="190"/>
      <c r="LB70" s="190"/>
      <c r="LC70" s="190"/>
      <c r="LD70" s="190"/>
      <c r="LE70" s="190"/>
      <c r="LF70" s="190">
        <f t="shared" si="1236"/>
        <v>0</v>
      </c>
      <c r="LG70" s="190"/>
      <c r="LH70" s="190"/>
      <c r="LI70" s="190"/>
      <c r="LJ70" s="190"/>
      <c r="LK70" s="190"/>
      <c r="LL70" s="191"/>
      <c r="LM70" s="190">
        <f t="shared" si="1237"/>
        <v>0</v>
      </c>
      <c r="LN70" s="190"/>
      <c r="LO70" s="190"/>
      <c r="LP70" s="190"/>
      <c r="LQ70" s="190"/>
      <c r="LR70" s="190"/>
      <c r="LS70" s="190"/>
      <c r="LT70" s="190">
        <f t="shared" si="1238"/>
        <v>1</v>
      </c>
      <c r="LU70" s="190"/>
      <c r="LV70" s="190"/>
      <c r="LW70" s="190"/>
      <c r="LX70" s="190"/>
      <c r="LY70" s="190"/>
      <c r="LZ70" s="190"/>
    </row>
    <row r="71" spans="1:338" hidden="1">
      <c r="A71" s="122" t="str">
        <f>Results!D12&amp;""</f>
        <v>Dorter Trade City</v>
      </c>
      <c r="B71" s="122">
        <f t="shared" si="1239"/>
        <v>9</v>
      </c>
      <c r="C71" s="190">
        <f t="shared" si="1191"/>
        <v>0</v>
      </c>
      <c r="D71" s="190"/>
      <c r="E71" s="190"/>
      <c r="F71" s="190"/>
      <c r="G71" s="190"/>
      <c r="H71" s="190"/>
      <c r="I71" s="191"/>
      <c r="J71" s="190">
        <f t="shared" si="1192"/>
        <v>0</v>
      </c>
      <c r="K71" s="190"/>
      <c r="L71" s="190"/>
      <c r="M71" s="190"/>
      <c r="N71" s="190"/>
      <c r="O71" s="190"/>
      <c r="P71" s="190"/>
      <c r="Q71" s="190">
        <f t="shared" si="1193"/>
        <v>0</v>
      </c>
      <c r="R71" s="190"/>
      <c r="S71" s="190"/>
      <c r="T71" s="190"/>
      <c r="U71" s="190"/>
      <c r="V71" s="190"/>
      <c r="W71" s="190"/>
      <c r="X71" s="190">
        <f t="shared" si="1194"/>
        <v>0</v>
      </c>
      <c r="Y71" s="190"/>
      <c r="Z71" s="190"/>
      <c r="AA71" s="190"/>
      <c r="AB71" s="190"/>
      <c r="AC71" s="190"/>
      <c r="AD71" s="190"/>
      <c r="AE71" s="190">
        <f t="shared" si="1195"/>
        <v>0</v>
      </c>
      <c r="AF71" s="190"/>
      <c r="AG71" s="190"/>
      <c r="AH71" s="190"/>
      <c r="AI71" s="190"/>
      <c r="AJ71" s="190"/>
      <c r="AK71" s="190"/>
      <c r="AL71" s="190">
        <f t="shared" si="1196"/>
        <v>0</v>
      </c>
      <c r="AM71" s="190"/>
      <c r="AN71" s="190"/>
      <c r="AO71" s="190"/>
      <c r="AP71" s="190"/>
      <c r="AQ71" s="190"/>
      <c r="AR71" s="191"/>
      <c r="AS71" s="190">
        <f t="shared" si="1197"/>
        <v>0</v>
      </c>
      <c r="AT71" s="190"/>
      <c r="AU71" s="190"/>
      <c r="AV71" s="190"/>
      <c r="AW71" s="190"/>
      <c r="AX71" s="190"/>
      <c r="AY71" s="190"/>
      <c r="AZ71" s="190">
        <f t="shared" si="1198"/>
        <v>0</v>
      </c>
      <c r="BA71" s="190"/>
      <c r="BB71" s="190"/>
      <c r="BC71" s="190"/>
      <c r="BD71" s="190"/>
      <c r="BE71" s="190"/>
      <c r="BF71" s="190"/>
      <c r="BG71" s="190">
        <f t="shared" si="1199"/>
        <v>0</v>
      </c>
      <c r="BH71" s="190"/>
      <c r="BI71" s="190"/>
      <c r="BJ71" s="190"/>
      <c r="BK71" s="190"/>
      <c r="BL71" s="190"/>
      <c r="BM71" s="190"/>
      <c r="BN71" s="190">
        <f t="shared" si="1200"/>
        <v>0</v>
      </c>
      <c r="BO71" s="190"/>
      <c r="BP71" s="190"/>
      <c r="BQ71" s="190"/>
      <c r="BR71" s="190"/>
      <c r="BS71" s="190"/>
      <c r="BT71" s="190"/>
      <c r="BU71" s="190">
        <f t="shared" si="1201"/>
        <v>0</v>
      </c>
      <c r="BV71" s="190"/>
      <c r="BW71" s="190"/>
      <c r="BX71" s="190"/>
      <c r="BY71" s="190"/>
      <c r="BZ71" s="190"/>
      <c r="CA71" s="191"/>
      <c r="CB71" s="190">
        <f t="shared" si="1202"/>
        <v>0</v>
      </c>
      <c r="CC71" s="190"/>
      <c r="CD71" s="190"/>
      <c r="CE71" s="190"/>
      <c r="CF71" s="190"/>
      <c r="CG71" s="190"/>
      <c r="CH71" s="190"/>
      <c r="CI71" s="190">
        <f t="shared" si="1203"/>
        <v>0</v>
      </c>
      <c r="CJ71" s="190"/>
      <c r="CK71" s="190"/>
      <c r="CL71" s="190"/>
      <c r="CM71" s="190"/>
      <c r="CN71" s="190"/>
      <c r="CO71" s="190"/>
      <c r="CP71" s="190">
        <f t="shared" si="1204"/>
        <v>0</v>
      </c>
      <c r="CQ71" s="190"/>
      <c r="CR71" s="190"/>
      <c r="CS71" s="190"/>
      <c r="CT71" s="190"/>
      <c r="CU71" s="190"/>
      <c r="CV71" s="190"/>
      <c r="CW71" s="190">
        <f t="shared" si="1205"/>
        <v>0</v>
      </c>
      <c r="CX71" s="190"/>
      <c r="CY71" s="190"/>
      <c r="CZ71" s="190"/>
      <c r="DA71" s="190"/>
      <c r="DB71" s="190"/>
      <c r="DC71" s="190"/>
      <c r="DD71" s="190">
        <f t="shared" si="1206"/>
        <v>0</v>
      </c>
      <c r="DE71" s="190"/>
      <c r="DF71" s="190"/>
      <c r="DG71" s="190"/>
      <c r="DH71" s="190"/>
      <c r="DI71" s="190"/>
      <c r="DJ71" s="191"/>
      <c r="DK71" s="190">
        <f t="shared" si="1207"/>
        <v>0</v>
      </c>
      <c r="DL71" s="190"/>
      <c r="DM71" s="190"/>
      <c r="DN71" s="190"/>
      <c r="DO71" s="190"/>
      <c r="DP71" s="190"/>
      <c r="DQ71" s="190"/>
      <c r="DR71" s="190">
        <f t="shared" si="1208"/>
        <v>0</v>
      </c>
      <c r="DS71" s="190"/>
      <c r="DT71" s="190"/>
      <c r="DU71" s="190"/>
      <c r="DV71" s="190"/>
      <c r="DW71" s="190"/>
      <c r="DX71" s="190"/>
      <c r="DY71" s="190">
        <f t="shared" si="1209"/>
        <v>0</v>
      </c>
      <c r="DZ71" s="190"/>
      <c r="EA71" s="190"/>
      <c r="EB71" s="190"/>
      <c r="EC71" s="190"/>
      <c r="ED71" s="190"/>
      <c r="EE71" s="190"/>
      <c r="EF71" s="190">
        <f t="shared" si="1210"/>
        <v>0</v>
      </c>
      <c r="EG71" s="190"/>
      <c r="EH71" s="190"/>
      <c r="EI71" s="190"/>
      <c r="EJ71" s="190"/>
      <c r="EK71" s="190"/>
      <c r="EL71" s="190"/>
      <c r="EM71" s="190">
        <f t="shared" si="1211"/>
        <v>0</v>
      </c>
      <c r="EN71" s="190"/>
      <c r="EO71" s="190"/>
      <c r="EP71" s="190"/>
      <c r="EQ71" s="190"/>
      <c r="ER71" s="190"/>
      <c r="ES71" s="191"/>
      <c r="ET71" s="190">
        <f t="shared" si="1212"/>
        <v>0</v>
      </c>
      <c r="EU71" s="190"/>
      <c r="EV71" s="190"/>
      <c r="EW71" s="190"/>
      <c r="EX71" s="190"/>
      <c r="EY71" s="190"/>
      <c r="EZ71" s="190"/>
      <c r="FA71" s="190">
        <f t="shared" si="1213"/>
        <v>0</v>
      </c>
      <c r="FB71" s="190"/>
      <c r="FC71" s="190"/>
      <c r="FD71" s="190"/>
      <c r="FE71" s="190"/>
      <c r="FF71" s="190"/>
      <c r="FG71" s="190"/>
      <c r="FH71" s="190">
        <f t="shared" si="1214"/>
        <v>0</v>
      </c>
      <c r="FI71" s="190"/>
      <c r="FJ71" s="190"/>
      <c r="FK71" s="190"/>
      <c r="FL71" s="190"/>
      <c r="FM71" s="190"/>
      <c r="FN71" s="190"/>
      <c r="FO71" s="190">
        <f t="shared" si="1215"/>
        <v>0</v>
      </c>
      <c r="FP71" s="190"/>
      <c r="FQ71" s="190"/>
      <c r="FR71" s="190"/>
      <c r="FS71" s="190"/>
      <c r="FT71" s="190"/>
      <c r="FU71" s="190"/>
      <c r="FV71" s="190">
        <f t="shared" si="1216"/>
        <v>0</v>
      </c>
      <c r="FW71" s="190"/>
      <c r="FX71" s="190"/>
      <c r="FY71" s="190"/>
      <c r="FZ71" s="190"/>
      <c r="GA71" s="190"/>
      <c r="GB71" s="191"/>
      <c r="GC71" s="190">
        <f t="shared" si="1217"/>
        <v>0</v>
      </c>
      <c r="GD71" s="190"/>
      <c r="GE71" s="190"/>
      <c r="GF71" s="190"/>
      <c r="GG71" s="190"/>
      <c r="GH71" s="190"/>
      <c r="GI71" s="190"/>
      <c r="GJ71" s="190">
        <f t="shared" si="1218"/>
        <v>0</v>
      </c>
      <c r="GK71" s="190"/>
      <c r="GL71" s="190"/>
      <c r="GM71" s="190"/>
      <c r="GN71" s="190"/>
      <c r="GO71" s="190"/>
      <c r="GP71" s="190"/>
      <c r="GQ71" s="190">
        <f t="shared" si="1219"/>
        <v>0</v>
      </c>
      <c r="GR71" s="190"/>
      <c r="GS71" s="190"/>
      <c r="GT71" s="190"/>
      <c r="GU71" s="190"/>
      <c r="GV71" s="190"/>
      <c r="GW71" s="190"/>
      <c r="GX71" s="190">
        <f t="shared" si="1220"/>
        <v>0</v>
      </c>
      <c r="GY71" s="190"/>
      <c r="GZ71" s="190"/>
      <c r="HA71" s="190"/>
      <c r="HB71" s="190"/>
      <c r="HC71" s="190"/>
      <c r="HD71" s="190"/>
      <c r="HE71" s="190">
        <f t="shared" si="1221"/>
        <v>0</v>
      </c>
      <c r="HF71" s="190"/>
      <c r="HG71" s="190"/>
      <c r="HH71" s="190"/>
      <c r="HI71" s="190"/>
      <c r="HJ71" s="190"/>
      <c r="HK71" s="191"/>
      <c r="HL71" s="190">
        <f t="shared" si="1222"/>
        <v>0</v>
      </c>
      <c r="HM71" s="190"/>
      <c r="HN71" s="190"/>
      <c r="HO71" s="190"/>
      <c r="HP71" s="190"/>
      <c r="HQ71" s="190"/>
      <c r="HR71" s="190"/>
      <c r="HS71" s="190">
        <f t="shared" si="1223"/>
        <v>0</v>
      </c>
      <c r="HT71" s="190"/>
      <c r="HU71" s="190"/>
      <c r="HV71" s="190"/>
      <c r="HW71" s="190"/>
      <c r="HX71" s="190"/>
      <c r="HY71" s="190"/>
      <c r="HZ71" s="190">
        <f t="shared" si="1224"/>
        <v>0</v>
      </c>
      <c r="IA71" s="190"/>
      <c r="IB71" s="190"/>
      <c r="IC71" s="190"/>
      <c r="ID71" s="190"/>
      <c r="IE71" s="190"/>
      <c r="IF71" s="190"/>
      <c r="IG71" s="190">
        <f t="shared" si="1225"/>
        <v>0</v>
      </c>
      <c r="IH71" s="190"/>
      <c r="II71" s="190"/>
      <c r="IJ71" s="190"/>
      <c r="IK71" s="190"/>
      <c r="IL71" s="190"/>
      <c r="IM71" s="190"/>
      <c r="IN71" s="190">
        <f t="shared" si="1226"/>
        <v>0</v>
      </c>
      <c r="IO71" s="190"/>
      <c r="IP71" s="190"/>
      <c r="IQ71" s="190"/>
      <c r="IR71" s="190"/>
      <c r="IS71" s="190"/>
      <c r="IT71" s="191"/>
      <c r="IU71" s="190">
        <f t="shared" si="1227"/>
        <v>0</v>
      </c>
      <c r="IV71" s="190"/>
      <c r="IW71" s="190"/>
      <c r="IX71" s="190"/>
      <c r="IY71" s="190"/>
      <c r="IZ71" s="190"/>
      <c r="JA71" s="190"/>
      <c r="JB71" s="190">
        <f t="shared" si="1228"/>
        <v>0</v>
      </c>
      <c r="JC71" s="190"/>
      <c r="JD71" s="190"/>
      <c r="JE71" s="190"/>
      <c r="JF71" s="190"/>
      <c r="JG71" s="190"/>
      <c r="JH71" s="190"/>
      <c r="JI71" s="190">
        <f t="shared" si="1229"/>
        <v>0</v>
      </c>
      <c r="JJ71" s="190"/>
      <c r="JK71" s="190"/>
      <c r="JL71" s="190"/>
      <c r="JM71" s="190"/>
      <c r="JN71" s="190"/>
      <c r="JO71" s="190"/>
      <c r="JP71" s="190">
        <f t="shared" si="1230"/>
        <v>0</v>
      </c>
      <c r="JQ71" s="190"/>
      <c r="JR71" s="190"/>
      <c r="JS71" s="190"/>
      <c r="JT71" s="190"/>
      <c r="JU71" s="190"/>
      <c r="JV71" s="190"/>
      <c r="JW71" s="190">
        <f t="shared" si="1231"/>
        <v>0</v>
      </c>
      <c r="JX71" s="190"/>
      <c r="JY71" s="190"/>
      <c r="JZ71" s="190"/>
      <c r="KA71" s="190"/>
      <c r="KB71" s="190"/>
      <c r="KC71" s="191"/>
      <c r="KD71" s="190">
        <f t="shared" si="1232"/>
        <v>0</v>
      </c>
      <c r="KE71" s="190"/>
      <c r="KF71" s="190"/>
      <c r="KG71" s="190"/>
      <c r="KH71" s="190"/>
      <c r="KI71" s="190"/>
      <c r="KJ71" s="190"/>
      <c r="KK71" s="190">
        <f t="shared" si="1233"/>
        <v>0</v>
      </c>
      <c r="KL71" s="190"/>
      <c r="KM71" s="190"/>
      <c r="KN71" s="190"/>
      <c r="KO71" s="190"/>
      <c r="KP71" s="190"/>
      <c r="KQ71" s="190"/>
      <c r="KR71" s="190">
        <f t="shared" si="1234"/>
        <v>0</v>
      </c>
      <c r="KS71" s="190"/>
      <c r="KT71" s="190"/>
      <c r="KU71" s="190"/>
      <c r="KV71" s="190"/>
      <c r="KW71" s="190"/>
      <c r="KX71" s="190"/>
      <c r="KY71" s="190">
        <f t="shared" si="1235"/>
        <v>0</v>
      </c>
      <c r="KZ71" s="190"/>
      <c r="LA71" s="190"/>
      <c r="LB71" s="190"/>
      <c r="LC71" s="190"/>
      <c r="LD71" s="190"/>
      <c r="LE71" s="190"/>
      <c r="LF71" s="190">
        <f t="shared" si="1236"/>
        <v>0</v>
      </c>
      <c r="LG71" s="190"/>
      <c r="LH71" s="190"/>
      <c r="LI71" s="190"/>
      <c r="LJ71" s="190"/>
      <c r="LK71" s="190"/>
      <c r="LL71" s="191"/>
      <c r="LM71" s="190">
        <f t="shared" si="1237"/>
        <v>0</v>
      </c>
      <c r="LN71" s="190"/>
      <c r="LO71" s="190"/>
      <c r="LP71" s="190"/>
      <c r="LQ71" s="190"/>
      <c r="LR71" s="190"/>
      <c r="LS71" s="190"/>
      <c r="LT71" s="190">
        <f t="shared" si="1238"/>
        <v>1</v>
      </c>
      <c r="LU71" s="190"/>
      <c r="LV71" s="190"/>
      <c r="LW71" s="190"/>
      <c r="LX71" s="190"/>
      <c r="LY71" s="190"/>
      <c r="LZ71" s="190"/>
    </row>
    <row r="72" spans="1:338" hidden="1">
      <c r="A72" s="122" t="str">
        <f>Results!D13&amp;""</f>
        <v>Zaland Fort City</v>
      </c>
      <c r="B72" s="122">
        <f t="shared" si="1239"/>
        <v>10</v>
      </c>
      <c r="C72" s="190">
        <f t="shared" si="1191"/>
        <v>0</v>
      </c>
      <c r="D72" s="190"/>
      <c r="E72" s="190"/>
      <c r="F72" s="190"/>
      <c r="G72" s="190"/>
      <c r="H72" s="190"/>
      <c r="I72" s="191"/>
      <c r="J72" s="190">
        <f t="shared" si="1192"/>
        <v>0</v>
      </c>
      <c r="K72" s="190"/>
      <c r="L72" s="190"/>
      <c r="M72" s="190"/>
      <c r="N72" s="190"/>
      <c r="O72" s="190"/>
      <c r="P72" s="190"/>
      <c r="Q72" s="190">
        <f t="shared" si="1193"/>
        <v>0</v>
      </c>
      <c r="R72" s="190"/>
      <c r="S72" s="190"/>
      <c r="T72" s="190"/>
      <c r="U72" s="190"/>
      <c r="V72" s="190"/>
      <c r="W72" s="190"/>
      <c r="X72" s="190">
        <f t="shared" si="1194"/>
        <v>0</v>
      </c>
      <c r="Y72" s="190"/>
      <c r="Z72" s="190"/>
      <c r="AA72" s="190"/>
      <c r="AB72" s="190"/>
      <c r="AC72" s="190"/>
      <c r="AD72" s="190"/>
      <c r="AE72" s="190">
        <f t="shared" si="1195"/>
        <v>0</v>
      </c>
      <c r="AF72" s="190"/>
      <c r="AG72" s="190"/>
      <c r="AH72" s="190"/>
      <c r="AI72" s="190"/>
      <c r="AJ72" s="190"/>
      <c r="AK72" s="190"/>
      <c r="AL72" s="190">
        <f t="shared" si="1196"/>
        <v>0</v>
      </c>
      <c r="AM72" s="190"/>
      <c r="AN72" s="190"/>
      <c r="AO72" s="190"/>
      <c r="AP72" s="190"/>
      <c r="AQ72" s="190"/>
      <c r="AR72" s="191"/>
      <c r="AS72" s="190">
        <f t="shared" si="1197"/>
        <v>0</v>
      </c>
      <c r="AT72" s="190"/>
      <c r="AU72" s="190"/>
      <c r="AV72" s="190"/>
      <c r="AW72" s="190"/>
      <c r="AX72" s="190"/>
      <c r="AY72" s="190"/>
      <c r="AZ72" s="190">
        <f t="shared" si="1198"/>
        <v>0</v>
      </c>
      <c r="BA72" s="190"/>
      <c r="BB72" s="190"/>
      <c r="BC72" s="190"/>
      <c r="BD72" s="190"/>
      <c r="BE72" s="190"/>
      <c r="BF72" s="190"/>
      <c r="BG72" s="190">
        <f t="shared" si="1199"/>
        <v>0</v>
      </c>
      <c r="BH72" s="190"/>
      <c r="BI72" s="190"/>
      <c r="BJ72" s="190"/>
      <c r="BK72" s="190"/>
      <c r="BL72" s="190"/>
      <c r="BM72" s="190"/>
      <c r="BN72" s="190">
        <f t="shared" si="1200"/>
        <v>0</v>
      </c>
      <c r="BO72" s="190"/>
      <c r="BP72" s="190"/>
      <c r="BQ72" s="190"/>
      <c r="BR72" s="190"/>
      <c r="BS72" s="190"/>
      <c r="BT72" s="190"/>
      <c r="BU72" s="190">
        <f t="shared" si="1201"/>
        <v>0</v>
      </c>
      <c r="BV72" s="190"/>
      <c r="BW72" s="190"/>
      <c r="BX72" s="190"/>
      <c r="BY72" s="190"/>
      <c r="BZ72" s="190"/>
      <c r="CA72" s="191"/>
      <c r="CB72" s="190">
        <f t="shared" si="1202"/>
        <v>0</v>
      </c>
      <c r="CC72" s="190"/>
      <c r="CD72" s="190"/>
      <c r="CE72" s="190"/>
      <c r="CF72" s="190"/>
      <c r="CG72" s="190"/>
      <c r="CH72" s="190"/>
      <c r="CI72" s="190">
        <f t="shared" si="1203"/>
        <v>0</v>
      </c>
      <c r="CJ72" s="190"/>
      <c r="CK72" s="190"/>
      <c r="CL72" s="190"/>
      <c r="CM72" s="190"/>
      <c r="CN72" s="190"/>
      <c r="CO72" s="190"/>
      <c r="CP72" s="190">
        <f t="shared" si="1204"/>
        <v>0</v>
      </c>
      <c r="CQ72" s="190"/>
      <c r="CR72" s="190"/>
      <c r="CS72" s="190"/>
      <c r="CT72" s="190"/>
      <c r="CU72" s="190"/>
      <c r="CV72" s="190"/>
      <c r="CW72" s="190">
        <f t="shared" si="1205"/>
        <v>0</v>
      </c>
      <c r="CX72" s="190"/>
      <c r="CY72" s="190"/>
      <c r="CZ72" s="190"/>
      <c r="DA72" s="190"/>
      <c r="DB72" s="190"/>
      <c r="DC72" s="190"/>
      <c r="DD72" s="190">
        <f t="shared" si="1206"/>
        <v>0</v>
      </c>
      <c r="DE72" s="190"/>
      <c r="DF72" s="190"/>
      <c r="DG72" s="190"/>
      <c r="DH72" s="190"/>
      <c r="DI72" s="190"/>
      <c r="DJ72" s="191"/>
      <c r="DK72" s="190">
        <f t="shared" si="1207"/>
        <v>0</v>
      </c>
      <c r="DL72" s="190"/>
      <c r="DM72" s="190"/>
      <c r="DN72" s="190"/>
      <c r="DO72" s="190"/>
      <c r="DP72" s="190"/>
      <c r="DQ72" s="190"/>
      <c r="DR72" s="190">
        <f t="shared" si="1208"/>
        <v>0</v>
      </c>
      <c r="DS72" s="190"/>
      <c r="DT72" s="190"/>
      <c r="DU72" s="190"/>
      <c r="DV72" s="190"/>
      <c r="DW72" s="190"/>
      <c r="DX72" s="190"/>
      <c r="DY72" s="190">
        <f t="shared" si="1209"/>
        <v>0</v>
      </c>
      <c r="DZ72" s="190"/>
      <c r="EA72" s="190"/>
      <c r="EB72" s="190"/>
      <c r="EC72" s="190"/>
      <c r="ED72" s="190"/>
      <c r="EE72" s="190"/>
      <c r="EF72" s="190">
        <f t="shared" si="1210"/>
        <v>0</v>
      </c>
      <c r="EG72" s="190"/>
      <c r="EH72" s="190"/>
      <c r="EI72" s="190"/>
      <c r="EJ72" s="190"/>
      <c r="EK72" s="190"/>
      <c r="EL72" s="190"/>
      <c r="EM72" s="190">
        <f t="shared" si="1211"/>
        <v>0</v>
      </c>
      <c r="EN72" s="190"/>
      <c r="EO72" s="190"/>
      <c r="EP72" s="190"/>
      <c r="EQ72" s="190"/>
      <c r="ER72" s="190"/>
      <c r="ES72" s="191"/>
      <c r="ET72" s="190">
        <f t="shared" si="1212"/>
        <v>0</v>
      </c>
      <c r="EU72" s="190"/>
      <c r="EV72" s="190"/>
      <c r="EW72" s="190"/>
      <c r="EX72" s="190"/>
      <c r="EY72" s="190"/>
      <c r="EZ72" s="190"/>
      <c r="FA72" s="190">
        <f t="shared" si="1213"/>
        <v>0</v>
      </c>
      <c r="FB72" s="190"/>
      <c r="FC72" s="190"/>
      <c r="FD72" s="190"/>
      <c r="FE72" s="190"/>
      <c r="FF72" s="190"/>
      <c r="FG72" s="190"/>
      <c r="FH72" s="190">
        <f t="shared" si="1214"/>
        <v>0</v>
      </c>
      <c r="FI72" s="190"/>
      <c r="FJ72" s="190"/>
      <c r="FK72" s="190"/>
      <c r="FL72" s="190"/>
      <c r="FM72" s="190"/>
      <c r="FN72" s="190"/>
      <c r="FO72" s="190">
        <f t="shared" si="1215"/>
        <v>0</v>
      </c>
      <c r="FP72" s="190"/>
      <c r="FQ72" s="190"/>
      <c r="FR72" s="190"/>
      <c r="FS72" s="190"/>
      <c r="FT72" s="190"/>
      <c r="FU72" s="190"/>
      <c r="FV72" s="190">
        <f t="shared" si="1216"/>
        <v>0</v>
      </c>
      <c r="FW72" s="190"/>
      <c r="FX72" s="190"/>
      <c r="FY72" s="190"/>
      <c r="FZ72" s="190"/>
      <c r="GA72" s="190"/>
      <c r="GB72" s="191"/>
      <c r="GC72" s="190">
        <f t="shared" si="1217"/>
        <v>0</v>
      </c>
      <c r="GD72" s="190"/>
      <c r="GE72" s="190"/>
      <c r="GF72" s="190"/>
      <c r="GG72" s="190"/>
      <c r="GH72" s="190"/>
      <c r="GI72" s="190"/>
      <c r="GJ72" s="190">
        <f t="shared" si="1218"/>
        <v>0</v>
      </c>
      <c r="GK72" s="190"/>
      <c r="GL72" s="190"/>
      <c r="GM72" s="190"/>
      <c r="GN72" s="190"/>
      <c r="GO72" s="190"/>
      <c r="GP72" s="190"/>
      <c r="GQ72" s="190">
        <f t="shared" si="1219"/>
        <v>0</v>
      </c>
      <c r="GR72" s="190"/>
      <c r="GS72" s="190"/>
      <c r="GT72" s="190"/>
      <c r="GU72" s="190"/>
      <c r="GV72" s="190"/>
      <c r="GW72" s="190"/>
      <c r="GX72" s="190">
        <f t="shared" si="1220"/>
        <v>0</v>
      </c>
      <c r="GY72" s="190"/>
      <c r="GZ72" s="190"/>
      <c r="HA72" s="190"/>
      <c r="HB72" s="190"/>
      <c r="HC72" s="190"/>
      <c r="HD72" s="190"/>
      <c r="HE72" s="190">
        <f t="shared" si="1221"/>
        <v>0</v>
      </c>
      <c r="HF72" s="190"/>
      <c r="HG72" s="190"/>
      <c r="HH72" s="190"/>
      <c r="HI72" s="190"/>
      <c r="HJ72" s="190"/>
      <c r="HK72" s="191"/>
      <c r="HL72" s="190">
        <f t="shared" si="1222"/>
        <v>0</v>
      </c>
      <c r="HM72" s="190"/>
      <c r="HN72" s="190"/>
      <c r="HO72" s="190"/>
      <c r="HP72" s="190"/>
      <c r="HQ72" s="190"/>
      <c r="HR72" s="190"/>
      <c r="HS72" s="190">
        <f t="shared" si="1223"/>
        <v>0</v>
      </c>
      <c r="HT72" s="190"/>
      <c r="HU72" s="190"/>
      <c r="HV72" s="190"/>
      <c r="HW72" s="190"/>
      <c r="HX72" s="190"/>
      <c r="HY72" s="190"/>
      <c r="HZ72" s="190">
        <f t="shared" si="1224"/>
        <v>0</v>
      </c>
      <c r="IA72" s="190"/>
      <c r="IB72" s="190"/>
      <c r="IC72" s="190"/>
      <c r="ID72" s="190"/>
      <c r="IE72" s="190"/>
      <c r="IF72" s="190"/>
      <c r="IG72" s="190">
        <f t="shared" si="1225"/>
        <v>0</v>
      </c>
      <c r="IH72" s="190"/>
      <c r="II72" s="190"/>
      <c r="IJ72" s="190"/>
      <c r="IK72" s="190"/>
      <c r="IL72" s="190"/>
      <c r="IM72" s="190"/>
      <c r="IN72" s="190">
        <f t="shared" si="1226"/>
        <v>0</v>
      </c>
      <c r="IO72" s="190"/>
      <c r="IP72" s="190"/>
      <c r="IQ72" s="190"/>
      <c r="IR72" s="190"/>
      <c r="IS72" s="190"/>
      <c r="IT72" s="191"/>
      <c r="IU72" s="190">
        <f t="shared" si="1227"/>
        <v>0</v>
      </c>
      <c r="IV72" s="190"/>
      <c r="IW72" s="190"/>
      <c r="IX72" s="190"/>
      <c r="IY72" s="190"/>
      <c r="IZ72" s="190"/>
      <c r="JA72" s="190"/>
      <c r="JB72" s="190">
        <f t="shared" si="1228"/>
        <v>0</v>
      </c>
      <c r="JC72" s="190"/>
      <c r="JD72" s="190"/>
      <c r="JE72" s="190"/>
      <c r="JF72" s="190"/>
      <c r="JG72" s="190"/>
      <c r="JH72" s="190"/>
      <c r="JI72" s="190">
        <f t="shared" si="1229"/>
        <v>0</v>
      </c>
      <c r="JJ72" s="190"/>
      <c r="JK72" s="190"/>
      <c r="JL72" s="190"/>
      <c r="JM72" s="190"/>
      <c r="JN72" s="190"/>
      <c r="JO72" s="190"/>
      <c r="JP72" s="190">
        <f t="shared" si="1230"/>
        <v>0</v>
      </c>
      <c r="JQ72" s="190"/>
      <c r="JR72" s="190"/>
      <c r="JS72" s="190"/>
      <c r="JT72" s="190"/>
      <c r="JU72" s="190"/>
      <c r="JV72" s="190"/>
      <c r="JW72" s="190">
        <f t="shared" si="1231"/>
        <v>0</v>
      </c>
      <c r="JX72" s="190"/>
      <c r="JY72" s="190"/>
      <c r="JZ72" s="190"/>
      <c r="KA72" s="190"/>
      <c r="KB72" s="190"/>
      <c r="KC72" s="191"/>
      <c r="KD72" s="190">
        <f t="shared" si="1232"/>
        <v>0</v>
      </c>
      <c r="KE72" s="190"/>
      <c r="KF72" s="190"/>
      <c r="KG72" s="190"/>
      <c r="KH72" s="190"/>
      <c r="KI72" s="190"/>
      <c r="KJ72" s="190"/>
      <c r="KK72" s="190">
        <f t="shared" si="1233"/>
        <v>0</v>
      </c>
      <c r="KL72" s="190"/>
      <c r="KM72" s="190"/>
      <c r="KN72" s="190"/>
      <c r="KO72" s="190"/>
      <c r="KP72" s="190"/>
      <c r="KQ72" s="190"/>
      <c r="KR72" s="190">
        <f t="shared" si="1234"/>
        <v>0</v>
      </c>
      <c r="KS72" s="190"/>
      <c r="KT72" s="190"/>
      <c r="KU72" s="190"/>
      <c r="KV72" s="190"/>
      <c r="KW72" s="190"/>
      <c r="KX72" s="190"/>
      <c r="KY72" s="190">
        <f t="shared" si="1235"/>
        <v>0</v>
      </c>
      <c r="KZ72" s="190"/>
      <c r="LA72" s="190"/>
      <c r="LB72" s="190"/>
      <c r="LC72" s="190"/>
      <c r="LD72" s="190"/>
      <c r="LE72" s="190"/>
      <c r="LF72" s="190">
        <f t="shared" si="1236"/>
        <v>0</v>
      </c>
      <c r="LG72" s="190"/>
      <c r="LH72" s="190"/>
      <c r="LI72" s="190"/>
      <c r="LJ72" s="190"/>
      <c r="LK72" s="190"/>
      <c r="LL72" s="191"/>
      <c r="LM72" s="190">
        <f t="shared" si="1237"/>
        <v>0</v>
      </c>
      <c r="LN72" s="190"/>
      <c r="LO72" s="190"/>
      <c r="LP72" s="190"/>
      <c r="LQ72" s="190"/>
      <c r="LR72" s="190"/>
      <c r="LS72" s="190"/>
      <c r="LT72" s="190">
        <f t="shared" si="1238"/>
        <v>1</v>
      </c>
      <c r="LU72" s="190"/>
      <c r="LV72" s="190"/>
      <c r="LW72" s="190"/>
      <c r="LX72" s="190"/>
      <c r="LY72" s="190"/>
      <c r="LZ72" s="190"/>
    </row>
    <row r="73" spans="1:338" hidden="1">
      <c r="A73" s="122" t="str">
        <f>Results!D14&amp;""</f>
        <v>Goug Machine City</v>
      </c>
      <c r="B73" s="122">
        <f t="shared" si="1239"/>
        <v>11</v>
      </c>
      <c r="C73" s="190">
        <f t="shared" si="1191"/>
        <v>0</v>
      </c>
      <c r="D73" s="190"/>
      <c r="E73" s="190"/>
      <c r="F73" s="190"/>
      <c r="G73" s="190"/>
      <c r="H73" s="190"/>
      <c r="I73" s="191"/>
      <c r="J73" s="190">
        <f t="shared" si="1192"/>
        <v>0</v>
      </c>
      <c r="K73" s="190"/>
      <c r="L73" s="190"/>
      <c r="M73" s="190"/>
      <c r="N73" s="190"/>
      <c r="O73" s="190"/>
      <c r="P73" s="190"/>
      <c r="Q73" s="190">
        <f t="shared" si="1193"/>
        <v>0</v>
      </c>
      <c r="R73" s="190"/>
      <c r="S73" s="190"/>
      <c r="T73" s="190"/>
      <c r="U73" s="190"/>
      <c r="V73" s="190"/>
      <c r="W73" s="190"/>
      <c r="X73" s="190">
        <f t="shared" si="1194"/>
        <v>0</v>
      </c>
      <c r="Y73" s="190"/>
      <c r="Z73" s="190"/>
      <c r="AA73" s="190"/>
      <c r="AB73" s="190"/>
      <c r="AC73" s="190"/>
      <c r="AD73" s="190"/>
      <c r="AE73" s="190">
        <f t="shared" si="1195"/>
        <v>0</v>
      </c>
      <c r="AF73" s="190"/>
      <c r="AG73" s="190"/>
      <c r="AH73" s="190"/>
      <c r="AI73" s="190"/>
      <c r="AJ73" s="190"/>
      <c r="AK73" s="190"/>
      <c r="AL73" s="190">
        <f t="shared" si="1196"/>
        <v>0</v>
      </c>
      <c r="AM73" s="190"/>
      <c r="AN73" s="190"/>
      <c r="AO73" s="190"/>
      <c r="AP73" s="190"/>
      <c r="AQ73" s="190"/>
      <c r="AR73" s="191"/>
      <c r="AS73" s="190">
        <f t="shared" si="1197"/>
        <v>0</v>
      </c>
      <c r="AT73" s="190"/>
      <c r="AU73" s="190"/>
      <c r="AV73" s="190"/>
      <c r="AW73" s="190"/>
      <c r="AX73" s="190"/>
      <c r="AY73" s="190"/>
      <c r="AZ73" s="190">
        <f t="shared" si="1198"/>
        <v>0</v>
      </c>
      <c r="BA73" s="190"/>
      <c r="BB73" s="190"/>
      <c r="BC73" s="190"/>
      <c r="BD73" s="190"/>
      <c r="BE73" s="190"/>
      <c r="BF73" s="190"/>
      <c r="BG73" s="190">
        <f t="shared" si="1199"/>
        <v>0</v>
      </c>
      <c r="BH73" s="190"/>
      <c r="BI73" s="190"/>
      <c r="BJ73" s="190"/>
      <c r="BK73" s="190"/>
      <c r="BL73" s="190"/>
      <c r="BM73" s="190"/>
      <c r="BN73" s="190">
        <f t="shared" si="1200"/>
        <v>0</v>
      </c>
      <c r="BO73" s="190"/>
      <c r="BP73" s="190"/>
      <c r="BQ73" s="190"/>
      <c r="BR73" s="190"/>
      <c r="BS73" s="190"/>
      <c r="BT73" s="190"/>
      <c r="BU73" s="190">
        <f t="shared" si="1201"/>
        <v>0</v>
      </c>
      <c r="BV73" s="190"/>
      <c r="BW73" s="190"/>
      <c r="BX73" s="190"/>
      <c r="BY73" s="190"/>
      <c r="BZ73" s="190"/>
      <c r="CA73" s="191"/>
      <c r="CB73" s="190">
        <f t="shared" si="1202"/>
        <v>0</v>
      </c>
      <c r="CC73" s="190"/>
      <c r="CD73" s="190"/>
      <c r="CE73" s="190"/>
      <c r="CF73" s="190"/>
      <c r="CG73" s="190"/>
      <c r="CH73" s="190"/>
      <c r="CI73" s="190">
        <f t="shared" si="1203"/>
        <v>0</v>
      </c>
      <c r="CJ73" s="190"/>
      <c r="CK73" s="190"/>
      <c r="CL73" s="190"/>
      <c r="CM73" s="190"/>
      <c r="CN73" s="190"/>
      <c r="CO73" s="190"/>
      <c r="CP73" s="190">
        <f t="shared" si="1204"/>
        <v>0</v>
      </c>
      <c r="CQ73" s="190"/>
      <c r="CR73" s="190"/>
      <c r="CS73" s="190"/>
      <c r="CT73" s="190"/>
      <c r="CU73" s="190"/>
      <c r="CV73" s="190"/>
      <c r="CW73" s="190">
        <f t="shared" si="1205"/>
        <v>0</v>
      </c>
      <c r="CX73" s="190"/>
      <c r="CY73" s="190"/>
      <c r="CZ73" s="190"/>
      <c r="DA73" s="190"/>
      <c r="DB73" s="190"/>
      <c r="DC73" s="190"/>
      <c r="DD73" s="190">
        <f t="shared" si="1206"/>
        <v>0</v>
      </c>
      <c r="DE73" s="190"/>
      <c r="DF73" s="190"/>
      <c r="DG73" s="190"/>
      <c r="DH73" s="190"/>
      <c r="DI73" s="190"/>
      <c r="DJ73" s="191"/>
      <c r="DK73" s="190">
        <f t="shared" si="1207"/>
        <v>0</v>
      </c>
      <c r="DL73" s="190"/>
      <c r="DM73" s="190"/>
      <c r="DN73" s="190"/>
      <c r="DO73" s="190"/>
      <c r="DP73" s="190"/>
      <c r="DQ73" s="190"/>
      <c r="DR73" s="190">
        <f t="shared" si="1208"/>
        <v>0</v>
      </c>
      <c r="DS73" s="190"/>
      <c r="DT73" s="190"/>
      <c r="DU73" s="190"/>
      <c r="DV73" s="190"/>
      <c r="DW73" s="190"/>
      <c r="DX73" s="190"/>
      <c r="DY73" s="190">
        <f t="shared" si="1209"/>
        <v>0</v>
      </c>
      <c r="DZ73" s="190"/>
      <c r="EA73" s="190"/>
      <c r="EB73" s="190"/>
      <c r="EC73" s="190"/>
      <c r="ED73" s="190"/>
      <c r="EE73" s="190"/>
      <c r="EF73" s="190">
        <f t="shared" si="1210"/>
        <v>0</v>
      </c>
      <c r="EG73" s="190"/>
      <c r="EH73" s="190"/>
      <c r="EI73" s="190"/>
      <c r="EJ73" s="190"/>
      <c r="EK73" s="190"/>
      <c r="EL73" s="190"/>
      <c r="EM73" s="190">
        <f t="shared" si="1211"/>
        <v>0</v>
      </c>
      <c r="EN73" s="190"/>
      <c r="EO73" s="190"/>
      <c r="EP73" s="190"/>
      <c r="EQ73" s="190"/>
      <c r="ER73" s="190"/>
      <c r="ES73" s="191"/>
      <c r="ET73" s="190">
        <f t="shared" si="1212"/>
        <v>0</v>
      </c>
      <c r="EU73" s="190"/>
      <c r="EV73" s="190"/>
      <c r="EW73" s="190"/>
      <c r="EX73" s="190"/>
      <c r="EY73" s="190"/>
      <c r="EZ73" s="190"/>
      <c r="FA73" s="190">
        <f t="shared" si="1213"/>
        <v>0</v>
      </c>
      <c r="FB73" s="190"/>
      <c r="FC73" s="190"/>
      <c r="FD73" s="190"/>
      <c r="FE73" s="190"/>
      <c r="FF73" s="190"/>
      <c r="FG73" s="190"/>
      <c r="FH73" s="190">
        <f t="shared" si="1214"/>
        <v>0</v>
      </c>
      <c r="FI73" s="190"/>
      <c r="FJ73" s="190"/>
      <c r="FK73" s="190"/>
      <c r="FL73" s="190"/>
      <c r="FM73" s="190"/>
      <c r="FN73" s="190"/>
      <c r="FO73" s="190">
        <f t="shared" si="1215"/>
        <v>0</v>
      </c>
      <c r="FP73" s="190"/>
      <c r="FQ73" s="190"/>
      <c r="FR73" s="190"/>
      <c r="FS73" s="190"/>
      <c r="FT73" s="190"/>
      <c r="FU73" s="190"/>
      <c r="FV73" s="190">
        <f t="shared" si="1216"/>
        <v>0</v>
      </c>
      <c r="FW73" s="190"/>
      <c r="FX73" s="190"/>
      <c r="FY73" s="190"/>
      <c r="FZ73" s="190"/>
      <c r="GA73" s="190"/>
      <c r="GB73" s="191"/>
      <c r="GC73" s="190">
        <f t="shared" si="1217"/>
        <v>0</v>
      </c>
      <c r="GD73" s="190"/>
      <c r="GE73" s="190"/>
      <c r="GF73" s="190"/>
      <c r="GG73" s="190"/>
      <c r="GH73" s="190"/>
      <c r="GI73" s="190"/>
      <c r="GJ73" s="190">
        <f t="shared" si="1218"/>
        <v>0</v>
      </c>
      <c r="GK73" s="190"/>
      <c r="GL73" s="190"/>
      <c r="GM73" s="190"/>
      <c r="GN73" s="190"/>
      <c r="GO73" s="190"/>
      <c r="GP73" s="190"/>
      <c r="GQ73" s="190">
        <f t="shared" si="1219"/>
        <v>0</v>
      </c>
      <c r="GR73" s="190"/>
      <c r="GS73" s="190"/>
      <c r="GT73" s="190"/>
      <c r="GU73" s="190"/>
      <c r="GV73" s="190"/>
      <c r="GW73" s="190"/>
      <c r="GX73" s="190">
        <f t="shared" si="1220"/>
        <v>0</v>
      </c>
      <c r="GY73" s="190"/>
      <c r="GZ73" s="190"/>
      <c r="HA73" s="190"/>
      <c r="HB73" s="190"/>
      <c r="HC73" s="190"/>
      <c r="HD73" s="190"/>
      <c r="HE73" s="190">
        <f t="shared" si="1221"/>
        <v>0</v>
      </c>
      <c r="HF73" s="190"/>
      <c r="HG73" s="190"/>
      <c r="HH73" s="190"/>
      <c r="HI73" s="190"/>
      <c r="HJ73" s="190"/>
      <c r="HK73" s="191"/>
      <c r="HL73" s="190">
        <f t="shared" si="1222"/>
        <v>0</v>
      </c>
      <c r="HM73" s="190"/>
      <c r="HN73" s="190"/>
      <c r="HO73" s="190"/>
      <c r="HP73" s="190"/>
      <c r="HQ73" s="190"/>
      <c r="HR73" s="190"/>
      <c r="HS73" s="190">
        <f t="shared" si="1223"/>
        <v>0</v>
      </c>
      <c r="HT73" s="190"/>
      <c r="HU73" s="190"/>
      <c r="HV73" s="190"/>
      <c r="HW73" s="190"/>
      <c r="HX73" s="190"/>
      <c r="HY73" s="190"/>
      <c r="HZ73" s="190">
        <f t="shared" si="1224"/>
        <v>0</v>
      </c>
      <c r="IA73" s="190"/>
      <c r="IB73" s="190"/>
      <c r="IC73" s="190"/>
      <c r="ID73" s="190"/>
      <c r="IE73" s="190"/>
      <c r="IF73" s="190"/>
      <c r="IG73" s="190">
        <f t="shared" si="1225"/>
        <v>0</v>
      </c>
      <c r="IH73" s="190"/>
      <c r="II73" s="190"/>
      <c r="IJ73" s="190"/>
      <c r="IK73" s="190"/>
      <c r="IL73" s="190"/>
      <c r="IM73" s="190"/>
      <c r="IN73" s="190">
        <f t="shared" si="1226"/>
        <v>0</v>
      </c>
      <c r="IO73" s="190"/>
      <c r="IP73" s="190"/>
      <c r="IQ73" s="190"/>
      <c r="IR73" s="190"/>
      <c r="IS73" s="190"/>
      <c r="IT73" s="191"/>
      <c r="IU73" s="190">
        <f t="shared" si="1227"/>
        <v>0</v>
      </c>
      <c r="IV73" s="190"/>
      <c r="IW73" s="190"/>
      <c r="IX73" s="190"/>
      <c r="IY73" s="190"/>
      <c r="IZ73" s="190"/>
      <c r="JA73" s="190"/>
      <c r="JB73" s="190">
        <f t="shared" si="1228"/>
        <v>0</v>
      </c>
      <c r="JC73" s="190"/>
      <c r="JD73" s="190"/>
      <c r="JE73" s="190"/>
      <c r="JF73" s="190"/>
      <c r="JG73" s="190"/>
      <c r="JH73" s="190"/>
      <c r="JI73" s="190">
        <f t="shared" si="1229"/>
        <v>0</v>
      </c>
      <c r="JJ73" s="190"/>
      <c r="JK73" s="190"/>
      <c r="JL73" s="190"/>
      <c r="JM73" s="190"/>
      <c r="JN73" s="190"/>
      <c r="JO73" s="190"/>
      <c r="JP73" s="190">
        <f t="shared" si="1230"/>
        <v>0</v>
      </c>
      <c r="JQ73" s="190"/>
      <c r="JR73" s="190"/>
      <c r="JS73" s="190"/>
      <c r="JT73" s="190"/>
      <c r="JU73" s="190"/>
      <c r="JV73" s="190"/>
      <c r="JW73" s="190">
        <f t="shared" si="1231"/>
        <v>0</v>
      </c>
      <c r="JX73" s="190"/>
      <c r="JY73" s="190"/>
      <c r="JZ73" s="190"/>
      <c r="KA73" s="190"/>
      <c r="KB73" s="190"/>
      <c r="KC73" s="191"/>
      <c r="KD73" s="190">
        <f t="shared" si="1232"/>
        <v>0</v>
      </c>
      <c r="KE73" s="190"/>
      <c r="KF73" s="190"/>
      <c r="KG73" s="190"/>
      <c r="KH73" s="190"/>
      <c r="KI73" s="190"/>
      <c r="KJ73" s="190"/>
      <c r="KK73" s="190">
        <f t="shared" si="1233"/>
        <v>0</v>
      </c>
      <c r="KL73" s="190"/>
      <c r="KM73" s="190"/>
      <c r="KN73" s="190"/>
      <c r="KO73" s="190"/>
      <c r="KP73" s="190"/>
      <c r="KQ73" s="190"/>
      <c r="KR73" s="190">
        <f t="shared" si="1234"/>
        <v>0</v>
      </c>
      <c r="KS73" s="190"/>
      <c r="KT73" s="190"/>
      <c r="KU73" s="190"/>
      <c r="KV73" s="190"/>
      <c r="KW73" s="190"/>
      <c r="KX73" s="190"/>
      <c r="KY73" s="190">
        <f t="shared" si="1235"/>
        <v>0</v>
      </c>
      <c r="KZ73" s="190"/>
      <c r="LA73" s="190"/>
      <c r="LB73" s="190"/>
      <c r="LC73" s="190"/>
      <c r="LD73" s="190"/>
      <c r="LE73" s="190"/>
      <c r="LF73" s="190">
        <f t="shared" si="1236"/>
        <v>0</v>
      </c>
      <c r="LG73" s="190"/>
      <c r="LH73" s="190"/>
      <c r="LI73" s="190"/>
      <c r="LJ73" s="190"/>
      <c r="LK73" s="190"/>
      <c r="LL73" s="191"/>
      <c r="LM73" s="190">
        <f t="shared" si="1237"/>
        <v>0</v>
      </c>
      <c r="LN73" s="190"/>
      <c r="LO73" s="190"/>
      <c r="LP73" s="190"/>
      <c r="LQ73" s="190"/>
      <c r="LR73" s="190"/>
      <c r="LS73" s="190"/>
      <c r="LT73" s="190">
        <f t="shared" si="1238"/>
        <v>0</v>
      </c>
      <c r="LU73" s="190"/>
      <c r="LV73" s="190"/>
      <c r="LW73" s="190"/>
      <c r="LX73" s="190"/>
      <c r="LY73" s="190"/>
      <c r="LZ73" s="190"/>
    </row>
    <row r="74" spans="1:338" hidden="1">
      <c r="A74" s="122" t="str">
        <f>Results!D15&amp;""</f>
        <v>Warjilis Trade City</v>
      </c>
      <c r="B74" s="122">
        <f t="shared" si="1239"/>
        <v>12</v>
      </c>
      <c r="C74" s="190">
        <f t="shared" si="1191"/>
        <v>0</v>
      </c>
      <c r="D74" s="190"/>
      <c r="E74" s="190"/>
      <c r="F74" s="190"/>
      <c r="G74" s="190"/>
      <c r="H74" s="190"/>
      <c r="I74" s="191"/>
      <c r="J74" s="190">
        <f t="shared" si="1192"/>
        <v>0</v>
      </c>
      <c r="K74" s="190"/>
      <c r="L74" s="190"/>
      <c r="M74" s="190"/>
      <c r="N74" s="190"/>
      <c r="O74" s="190"/>
      <c r="P74" s="190"/>
      <c r="Q74" s="190">
        <f t="shared" si="1193"/>
        <v>0</v>
      </c>
      <c r="R74" s="190"/>
      <c r="S74" s="190"/>
      <c r="T74" s="190"/>
      <c r="U74" s="190"/>
      <c r="V74" s="190"/>
      <c r="W74" s="190"/>
      <c r="X74" s="190">
        <f t="shared" si="1194"/>
        <v>0</v>
      </c>
      <c r="Y74" s="190"/>
      <c r="Z74" s="190"/>
      <c r="AA74" s="190"/>
      <c r="AB74" s="190"/>
      <c r="AC74" s="190"/>
      <c r="AD74" s="190"/>
      <c r="AE74" s="190">
        <f t="shared" si="1195"/>
        <v>0</v>
      </c>
      <c r="AF74" s="190"/>
      <c r="AG74" s="190"/>
      <c r="AH74" s="190"/>
      <c r="AI74" s="190"/>
      <c r="AJ74" s="190"/>
      <c r="AK74" s="190"/>
      <c r="AL74" s="190">
        <f t="shared" si="1196"/>
        <v>0</v>
      </c>
      <c r="AM74" s="190"/>
      <c r="AN74" s="190"/>
      <c r="AO74" s="190"/>
      <c r="AP74" s="190"/>
      <c r="AQ74" s="190"/>
      <c r="AR74" s="191"/>
      <c r="AS74" s="190">
        <f t="shared" si="1197"/>
        <v>0</v>
      </c>
      <c r="AT74" s="190"/>
      <c r="AU74" s="190"/>
      <c r="AV74" s="190"/>
      <c r="AW74" s="190"/>
      <c r="AX74" s="190"/>
      <c r="AY74" s="190"/>
      <c r="AZ74" s="190">
        <f t="shared" si="1198"/>
        <v>0</v>
      </c>
      <c r="BA74" s="190"/>
      <c r="BB74" s="190"/>
      <c r="BC74" s="190"/>
      <c r="BD74" s="190"/>
      <c r="BE74" s="190"/>
      <c r="BF74" s="190"/>
      <c r="BG74" s="190">
        <f t="shared" si="1199"/>
        <v>0</v>
      </c>
      <c r="BH74" s="190"/>
      <c r="BI74" s="190"/>
      <c r="BJ74" s="190"/>
      <c r="BK74" s="190"/>
      <c r="BL74" s="190"/>
      <c r="BM74" s="190"/>
      <c r="BN74" s="190">
        <f t="shared" si="1200"/>
        <v>0</v>
      </c>
      <c r="BO74" s="190"/>
      <c r="BP74" s="190"/>
      <c r="BQ74" s="190"/>
      <c r="BR74" s="190"/>
      <c r="BS74" s="190"/>
      <c r="BT74" s="190"/>
      <c r="BU74" s="190">
        <f t="shared" si="1201"/>
        <v>0</v>
      </c>
      <c r="BV74" s="190"/>
      <c r="BW74" s="190"/>
      <c r="BX74" s="190"/>
      <c r="BY74" s="190"/>
      <c r="BZ74" s="190"/>
      <c r="CA74" s="191"/>
      <c r="CB74" s="190">
        <f t="shared" si="1202"/>
        <v>0</v>
      </c>
      <c r="CC74" s="190"/>
      <c r="CD74" s="190"/>
      <c r="CE74" s="190"/>
      <c r="CF74" s="190"/>
      <c r="CG74" s="190"/>
      <c r="CH74" s="190"/>
      <c r="CI74" s="190">
        <f t="shared" si="1203"/>
        <v>0</v>
      </c>
      <c r="CJ74" s="190"/>
      <c r="CK74" s="190"/>
      <c r="CL74" s="190"/>
      <c r="CM74" s="190"/>
      <c r="CN74" s="190"/>
      <c r="CO74" s="190"/>
      <c r="CP74" s="190">
        <f t="shared" si="1204"/>
        <v>0</v>
      </c>
      <c r="CQ74" s="190"/>
      <c r="CR74" s="190"/>
      <c r="CS74" s="190"/>
      <c r="CT74" s="190"/>
      <c r="CU74" s="190"/>
      <c r="CV74" s="190"/>
      <c r="CW74" s="190">
        <f t="shared" si="1205"/>
        <v>0</v>
      </c>
      <c r="CX74" s="190"/>
      <c r="CY74" s="190"/>
      <c r="CZ74" s="190"/>
      <c r="DA74" s="190"/>
      <c r="DB74" s="190"/>
      <c r="DC74" s="190"/>
      <c r="DD74" s="190">
        <f t="shared" si="1206"/>
        <v>0</v>
      </c>
      <c r="DE74" s="190"/>
      <c r="DF74" s="190"/>
      <c r="DG74" s="190"/>
      <c r="DH74" s="190"/>
      <c r="DI74" s="190"/>
      <c r="DJ74" s="191"/>
      <c r="DK74" s="190">
        <f t="shared" si="1207"/>
        <v>0</v>
      </c>
      <c r="DL74" s="190"/>
      <c r="DM74" s="190"/>
      <c r="DN74" s="190"/>
      <c r="DO74" s="190"/>
      <c r="DP74" s="190"/>
      <c r="DQ74" s="190"/>
      <c r="DR74" s="190">
        <f t="shared" si="1208"/>
        <v>0</v>
      </c>
      <c r="DS74" s="190"/>
      <c r="DT74" s="190"/>
      <c r="DU74" s="190"/>
      <c r="DV74" s="190"/>
      <c r="DW74" s="190"/>
      <c r="DX74" s="190"/>
      <c r="DY74" s="190">
        <f t="shared" si="1209"/>
        <v>0</v>
      </c>
      <c r="DZ74" s="190"/>
      <c r="EA74" s="190"/>
      <c r="EB74" s="190"/>
      <c r="EC74" s="190"/>
      <c r="ED74" s="190"/>
      <c r="EE74" s="190"/>
      <c r="EF74" s="190">
        <f t="shared" si="1210"/>
        <v>0</v>
      </c>
      <c r="EG74" s="190"/>
      <c r="EH74" s="190"/>
      <c r="EI74" s="190"/>
      <c r="EJ74" s="190"/>
      <c r="EK74" s="190"/>
      <c r="EL74" s="190"/>
      <c r="EM74" s="190">
        <f t="shared" si="1211"/>
        <v>0</v>
      </c>
      <c r="EN74" s="190"/>
      <c r="EO74" s="190"/>
      <c r="EP74" s="190"/>
      <c r="EQ74" s="190"/>
      <c r="ER74" s="190"/>
      <c r="ES74" s="191"/>
      <c r="ET74" s="190">
        <f t="shared" si="1212"/>
        <v>0</v>
      </c>
      <c r="EU74" s="190"/>
      <c r="EV74" s="190"/>
      <c r="EW74" s="190"/>
      <c r="EX74" s="190"/>
      <c r="EY74" s="190"/>
      <c r="EZ74" s="190"/>
      <c r="FA74" s="190">
        <f t="shared" si="1213"/>
        <v>0</v>
      </c>
      <c r="FB74" s="190"/>
      <c r="FC74" s="190"/>
      <c r="FD74" s="190"/>
      <c r="FE74" s="190"/>
      <c r="FF74" s="190"/>
      <c r="FG74" s="190"/>
      <c r="FH74" s="190">
        <f t="shared" si="1214"/>
        <v>0</v>
      </c>
      <c r="FI74" s="190"/>
      <c r="FJ74" s="190"/>
      <c r="FK74" s="190"/>
      <c r="FL74" s="190"/>
      <c r="FM74" s="190"/>
      <c r="FN74" s="190"/>
      <c r="FO74" s="190">
        <f t="shared" si="1215"/>
        <v>0</v>
      </c>
      <c r="FP74" s="190"/>
      <c r="FQ74" s="190"/>
      <c r="FR74" s="190"/>
      <c r="FS74" s="190"/>
      <c r="FT74" s="190"/>
      <c r="FU74" s="190"/>
      <c r="FV74" s="190">
        <f t="shared" si="1216"/>
        <v>0</v>
      </c>
      <c r="FW74" s="190"/>
      <c r="FX74" s="190"/>
      <c r="FY74" s="190"/>
      <c r="FZ74" s="190"/>
      <c r="GA74" s="190"/>
      <c r="GB74" s="191"/>
      <c r="GC74" s="190">
        <f t="shared" si="1217"/>
        <v>0</v>
      </c>
      <c r="GD74" s="190"/>
      <c r="GE74" s="190"/>
      <c r="GF74" s="190"/>
      <c r="GG74" s="190"/>
      <c r="GH74" s="190"/>
      <c r="GI74" s="190"/>
      <c r="GJ74" s="190">
        <f t="shared" si="1218"/>
        <v>0</v>
      </c>
      <c r="GK74" s="190"/>
      <c r="GL74" s="190"/>
      <c r="GM74" s="190"/>
      <c r="GN74" s="190"/>
      <c r="GO74" s="190"/>
      <c r="GP74" s="190"/>
      <c r="GQ74" s="190">
        <f t="shared" si="1219"/>
        <v>0</v>
      </c>
      <c r="GR74" s="190"/>
      <c r="GS74" s="190"/>
      <c r="GT74" s="190"/>
      <c r="GU74" s="190"/>
      <c r="GV74" s="190"/>
      <c r="GW74" s="190"/>
      <c r="GX74" s="190">
        <f t="shared" si="1220"/>
        <v>0</v>
      </c>
      <c r="GY74" s="190"/>
      <c r="GZ74" s="190"/>
      <c r="HA74" s="190"/>
      <c r="HB74" s="190"/>
      <c r="HC74" s="190"/>
      <c r="HD74" s="190"/>
      <c r="HE74" s="190">
        <f t="shared" si="1221"/>
        <v>0</v>
      </c>
      <c r="HF74" s="190"/>
      <c r="HG74" s="190"/>
      <c r="HH74" s="190"/>
      <c r="HI74" s="190"/>
      <c r="HJ74" s="190"/>
      <c r="HK74" s="191"/>
      <c r="HL74" s="190">
        <f t="shared" si="1222"/>
        <v>0</v>
      </c>
      <c r="HM74" s="190"/>
      <c r="HN74" s="190"/>
      <c r="HO74" s="190"/>
      <c r="HP74" s="190"/>
      <c r="HQ74" s="190"/>
      <c r="HR74" s="190"/>
      <c r="HS74" s="190">
        <f t="shared" si="1223"/>
        <v>0</v>
      </c>
      <c r="HT74" s="190"/>
      <c r="HU74" s="190"/>
      <c r="HV74" s="190"/>
      <c r="HW74" s="190"/>
      <c r="HX74" s="190"/>
      <c r="HY74" s="190"/>
      <c r="HZ74" s="190">
        <f t="shared" si="1224"/>
        <v>0</v>
      </c>
      <c r="IA74" s="190"/>
      <c r="IB74" s="190"/>
      <c r="IC74" s="190"/>
      <c r="ID74" s="190"/>
      <c r="IE74" s="190"/>
      <c r="IF74" s="190"/>
      <c r="IG74" s="190">
        <f t="shared" si="1225"/>
        <v>0</v>
      </c>
      <c r="IH74" s="190"/>
      <c r="II74" s="190"/>
      <c r="IJ74" s="190"/>
      <c r="IK74" s="190"/>
      <c r="IL74" s="190"/>
      <c r="IM74" s="190"/>
      <c r="IN74" s="190">
        <f t="shared" si="1226"/>
        <v>0</v>
      </c>
      <c r="IO74" s="190"/>
      <c r="IP74" s="190"/>
      <c r="IQ74" s="190"/>
      <c r="IR74" s="190"/>
      <c r="IS74" s="190"/>
      <c r="IT74" s="191"/>
      <c r="IU74" s="190">
        <f t="shared" si="1227"/>
        <v>0</v>
      </c>
      <c r="IV74" s="190"/>
      <c r="IW74" s="190"/>
      <c r="IX74" s="190"/>
      <c r="IY74" s="190"/>
      <c r="IZ74" s="190"/>
      <c r="JA74" s="190"/>
      <c r="JB74" s="190">
        <f t="shared" si="1228"/>
        <v>0</v>
      </c>
      <c r="JC74" s="190"/>
      <c r="JD74" s="190"/>
      <c r="JE74" s="190"/>
      <c r="JF74" s="190"/>
      <c r="JG74" s="190"/>
      <c r="JH74" s="190"/>
      <c r="JI74" s="190">
        <f t="shared" si="1229"/>
        <v>0</v>
      </c>
      <c r="JJ74" s="190"/>
      <c r="JK74" s="190"/>
      <c r="JL74" s="190"/>
      <c r="JM74" s="190"/>
      <c r="JN74" s="190"/>
      <c r="JO74" s="190"/>
      <c r="JP74" s="190">
        <f t="shared" si="1230"/>
        <v>0</v>
      </c>
      <c r="JQ74" s="190"/>
      <c r="JR74" s="190"/>
      <c r="JS74" s="190"/>
      <c r="JT74" s="190"/>
      <c r="JU74" s="190"/>
      <c r="JV74" s="190"/>
      <c r="JW74" s="190">
        <f t="shared" si="1231"/>
        <v>0</v>
      </c>
      <c r="JX74" s="190"/>
      <c r="JY74" s="190"/>
      <c r="JZ74" s="190"/>
      <c r="KA74" s="190"/>
      <c r="KB74" s="190"/>
      <c r="KC74" s="191"/>
      <c r="KD74" s="190">
        <f t="shared" si="1232"/>
        <v>0</v>
      </c>
      <c r="KE74" s="190"/>
      <c r="KF74" s="190"/>
      <c r="KG74" s="190"/>
      <c r="KH74" s="190"/>
      <c r="KI74" s="190"/>
      <c r="KJ74" s="190"/>
      <c r="KK74" s="190">
        <f t="shared" si="1233"/>
        <v>0</v>
      </c>
      <c r="KL74" s="190"/>
      <c r="KM74" s="190"/>
      <c r="KN74" s="190"/>
      <c r="KO74" s="190"/>
      <c r="KP74" s="190"/>
      <c r="KQ74" s="190"/>
      <c r="KR74" s="190">
        <f t="shared" si="1234"/>
        <v>0</v>
      </c>
      <c r="KS74" s="190"/>
      <c r="KT74" s="190"/>
      <c r="KU74" s="190"/>
      <c r="KV74" s="190"/>
      <c r="KW74" s="190"/>
      <c r="KX74" s="190"/>
      <c r="KY74" s="190">
        <f t="shared" si="1235"/>
        <v>0</v>
      </c>
      <c r="KZ74" s="190"/>
      <c r="LA74" s="190"/>
      <c r="LB74" s="190"/>
      <c r="LC74" s="190"/>
      <c r="LD74" s="190"/>
      <c r="LE74" s="190"/>
      <c r="LF74" s="190">
        <f t="shared" si="1236"/>
        <v>0</v>
      </c>
      <c r="LG74" s="190"/>
      <c r="LH74" s="190"/>
      <c r="LI74" s="190"/>
      <c r="LJ74" s="190"/>
      <c r="LK74" s="190"/>
      <c r="LL74" s="191"/>
      <c r="LM74" s="190">
        <f t="shared" si="1237"/>
        <v>0</v>
      </c>
      <c r="LN74" s="190"/>
      <c r="LO74" s="190"/>
      <c r="LP74" s="190"/>
      <c r="LQ74" s="190"/>
      <c r="LR74" s="190"/>
      <c r="LS74" s="190"/>
      <c r="LT74" s="190">
        <f t="shared" si="1238"/>
        <v>0</v>
      </c>
      <c r="LU74" s="190"/>
      <c r="LV74" s="190"/>
      <c r="LW74" s="190"/>
      <c r="LX74" s="190"/>
      <c r="LY74" s="190"/>
      <c r="LZ74" s="190"/>
    </row>
    <row r="75" spans="1:338" hidden="1">
      <c r="A75" s="122" t="str">
        <f>Results!D16&amp;""</f>
        <v>Bervenia Free City</v>
      </c>
      <c r="B75" s="122">
        <f t="shared" si="1239"/>
        <v>13</v>
      </c>
      <c r="C75" s="190">
        <f t="shared" si="1191"/>
        <v>0</v>
      </c>
      <c r="D75" s="190"/>
      <c r="E75" s="190"/>
      <c r="F75" s="190"/>
      <c r="G75" s="190"/>
      <c r="H75" s="190"/>
      <c r="I75" s="191"/>
      <c r="J75" s="190">
        <f t="shared" si="1192"/>
        <v>0</v>
      </c>
      <c r="K75" s="190"/>
      <c r="L75" s="190"/>
      <c r="M75" s="190"/>
      <c r="N75" s="190"/>
      <c r="O75" s="190"/>
      <c r="P75" s="190"/>
      <c r="Q75" s="190">
        <f t="shared" si="1193"/>
        <v>0</v>
      </c>
      <c r="R75" s="190"/>
      <c r="S75" s="190"/>
      <c r="T75" s="190"/>
      <c r="U75" s="190"/>
      <c r="V75" s="190"/>
      <c r="W75" s="190"/>
      <c r="X75" s="190">
        <f t="shared" si="1194"/>
        <v>0</v>
      </c>
      <c r="Y75" s="190"/>
      <c r="Z75" s="190"/>
      <c r="AA75" s="190"/>
      <c r="AB75" s="190"/>
      <c r="AC75" s="190"/>
      <c r="AD75" s="190"/>
      <c r="AE75" s="190">
        <f t="shared" si="1195"/>
        <v>0</v>
      </c>
      <c r="AF75" s="190"/>
      <c r="AG75" s="190"/>
      <c r="AH75" s="190"/>
      <c r="AI75" s="190"/>
      <c r="AJ75" s="190"/>
      <c r="AK75" s="190"/>
      <c r="AL75" s="190">
        <f t="shared" si="1196"/>
        <v>0</v>
      </c>
      <c r="AM75" s="190"/>
      <c r="AN75" s="190"/>
      <c r="AO75" s="190"/>
      <c r="AP75" s="190"/>
      <c r="AQ75" s="190"/>
      <c r="AR75" s="191"/>
      <c r="AS75" s="190">
        <f t="shared" si="1197"/>
        <v>0</v>
      </c>
      <c r="AT75" s="190"/>
      <c r="AU75" s="190"/>
      <c r="AV75" s="190"/>
      <c r="AW75" s="190"/>
      <c r="AX75" s="190"/>
      <c r="AY75" s="190"/>
      <c r="AZ75" s="190">
        <f t="shared" si="1198"/>
        <v>0</v>
      </c>
      <c r="BA75" s="190"/>
      <c r="BB75" s="190"/>
      <c r="BC75" s="190"/>
      <c r="BD75" s="190"/>
      <c r="BE75" s="190"/>
      <c r="BF75" s="190"/>
      <c r="BG75" s="190">
        <f t="shared" si="1199"/>
        <v>0</v>
      </c>
      <c r="BH75" s="190"/>
      <c r="BI75" s="190"/>
      <c r="BJ75" s="190"/>
      <c r="BK75" s="190"/>
      <c r="BL75" s="190"/>
      <c r="BM75" s="190"/>
      <c r="BN75" s="190">
        <f t="shared" si="1200"/>
        <v>0</v>
      </c>
      <c r="BO75" s="190"/>
      <c r="BP75" s="190"/>
      <c r="BQ75" s="190"/>
      <c r="BR75" s="190"/>
      <c r="BS75" s="190"/>
      <c r="BT75" s="190"/>
      <c r="BU75" s="190">
        <f t="shared" si="1201"/>
        <v>0</v>
      </c>
      <c r="BV75" s="190"/>
      <c r="BW75" s="190"/>
      <c r="BX75" s="190"/>
      <c r="BY75" s="190"/>
      <c r="BZ75" s="190"/>
      <c r="CA75" s="191"/>
      <c r="CB75" s="190">
        <f t="shared" si="1202"/>
        <v>0</v>
      </c>
      <c r="CC75" s="190"/>
      <c r="CD75" s="190"/>
      <c r="CE75" s="190"/>
      <c r="CF75" s="190"/>
      <c r="CG75" s="190"/>
      <c r="CH75" s="190"/>
      <c r="CI75" s="190">
        <f t="shared" si="1203"/>
        <v>0</v>
      </c>
      <c r="CJ75" s="190"/>
      <c r="CK75" s="190"/>
      <c r="CL75" s="190"/>
      <c r="CM75" s="190"/>
      <c r="CN75" s="190"/>
      <c r="CO75" s="190"/>
      <c r="CP75" s="190">
        <f t="shared" si="1204"/>
        <v>0</v>
      </c>
      <c r="CQ75" s="190"/>
      <c r="CR75" s="190"/>
      <c r="CS75" s="190"/>
      <c r="CT75" s="190"/>
      <c r="CU75" s="190"/>
      <c r="CV75" s="190"/>
      <c r="CW75" s="190">
        <f t="shared" si="1205"/>
        <v>0</v>
      </c>
      <c r="CX75" s="190"/>
      <c r="CY75" s="190"/>
      <c r="CZ75" s="190"/>
      <c r="DA75" s="190"/>
      <c r="DB75" s="190"/>
      <c r="DC75" s="190"/>
      <c r="DD75" s="190">
        <f t="shared" si="1206"/>
        <v>0</v>
      </c>
      <c r="DE75" s="190"/>
      <c r="DF75" s="190"/>
      <c r="DG75" s="190"/>
      <c r="DH75" s="190"/>
      <c r="DI75" s="190"/>
      <c r="DJ75" s="191"/>
      <c r="DK75" s="190">
        <f t="shared" si="1207"/>
        <v>0</v>
      </c>
      <c r="DL75" s="190"/>
      <c r="DM75" s="190"/>
      <c r="DN75" s="190"/>
      <c r="DO75" s="190"/>
      <c r="DP75" s="190"/>
      <c r="DQ75" s="190"/>
      <c r="DR75" s="190">
        <f t="shared" si="1208"/>
        <v>0</v>
      </c>
      <c r="DS75" s="190"/>
      <c r="DT75" s="190"/>
      <c r="DU75" s="190"/>
      <c r="DV75" s="190"/>
      <c r="DW75" s="190"/>
      <c r="DX75" s="190"/>
      <c r="DY75" s="190">
        <f t="shared" si="1209"/>
        <v>0</v>
      </c>
      <c r="DZ75" s="190"/>
      <c r="EA75" s="190"/>
      <c r="EB75" s="190"/>
      <c r="EC75" s="190"/>
      <c r="ED75" s="190"/>
      <c r="EE75" s="190"/>
      <c r="EF75" s="190">
        <f t="shared" si="1210"/>
        <v>0</v>
      </c>
      <c r="EG75" s="190"/>
      <c r="EH75" s="190"/>
      <c r="EI75" s="190"/>
      <c r="EJ75" s="190"/>
      <c r="EK75" s="190"/>
      <c r="EL75" s="190"/>
      <c r="EM75" s="190">
        <f t="shared" si="1211"/>
        <v>0</v>
      </c>
      <c r="EN75" s="190"/>
      <c r="EO75" s="190"/>
      <c r="EP75" s="190"/>
      <c r="EQ75" s="190"/>
      <c r="ER75" s="190"/>
      <c r="ES75" s="191"/>
      <c r="ET75" s="190">
        <f t="shared" si="1212"/>
        <v>0</v>
      </c>
      <c r="EU75" s="190"/>
      <c r="EV75" s="190"/>
      <c r="EW75" s="190"/>
      <c r="EX75" s="190"/>
      <c r="EY75" s="190"/>
      <c r="EZ75" s="190"/>
      <c r="FA75" s="190">
        <f t="shared" si="1213"/>
        <v>0</v>
      </c>
      <c r="FB75" s="190"/>
      <c r="FC75" s="190"/>
      <c r="FD75" s="190"/>
      <c r="FE75" s="190"/>
      <c r="FF75" s="190"/>
      <c r="FG75" s="190"/>
      <c r="FH75" s="190">
        <f t="shared" si="1214"/>
        <v>0</v>
      </c>
      <c r="FI75" s="190"/>
      <c r="FJ75" s="190"/>
      <c r="FK75" s="190"/>
      <c r="FL75" s="190"/>
      <c r="FM75" s="190"/>
      <c r="FN75" s="190"/>
      <c r="FO75" s="190">
        <f t="shared" si="1215"/>
        <v>0</v>
      </c>
      <c r="FP75" s="190"/>
      <c r="FQ75" s="190"/>
      <c r="FR75" s="190"/>
      <c r="FS75" s="190"/>
      <c r="FT75" s="190"/>
      <c r="FU75" s="190"/>
      <c r="FV75" s="190">
        <f t="shared" si="1216"/>
        <v>0</v>
      </c>
      <c r="FW75" s="190"/>
      <c r="FX75" s="190"/>
      <c r="FY75" s="190"/>
      <c r="FZ75" s="190"/>
      <c r="GA75" s="190"/>
      <c r="GB75" s="191"/>
      <c r="GC75" s="190">
        <f t="shared" si="1217"/>
        <v>0</v>
      </c>
      <c r="GD75" s="190"/>
      <c r="GE75" s="190"/>
      <c r="GF75" s="190"/>
      <c r="GG75" s="190"/>
      <c r="GH75" s="190"/>
      <c r="GI75" s="190"/>
      <c r="GJ75" s="190">
        <f t="shared" si="1218"/>
        <v>0</v>
      </c>
      <c r="GK75" s="190"/>
      <c r="GL75" s="190"/>
      <c r="GM75" s="190"/>
      <c r="GN75" s="190"/>
      <c r="GO75" s="190"/>
      <c r="GP75" s="190"/>
      <c r="GQ75" s="190">
        <f t="shared" si="1219"/>
        <v>0</v>
      </c>
      <c r="GR75" s="190"/>
      <c r="GS75" s="190"/>
      <c r="GT75" s="190"/>
      <c r="GU75" s="190"/>
      <c r="GV75" s="190"/>
      <c r="GW75" s="190"/>
      <c r="GX75" s="190">
        <f t="shared" si="1220"/>
        <v>0</v>
      </c>
      <c r="GY75" s="190"/>
      <c r="GZ75" s="190"/>
      <c r="HA75" s="190"/>
      <c r="HB75" s="190"/>
      <c r="HC75" s="190"/>
      <c r="HD75" s="190"/>
      <c r="HE75" s="190">
        <f t="shared" si="1221"/>
        <v>0</v>
      </c>
      <c r="HF75" s="190"/>
      <c r="HG75" s="190"/>
      <c r="HH75" s="190"/>
      <c r="HI75" s="190"/>
      <c r="HJ75" s="190"/>
      <c r="HK75" s="191"/>
      <c r="HL75" s="190">
        <f t="shared" si="1222"/>
        <v>0</v>
      </c>
      <c r="HM75" s="190"/>
      <c r="HN75" s="190"/>
      <c r="HO75" s="190"/>
      <c r="HP75" s="190"/>
      <c r="HQ75" s="190"/>
      <c r="HR75" s="190"/>
      <c r="HS75" s="190">
        <f t="shared" si="1223"/>
        <v>0</v>
      </c>
      <c r="HT75" s="190"/>
      <c r="HU75" s="190"/>
      <c r="HV75" s="190"/>
      <c r="HW75" s="190"/>
      <c r="HX75" s="190"/>
      <c r="HY75" s="190"/>
      <c r="HZ75" s="190">
        <f t="shared" si="1224"/>
        <v>0</v>
      </c>
      <c r="IA75" s="190"/>
      <c r="IB75" s="190"/>
      <c r="IC75" s="190"/>
      <c r="ID75" s="190"/>
      <c r="IE75" s="190"/>
      <c r="IF75" s="190"/>
      <c r="IG75" s="190">
        <f t="shared" si="1225"/>
        <v>0</v>
      </c>
      <c r="IH75" s="190"/>
      <c r="II75" s="190"/>
      <c r="IJ75" s="190"/>
      <c r="IK75" s="190"/>
      <c r="IL75" s="190"/>
      <c r="IM75" s="190"/>
      <c r="IN75" s="190">
        <f t="shared" si="1226"/>
        <v>0</v>
      </c>
      <c r="IO75" s="190"/>
      <c r="IP75" s="190"/>
      <c r="IQ75" s="190"/>
      <c r="IR75" s="190"/>
      <c r="IS75" s="190"/>
      <c r="IT75" s="191"/>
      <c r="IU75" s="190">
        <f t="shared" si="1227"/>
        <v>0</v>
      </c>
      <c r="IV75" s="190"/>
      <c r="IW75" s="190"/>
      <c r="IX75" s="190"/>
      <c r="IY75" s="190"/>
      <c r="IZ75" s="190"/>
      <c r="JA75" s="190"/>
      <c r="JB75" s="190">
        <f t="shared" si="1228"/>
        <v>0</v>
      </c>
      <c r="JC75" s="190"/>
      <c r="JD75" s="190"/>
      <c r="JE75" s="190"/>
      <c r="JF75" s="190"/>
      <c r="JG75" s="190"/>
      <c r="JH75" s="190"/>
      <c r="JI75" s="190">
        <f t="shared" si="1229"/>
        <v>0</v>
      </c>
      <c r="JJ75" s="190"/>
      <c r="JK75" s="190"/>
      <c r="JL75" s="190"/>
      <c r="JM75" s="190"/>
      <c r="JN75" s="190"/>
      <c r="JO75" s="190"/>
      <c r="JP75" s="190">
        <f t="shared" si="1230"/>
        <v>0</v>
      </c>
      <c r="JQ75" s="190"/>
      <c r="JR75" s="190"/>
      <c r="JS75" s="190"/>
      <c r="JT75" s="190"/>
      <c r="JU75" s="190"/>
      <c r="JV75" s="190"/>
      <c r="JW75" s="190">
        <f t="shared" si="1231"/>
        <v>0</v>
      </c>
      <c r="JX75" s="190"/>
      <c r="JY75" s="190"/>
      <c r="JZ75" s="190"/>
      <c r="KA75" s="190"/>
      <c r="KB75" s="190"/>
      <c r="KC75" s="191"/>
      <c r="KD75" s="190">
        <f t="shared" si="1232"/>
        <v>0</v>
      </c>
      <c r="KE75" s="190"/>
      <c r="KF75" s="190"/>
      <c r="KG75" s="190"/>
      <c r="KH75" s="190"/>
      <c r="KI75" s="190"/>
      <c r="KJ75" s="190"/>
      <c r="KK75" s="190">
        <f t="shared" si="1233"/>
        <v>0</v>
      </c>
      <c r="KL75" s="190"/>
      <c r="KM75" s="190"/>
      <c r="KN75" s="190"/>
      <c r="KO75" s="190"/>
      <c r="KP75" s="190"/>
      <c r="KQ75" s="190"/>
      <c r="KR75" s="190">
        <f t="shared" si="1234"/>
        <v>0</v>
      </c>
      <c r="KS75" s="190"/>
      <c r="KT75" s="190"/>
      <c r="KU75" s="190"/>
      <c r="KV75" s="190"/>
      <c r="KW75" s="190"/>
      <c r="KX75" s="190"/>
      <c r="KY75" s="190">
        <f t="shared" si="1235"/>
        <v>0</v>
      </c>
      <c r="KZ75" s="190"/>
      <c r="LA75" s="190"/>
      <c r="LB75" s="190"/>
      <c r="LC75" s="190"/>
      <c r="LD75" s="190"/>
      <c r="LE75" s="190"/>
      <c r="LF75" s="190">
        <f t="shared" si="1236"/>
        <v>0</v>
      </c>
      <c r="LG75" s="190"/>
      <c r="LH75" s="190"/>
      <c r="LI75" s="190"/>
      <c r="LJ75" s="190"/>
      <c r="LK75" s="190"/>
      <c r="LL75" s="191"/>
      <c r="LM75" s="190">
        <f t="shared" si="1237"/>
        <v>0</v>
      </c>
      <c r="LN75" s="190"/>
      <c r="LO75" s="190"/>
      <c r="LP75" s="190"/>
      <c r="LQ75" s="190"/>
      <c r="LR75" s="190"/>
      <c r="LS75" s="190"/>
      <c r="LT75" s="190">
        <f t="shared" si="1238"/>
        <v>0</v>
      </c>
      <c r="LU75" s="190"/>
      <c r="LV75" s="190"/>
      <c r="LW75" s="190"/>
      <c r="LX75" s="190"/>
      <c r="LY75" s="190"/>
      <c r="LZ75" s="190"/>
    </row>
    <row r="76" spans="1:338" hidden="1">
      <c r="A76" s="122" t="str">
        <f>Results!D17&amp;""</f>
        <v>Zarghidas Trade City</v>
      </c>
      <c r="B76" s="122">
        <f t="shared" si="1239"/>
        <v>14</v>
      </c>
      <c r="C76" s="190">
        <f t="shared" si="1191"/>
        <v>0</v>
      </c>
      <c r="D76" s="190"/>
      <c r="E76" s="190"/>
      <c r="F76" s="190"/>
      <c r="G76" s="190"/>
      <c r="H76" s="190"/>
      <c r="I76" s="191"/>
      <c r="J76" s="190">
        <f t="shared" si="1192"/>
        <v>0</v>
      </c>
      <c r="K76" s="190"/>
      <c r="L76" s="190"/>
      <c r="M76" s="190"/>
      <c r="N76" s="190"/>
      <c r="O76" s="190"/>
      <c r="P76" s="190"/>
      <c r="Q76" s="190">
        <f t="shared" si="1193"/>
        <v>0</v>
      </c>
      <c r="R76" s="190"/>
      <c r="S76" s="190"/>
      <c r="T76" s="190"/>
      <c r="U76" s="190"/>
      <c r="V76" s="190"/>
      <c r="W76" s="190"/>
      <c r="X76" s="190">
        <f t="shared" si="1194"/>
        <v>0</v>
      </c>
      <c r="Y76" s="190"/>
      <c r="Z76" s="190"/>
      <c r="AA76" s="190"/>
      <c r="AB76" s="190"/>
      <c r="AC76" s="190"/>
      <c r="AD76" s="190"/>
      <c r="AE76" s="190">
        <f t="shared" si="1195"/>
        <v>0</v>
      </c>
      <c r="AF76" s="190"/>
      <c r="AG76" s="190"/>
      <c r="AH76" s="190"/>
      <c r="AI76" s="190"/>
      <c r="AJ76" s="190"/>
      <c r="AK76" s="190"/>
      <c r="AL76" s="190">
        <f t="shared" si="1196"/>
        <v>0</v>
      </c>
      <c r="AM76" s="190"/>
      <c r="AN76" s="190"/>
      <c r="AO76" s="190"/>
      <c r="AP76" s="190"/>
      <c r="AQ76" s="190"/>
      <c r="AR76" s="191"/>
      <c r="AS76" s="190">
        <f t="shared" si="1197"/>
        <v>0</v>
      </c>
      <c r="AT76" s="190"/>
      <c r="AU76" s="190"/>
      <c r="AV76" s="190"/>
      <c r="AW76" s="190"/>
      <c r="AX76" s="190"/>
      <c r="AY76" s="190"/>
      <c r="AZ76" s="190">
        <f t="shared" si="1198"/>
        <v>0</v>
      </c>
      <c r="BA76" s="190"/>
      <c r="BB76" s="190"/>
      <c r="BC76" s="190"/>
      <c r="BD76" s="190"/>
      <c r="BE76" s="190"/>
      <c r="BF76" s="190"/>
      <c r="BG76" s="190">
        <f t="shared" si="1199"/>
        <v>0</v>
      </c>
      <c r="BH76" s="190"/>
      <c r="BI76" s="190"/>
      <c r="BJ76" s="190"/>
      <c r="BK76" s="190"/>
      <c r="BL76" s="190"/>
      <c r="BM76" s="190"/>
      <c r="BN76" s="190">
        <f t="shared" si="1200"/>
        <v>0</v>
      </c>
      <c r="BO76" s="190"/>
      <c r="BP76" s="190"/>
      <c r="BQ76" s="190"/>
      <c r="BR76" s="190"/>
      <c r="BS76" s="190"/>
      <c r="BT76" s="190"/>
      <c r="BU76" s="190">
        <f t="shared" si="1201"/>
        <v>0</v>
      </c>
      <c r="BV76" s="190"/>
      <c r="BW76" s="190"/>
      <c r="BX76" s="190"/>
      <c r="BY76" s="190"/>
      <c r="BZ76" s="190"/>
      <c r="CA76" s="191"/>
      <c r="CB76" s="190">
        <f t="shared" si="1202"/>
        <v>0</v>
      </c>
      <c r="CC76" s="190"/>
      <c r="CD76" s="190"/>
      <c r="CE76" s="190"/>
      <c r="CF76" s="190"/>
      <c r="CG76" s="190"/>
      <c r="CH76" s="190"/>
      <c r="CI76" s="190">
        <f t="shared" si="1203"/>
        <v>0</v>
      </c>
      <c r="CJ76" s="190"/>
      <c r="CK76" s="190"/>
      <c r="CL76" s="190"/>
      <c r="CM76" s="190"/>
      <c r="CN76" s="190"/>
      <c r="CO76" s="190"/>
      <c r="CP76" s="190">
        <f t="shared" si="1204"/>
        <v>0</v>
      </c>
      <c r="CQ76" s="190"/>
      <c r="CR76" s="190"/>
      <c r="CS76" s="190"/>
      <c r="CT76" s="190"/>
      <c r="CU76" s="190"/>
      <c r="CV76" s="190"/>
      <c r="CW76" s="190">
        <f t="shared" si="1205"/>
        <v>0</v>
      </c>
      <c r="CX76" s="190"/>
      <c r="CY76" s="190"/>
      <c r="CZ76" s="190"/>
      <c r="DA76" s="190"/>
      <c r="DB76" s="190"/>
      <c r="DC76" s="190"/>
      <c r="DD76" s="190">
        <f t="shared" si="1206"/>
        <v>0</v>
      </c>
      <c r="DE76" s="190"/>
      <c r="DF76" s="190"/>
      <c r="DG76" s="190"/>
      <c r="DH76" s="190"/>
      <c r="DI76" s="190"/>
      <c r="DJ76" s="191"/>
      <c r="DK76" s="190">
        <f t="shared" si="1207"/>
        <v>0</v>
      </c>
      <c r="DL76" s="190"/>
      <c r="DM76" s="190"/>
      <c r="DN76" s="190"/>
      <c r="DO76" s="190"/>
      <c r="DP76" s="190"/>
      <c r="DQ76" s="190"/>
      <c r="DR76" s="190">
        <f t="shared" si="1208"/>
        <v>0</v>
      </c>
      <c r="DS76" s="190"/>
      <c r="DT76" s="190"/>
      <c r="DU76" s="190"/>
      <c r="DV76" s="190"/>
      <c r="DW76" s="190"/>
      <c r="DX76" s="190"/>
      <c r="DY76" s="190">
        <f t="shared" si="1209"/>
        <v>0</v>
      </c>
      <c r="DZ76" s="190"/>
      <c r="EA76" s="190"/>
      <c r="EB76" s="190"/>
      <c r="EC76" s="190"/>
      <c r="ED76" s="190"/>
      <c r="EE76" s="190"/>
      <c r="EF76" s="190">
        <f t="shared" si="1210"/>
        <v>0</v>
      </c>
      <c r="EG76" s="190"/>
      <c r="EH76" s="190"/>
      <c r="EI76" s="190"/>
      <c r="EJ76" s="190"/>
      <c r="EK76" s="190"/>
      <c r="EL76" s="190"/>
      <c r="EM76" s="190">
        <f t="shared" si="1211"/>
        <v>0</v>
      </c>
      <c r="EN76" s="190"/>
      <c r="EO76" s="190"/>
      <c r="EP76" s="190"/>
      <c r="EQ76" s="190"/>
      <c r="ER76" s="190"/>
      <c r="ES76" s="191"/>
      <c r="ET76" s="190">
        <f t="shared" si="1212"/>
        <v>0</v>
      </c>
      <c r="EU76" s="190"/>
      <c r="EV76" s="190"/>
      <c r="EW76" s="190"/>
      <c r="EX76" s="190"/>
      <c r="EY76" s="190"/>
      <c r="EZ76" s="190"/>
      <c r="FA76" s="190">
        <f t="shared" si="1213"/>
        <v>0</v>
      </c>
      <c r="FB76" s="190"/>
      <c r="FC76" s="190"/>
      <c r="FD76" s="190"/>
      <c r="FE76" s="190"/>
      <c r="FF76" s="190"/>
      <c r="FG76" s="190"/>
      <c r="FH76" s="190">
        <f t="shared" si="1214"/>
        <v>0</v>
      </c>
      <c r="FI76" s="190"/>
      <c r="FJ76" s="190"/>
      <c r="FK76" s="190"/>
      <c r="FL76" s="190"/>
      <c r="FM76" s="190"/>
      <c r="FN76" s="190"/>
      <c r="FO76" s="190">
        <f t="shared" si="1215"/>
        <v>0</v>
      </c>
      <c r="FP76" s="190"/>
      <c r="FQ76" s="190"/>
      <c r="FR76" s="190"/>
      <c r="FS76" s="190"/>
      <c r="FT76" s="190"/>
      <c r="FU76" s="190"/>
      <c r="FV76" s="190">
        <f t="shared" si="1216"/>
        <v>0</v>
      </c>
      <c r="FW76" s="190"/>
      <c r="FX76" s="190"/>
      <c r="FY76" s="190"/>
      <c r="FZ76" s="190"/>
      <c r="GA76" s="190"/>
      <c r="GB76" s="191"/>
      <c r="GC76" s="190">
        <f t="shared" si="1217"/>
        <v>0</v>
      </c>
      <c r="GD76" s="190"/>
      <c r="GE76" s="190"/>
      <c r="GF76" s="190"/>
      <c r="GG76" s="190"/>
      <c r="GH76" s="190"/>
      <c r="GI76" s="190"/>
      <c r="GJ76" s="190">
        <f t="shared" si="1218"/>
        <v>0</v>
      </c>
      <c r="GK76" s="190"/>
      <c r="GL76" s="190"/>
      <c r="GM76" s="190"/>
      <c r="GN76" s="190"/>
      <c r="GO76" s="190"/>
      <c r="GP76" s="190"/>
      <c r="GQ76" s="190">
        <f t="shared" si="1219"/>
        <v>0</v>
      </c>
      <c r="GR76" s="190"/>
      <c r="GS76" s="190"/>
      <c r="GT76" s="190"/>
      <c r="GU76" s="190"/>
      <c r="GV76" s="190"/>
      <c r="GW76" s="190"/>
      <c r="GX76" s="190">
        <f t="shared" si="1220"/>
        <v>0</v>
      </c>
      <c r="GY76" s="190"/>
      <c r="GZ76" s="190"/>
      <c r="HA76" s="190"/>
      <c r="HB76" s="190"/>
      <c r="HC76" s="190"/>
      <c r="HD76" s="190"/>
      <c r="HE76" s="190">
        <f t="shared" si="1221"/>
        <v>0</v>
      </c>
      <c r="HF76" s="190"/>
      <c r="HG76" s="190"/>
      <c r="HH76" s="190"/>
      <c r="HI76" s="190"/>
      <c r="HJ76" s="190"/>
      <c r="HK76" s="191"/>
      <c r="HL76" s="190">
        <f t="shared" si="1222"/>
        <v>0</v>
      </c>
      <c r="HM76" s="190"/>
      <c r="HN76" s="190"/>
      <c r="HO76" s="190"/>
      <c r="HP76" s="190"/>
      <c r="HQ76" s="190"/>
      <c r="HR76" s="190"/>
      <c r="HS76" s="190">
        <f t="shared" si="1223"/>
        <v>0</v>
      </c>
      <c r="HT76" s="190"/>
      <c r="HU76" s="190"/>
      <c r="HV76" s="190"/>
      <c r="HW76" s="190"/>
      <c r="HX76" s="190"/>
      <c r="HY76" s="190"/>
      <c r="HZ76" s="190">
        <f t="shared" si="1224"/>
        <v>0</v>
      </c>
      <c r="IA76" s="190"/>
      <c r="IB76" s="190"/>
      <c r="IC76" s="190"/>
      <c r="ID76" s="190"/>
      <c r="IE76" s="190"/>
      <c r="IF76" s="190"/>
      <c r="IG76" s="190">
        <f t="shared" si="1225"/>
        <v>0</v>
      </c>
      <c r="IH76" s="190"/>
      <c r="II76" s="190"/>
      <c r="IJ76" s="190"/>
      <c r="IK76" s="190"/>
      <c r="IL76" s="190"/>
      <c r="IM76" s="190"/>
      <c r="IN76" s="190">
        <f t="shared" si="1226"/>
        <v>0</v>
      </c>
      <c r="IO76" s="190"/>
      <c r="IP76" s="190"/>
      <c r="IQ76" s="190"/>
      <c r="IR76" s="190"/>
      <c r="IS76" s="190"/>
      <c r="IT76" s="191"/>
      <c r="IU76" s="190">
        <f t="shared" si="1227"/>
        <v>0</v>
      </c>
      <c r="IV76" s="190"/>
      <c r="IW76" s="190"/>
      <c r="IX76" s="190"/>
      <c r="IY76" s="190"/>
      <c r="IZ76" s="190"/>
      <c r="JA76" s="190"/>
      <c r="JB76" s="190">
        <f t="shared" si="1228"/>
        <v>0</v>
      </c>
      <c r="JC76" s="190"/>
      <c r="JD76" s="190"/>
      <c r="JE76" s="190"/>
      <c r="JF76" s="190"/>
      <c r="JG76" s="190"/>
      <c r="JH76" s="190"/>
      <c r="JI76" s="190">
        <f t="shared" si="1229"/>
        <v>0</v>
      </c>
      <c r="JJ76" s="190"/>
      <c r="JK76" s="190"/>
      <c r="JL76" s="190"/>
      <c r="JM76" s="190"/>
      <c r="JN76" s="190"/>
      <c r="JO76" s="190"/>
      <c r="JP76" s="190">
        <f t="shared" si="1230"/>
        <v>0</v>
      </c>
      <c r="JQ76" s="190"/>
      <c r="JR76" s="190"/>
      <c r="JS76" s="190"/>
      <c r="JT76" s="190"/>
      <c r="JU76" s="190"/>
      <c r="JV76" s="190"/>
      <c r="JW76" s="190">
        <f t="shared" si="1231"/>
        <v>0</v>
      </c>
      <c r="JX76" s="190"/>
      <c r="JY76" s="190"/>
      <c r="JZ76" s="190"/>
      <c r="KA76" s="190"/>
      <c r="KB76" s="190"/>
      <c r="KC76" s="191"/>
      <c r="KD76" s="190">
        <f t="shared" si="1232"/>
        <v>0</v>
      </c>
      <c r="KE76" s="190"/>
      <c r="KF76" s="190"/>
      <c r="KG76" s="190"/>
      <c r="KH76" s="190"/>
      <c r="KI76" s="190"/>
      <c r="KJ76" s="190"/>
      <c r="KK76" s="190">
        <f t="shared" si="1233"/>
        <v>0</v>
      </c>
      <c r="KL76" s="190"/>
      <c r="KM76" s="190"/>
      <c r="KN76" s="190"/>
      <c r="KO76" s="190"/>
      <c r="KP76" s="190"/>
      <c r="KQ76" s="190"/>
      <c r="KR76" s="190">
        <f t="shared" si="1234"/>
        <v>0</v>
      </c>
      <c r="KS76" s="190"/>
      <c r="KT76" s="190"/>
      <c r="KU76" s="190"/>
      <c r="KV76" s="190"/>
      <c r="KW76" s="190"/>
      <c r="KX76" s="190"/>
      <c r="KY76" s="190">
        <f t="shared" si="1235"/>
        <v>0</v>
      </c>
      <c r="KZ76" s="190"/>
      <c r="LA76" s="190"/>
      <c r="LB76" s="190"/>
      <c r="LC76" s="190"/>
      <c r="LD76" s="190"/>
      <c r="LE76" s="190"/>
      <c r="LF76" s="190">
        <f t="shared" si="1236"/>
        <v>0</v>
      </c>
      <c r="LG76" s="190"/>
      <c r="LH76" s="190"/>
      <c r="LI76" s="190"/>
      <c r="LJ76" s="190"/>
      <c r="LK76" s="190"/>
      <c r="LL76" s="191"/>
      <c r="LM76" s="190">
        <f t="shared" si="1237"/>
        <v>0</v>
      </c>
      <c r="LN76" s="190"/>
      <c r="LO76" s="190"/>
      <c r="LP76" s="190"/>
      <c r="LQ76" s="190"/>
      <c r="LR76" s="190"/>
      <c r="LS76" s="190"/>
      <c r="LT76" s="190">
        <f t="shared" si="1238"/>
        <v>0</v>
      </c>
      <c r="LU76" s="190"/>
      <c r="LV76" s="190"/>
      <c r="LW76" s="190"/>
      <c r="LX76" s="190"/>
      <c r="LY76" s="190"/>
      <c r="LZ76" s="190"/>
    </row>
    <row r="77" spans="1:338" hidden="1">
      <c r="A77" s="122" t="str">
        <f>Results!D18&amp;""</f>
        <v>Fort Zeakden</v>
      </c>
      <c r="B77" s="122">
        <f t="shared" si="1239"/>
        <v>15</v>
      </c>
      <c r="C77" s="190">
        <f t="shared" si="1191"/>
        <v>0</v>
      </c>
      <c r="D77" s="190"/>
      <c r="E77" s="190"/>
      <c r="F77" s="190"/>
      <c r="G77" s="190"/>
      <c r="H77" s="190"/>
      <c r="I77" s="191"/>
      <c r="J77" s="190">
        <f t="shared" si="1192"/>
        <v>0</v>
      </c>
      <c r="K77" s="190"/>
      <c r="L77" s="190"/>
      <c r="M77" s="190"/>
      <c r="N77" s="190"/>
      <c r="O77" s="190"/>
      <c r="P77" s="190"/>
      <c r="Q77" s="190">
        <f t="shared" si="1193"/>
        <v>0</v>
      </c>
      <c r="R77" s="190"/>
      <c r="S77" s="190"/>
      <c r="T77" s="190"/>
      <c r="U77" s="190"/>
      <c r="V77" s="190"/>
      <c r="W77" s="190"/>
      <c r="X77" s="190">
        <f t="shared" si="1194"/>
        <v>0</v>
      </c>
      <c r="Y77" s="190"/>
      <c r="Z77" s="190"/>
      <c r="AA77" s="190"/>
      <c r="AB77" s="190"/>
      <c r="AC77" s="190"/>
      <c r="AD77" s="190"/>
      <c r="AE77" s="190">
        <f t="shared" si="1195"/>
        <v>0</v>
      </c>
      <c r="AF77" s="190"/>
      <c r="AG77" s="190"/>
      <c r="AH77" s="190"/>
      <c r="AI77" s="190"/>
      <c r="AJ77" s="190"/>
      <c r="AK77" s="190"/>
      <c r="AL77" s="190">
        <f t="shared" si="1196"/>
        <v>0</v>
      </c>
      <c r="AM77" s="190"/>
      <c r="AN77" s="190"/>
      <c r="AO77" s="190"/>
      <c r="AP77" s="190"/>
      <c r="AQ77" s="190"/>
      <c r="AR77" s="191"/>
      <c r="AS77" s="190">
        <f t="shared" si="1197"/>
        <v>0</v>
      </c>
      <c r="AT77" s="190"/>
      <c r="AU77" s="190"/>
      <c r="AV77" s="190"/>
      <c r="AW77" s="190"/>
      <c r="AX77" s="190"/>
      <c r="AY77" s="190"/>
      <c r="AZ77" s="190">
        <f t="shared" si="1198"/>
        <v>0</v>
      </c>
      <c r="BA77" s="190"/>
      <c r="BB77" s="190"/>
      <c r="BC77" s="190"/>
      <c r="BD77" s="190"/>
      <c r="BE77" s="190"/>
      <c r="BF77" s="190"/>
      <c r="BG77" s="190">
        <f t="shared" si="1199"/>
        <v>0</v>
      </c>
      <c r="BH77" s="190"/>
      <c r="BI77" s="190"/>
      <c r="BJ77" s="190"/>
      <c r="BK77" s="190"/>
      <c r="BL77" s="190"/>
      <c r="BM77" s="190"/>
      <c r="BN77" s="190">
        <f t="shared" si="1200"/>
        <v>0</v>
      </c>
      <c r="BO77" s="190"/>
      <c r="BP77" s="190"/>
      <c r="BQ77" s="190"/>
      <c r="BR77" s="190"/>
      <c r="BS77" s="190"/>
      <c r="BT77" s="190"/>
      <c r="BU77" s="190">
        <f t="shared" si="1201"/>
        <v>0</v>
      </c>
      <c r="BV77" s="190"/>
      <c r="BW77" s="190"/>
      <c r="BX77" s="190"/>
      <c r="BY77" s="190"/>
      <c r="BZ77" s="190"/>
      <c r="CA77" s="191"/>
      <c r="CB77" s="190">
        <f t="shared" si="1202"/>
        <v>0</v>
      </c>
      <c r="CC77" s="190"/>
      <c r="CD77" s="190"/>
      <c r="CE77" s="190"/>
      <c r="CF77" s="190"/>
      <c r="CG77" s="190"/>
      <c r="CH77" s="190"/>
      <c r="CI77" s="190">
        <f t="shared" si="1203"/>
        <v>0</v>
      </c>
      <c r="CJ77" s="190"/>
      <c r="CK77" s="190"/>
      <c r="CL77" s="190"/>
      <c r="CM77" s="190"/>
      <c r="CN77" s="190"/>
      <c r="CO77" s="190"/>
      <c r="CP77" s="190">
        <f t="shared" si="1204"/>
        <v>0</v>
      </c>
      <c r="CQ77" s="190"/>
      <c r="CR77" s="190"/>
      <c r="CS77" s="190"/>
      <c r="CT77" s="190"/>
      <c r="CU77" s="190"/>
      <c r="CV77" s="190"/>
      <c r="CW77" s="190">
        <f t="shared" si="1205"/>
        <v>0</v>
      </c>
      <c r="CX77" s="190"/>
      <c r="CY77" s="190"/>
      <c r="CZ77" s="190"/>
      <c r="DA77" s="190"/>
      <c r="DB77" s="190"/>
      <c r="DC77" s="190"/>
      <c r="DD77" s="190">
        <f t="shared" si="1206"/>
        <v>0</v>
      </c>
      <c r="DE77" s="190"/>
      <c r="DF77" s="190"/>
      <c r="DG77" s="190"/>
      <c r="DH77" s="190"/>
      <c r="DI77" s="190"/>
      <c r="DJ77" s="191"/>
      <c r="DK77" s="190">
        <f t="shared" si="1207"/>
        <v>0</v>
      </c>
      <c r="DL77" s="190"/>
      <c r="DM77" s="190"/>
      <c r="DN77" s="190"/>
      <c r="DO77" s="190"/>
      <c r="DP77" s="190"/>
      <c r="DQ77" s="190"/>
      <c r="DR77" s="190">
        <f t="shared" si="1208"/>
        <v>0</v>
      </c>
      <c r="DS77" s="190"/>
      <c r="DT77" s="190"/>
      <c r="DU77" s="190"/>
      <c r="DV77" s="190"/>
      <c r="DW77" s="190"/>
      <c r="DX77" s="190"/>
      <c r="DY77" s="190">
        <f t="shared" si="1209"/>
        <v>0</v>
      </c>
      <c r="DZ77" s="190"/>
      <c r="EA77" s="190"/>
      <c r="EB77" s="190"/>
      <c r="EC77" s="190"/>
      <c r="ED77" s="190"/>
      <c r="EE77" s="190"/>
      <c r="EF77" s="190">
        <f t="shared" si="1210"/>
        <v>0</v>
      </c>
      <c r="EG77" s="190"/>
      <c r="EH77" s="190"/>
      <c r="EI77" s="190"/>
      <c r="EJ77" s="190"/>
      <c r="EK77" s="190"/>
      <c r="EL77" s="190"/>
      <c r="EM77" s="190">
        <f t="shared" si="1211"/>
        <v>0</v>
      </c>
      <c r="EN77" s="190"/>
      <c r="EO77" s="190"/>
      <c r="EP77" s="190"/>
      <c r="EQ77" s="190"/>
      <c r="ER77" s="190"/>
      <c r="ES77" s="191"/>
      <c r="ET77" s="190">
        <f t="shared" si="1212"/>
        <v>0</v>
      </c>
      <c r="EU77" s="190"/>
      <c r="EV77" s="190"/>
      <c r="EW77" s="190"/>
      <c r="EX77" s="190"/>
      <c r="EY77" s="190"/>
      <c r="EZ77" s="190"/>
      <c r="FA77" s="190">
        <f t="shared" si="1213"/>
        <v>0</v>
      </c>
      <c r="FB77" s="190"/>
      <c r="FC77" s="190"/>
      <c r="FD77" s="190"/>
      <c r="FE77" s="190"/>
      <c r="FF77" s="190"/>
      <c r="FG77" s="190"/>
      <c r="FH77" s="190">
        <f t="shared" si="1214"/>
        <v>0</v>
      </c>
      <c r="FI77" s="190"/>
      <c r="FJ77" s="190"/>
      <c r="FK77" s="190"/>
      <c r="FL77" s="190"/>
      <c r="FM77" s="190"/>
      <c r="FN77" s="190"/>
      <c r="FO77" s="190">
        <f t="shared" si="1215"/>
        <v>0</v>
      </c>
      <c r="FP77" s="190"/>
      <c r="FQ77" s="190"/>
      <c r="FR77" s="190"/>
      <c r="FS77" s="190"/>
      <c r="FT77" s="190"/>
      <c r="FU77" s="190"/>
      <c r="FV77" s="190">
        <f t="shared" si="1216"/>
        <v>0</v>
      </c>
      <c r="FW77" s="190"/>
      <c r="FX77" s="190"/>
      <c r="FY77" s="190"/>
      <c r="FZ77" s="190"/>
      <c r="GA77" s="190"/>
      <c r="GB77" s="191"/>
      <c r="GC77" s="190">
        <f t="shared" si="1217"/>
        <v>0</v>
      </c>
      <c r="GD77" s="190"/>
      <c r="GE77" s="190"/>
      <c r="GF77" s="190"/>
      <c r="GG77" s="190"/>
      <c r="GH77" s="190"/>
      <c r="GI77" s="190"/>
      <c r="GJ77" s="190">
        <f t="shared" si="1218"/>
        <v>0</v>
      </c>
      <c r="GK77" s="190"/>
      <c r="GL77" s="190"/>
      <c r="GM77" s="190"/>
      <c r="GN77" s="190"/>
      <c r="GO77" s="190"/>
      <c r="GP77" s="190"/>
      <c r="GQ77" s="190">
        <f t="shared" si="1219"/>
        <v>0</v>
      </c>
      <c r="GR77" s="190"/>
      <c r="GS77" s="190"/>
      <c r="GT77" s="190"/>
      <c r="GU77" s="190"/>
      <c r="GV77" s="190"/>
      <c r="GW77" s="190"/>
      <c r="GX77" s="190">
        <f t="shared" si="1220"/>
        <v>0</v>
      </c>
      <c r="GY77" s="190"/>
      <c r="GZ77" s="190"/>
      <c r="HA77" s="190"/>
      <c r="HB77" s="190"/>
      <c r="HC77" s="190"/>
      <c r="HD77" s="190"/>
      <c r="HE77" s="190">
        <f t="shared" si="1221"/>
        <v>0</v>
      </c>
      <c r="HF77" s="190"/>
      <c r="HG77" s="190"/>
      <c r="HH77" s="190"/>
      <c r="HI77" s="190"/>
      <c r="HJ77" s="190"/>
      <c r="HK77" s="191"/>
      <c r="HL77" s="190">
        <f t="shared" si="1222"/>
        <v>0</v>
      </c>
      <c r="HM77" s="190"/>
      <c r="HN77" s="190"/>
      <c r="HO77" s="190"/>
      <c r="HP77" s="190"/>
      <c r="HQ77" s="190"/>
      <c r="HR77" s="190"/>
      <c r="HS77" s="190">
        <f t="shared" si="1223"/>
        <v>0</v>
      </c>
      <c r="HT77" s="190"/>
      <c r="HU77" s="190"/>
      <c r="HV77" s="190"/>
      <c r="HW77" s="190"/>
      <c r="HX77" s="190"/>
      <c r="HY77" s="190"/>
      <c r="HZ77" s="190">
        <f t="shared" si="1224"/>
        <v>0</v>
      </c>
      <c r="IA77" s="190"/>
      <c r="IB77" s="190"/>
      <c r="IC77" s="190"/>
      <c r="ID77" s="190"/>
      <c r="IE77" s="190"/>
      <c r="IF77" s="190"/>
      <c r="IG77" s="190">
        <f t="shared" si="1225"/>
        <v>0</v>
      </c>
      <c r="IH77" s="190"/>
      <c r="II77" s="190"/>
      <c r="IJ77" s="190"/>
      <c r="IK77" s="190"/>
      <c r="IL77" s="190"/>
      <c r="IM77" s="190"/>
      <c r="IN77" s="190">
        <f t="shared" si="1226"/>
        <v>0</v>
      </c>
      <c r="IO77" s="190"/>
      <c r="IP77" s="190"/>
      <c r="IQ77" s="190"/>
      <c r="IR77" s="190"/>
      <c r="IS77" s="190"/>
      <c r="IT77" s="191"/>
      <c r="IU77" s="190">
        <f t="shared" si="1227"/>
        <v>0</v>
      </c>
      <c r="IV77" s="190"/>
      <c r="IW77" s="190"/>
      <c r="IX77" s="190"/>
      <c r="IY77" s="190"/>
      <c r="IZ77" s="190"/>
      <c r="JA77" s="190"/>
      <c r="JB77" s="190">
        <f t="shared" si="1228"/>
        <v>0</v>
      </c>
      <c r="JC77" s="190"/>
      <c r="JD77" s="190"/>
      <c r="JE77" s="190"/>
      <c r="JF77" s="190"/>
      <c r="JG77" s="190"/>
      <c r="JH77" s="190"/>
      <c r="JI77" s="190">
        <f t="shared" si="1229"/>
        <v>0</v>
      </c>
      <c r="JJ77" s="190"/>
      <c r="JK77" s="190"/>
      <c r="JL77" s="190"/>
      <c r="JM77" s="190"/>
      <c r="JN77" s="190"/>
      <c r="JO77" s="190"/>
      <c r="JP77" s="190">
        <f t="shared" si="1230"/>
        <v>0</v>
      </c>
      <c r="JQ77" s="190"/>
      <c r="JR77" s="190"/>
      <c r="JS77" s="190"/>
      <c r="JT77" s="190"/>
      <c r="JU77" s="190"/>
      <c r="JV77" s="190"/>
      <c r="JW77" s="190">
        <f t="shared" si="1231"/>
        <v>0</v>
      </c>
      <c r="JX77" s="190"/>
      <c r="JY77" s="190"/>
      <c r="JZ77" s="190"/>
      <c r="KA77" s="190"/>
      <c r="KB77" s="190"/>
      <c r="KC77" s="191"/>
      <c r="KD77" s="190">
        <f t="shared" si="1232"/>
        <v>0</v>
      </c>
      <c r="KE77" s="190"/>
      <c r="KF77" s="190"/>
      <c r="KG77" s="190"/>
      <c r="KH77" s="190"/>
      <c r="KI77" s="190"/>
      <c r="KJ77" s="190"/>
      <c r="KK77" s="190">
        <f t="shared" si="1233"/>
        <v>0</v>
      </c>
      <c r="KL77" s="190"/>
      <c r="KM77" s="190"/>
      <c r="KN77" s="190"/>
      <c r="KO77" s="190"/>
      <c r="KP77" s="190"/>
      <c r="KQ77" s="190"/>
      <c r="KR77" s="190">
        <f t="shared" si="1234"/>
        <v>0</v>
      </c>
      <c r="KS77" s="190"/>
      <c r="KT77" s="190"/>
      <c r="KU77" s="190"/>
      <c r="KV77" s="190"/>
      <c r="KW77" s="190"/>
      <c r="KX77" s="190"/>
      <c r="KY77" s="190">
        <f t="shared" si="1235"/>
        <v>0</v>
      </c>
      <c r="KZ77" s="190"/>
      <c r="LA77" s="190"/>
      <c r="LB77" s="190"/>
      <c r="LC77" s="190"/>
      <c r="LD77" s="190"/>
      <c r="LE77" s="190"/>
      <c r="LF77" s="190">
        <f t="shared" si="1236"/>
        <v>0</v>
      </c>
      <c r="LG77" s="190"/>
      <c r="LH77" s="190"/>
      <c r="LI77" s="190"/>
      <c r="LJ77" s="190"/>
      <c r="LK77" s="190"/>
      <c r="LL77" s="191"/>
      <c r="LM77" s="190">
        <f t="shared" si="1237"/>
        <v>0</v>
      </c>
      <c r="LN77" s="190"/>
      <c r="LO77" s="190"/>
      <c r="LP77" s="190"/>
      <c r="LQ77" s="190"/>
      <c r="LR77" s="190"/>
      <c r="LS77" s="190"/>
      <c r="LT77" s="190">
        <f t="shared" si="1238"/>
        <v>0</v>
      </c>
      <c r="LU77" s="190"/>
      <c r="LV77" s="190"/>
      <c r="LW77" s="190"/>
      <c r="LX77" s="190"/>
      <c r="LY77" s="190"/>
      <c r="LZ77" s="190"/>
    </row>
    <row r="78" spans="1:338" hidden="1">
      <c r="A78" s="122" t="str">
        <f>Results!D19&amp;""</f>
        <v>Murond Holy Place</v>
      </c>
      <c r="B78" s="122">
        <f t="shared" si="1239"/>
        <v>16</v>
      </c>
      <c r="C78" s="190">
        <f>SUM(C62:C77)</f>
        <v>6</v>
      </c>
      <c r="D78" s="190"/>
      <c r="E78" s="190"/>
      <c r="F78" s="190"/>
      <c r="G78" s="190"/>
      <c r="H78" s="190"/>
      <c r="I78" s="191"/>
      <c r="J78" s="190">
        <f>SUM(J62:J77)</f>
        <v>8</v>
      </c>
      <c r="K78" s="190"/>
      <c r="L78" s="190"/>
      <c r="M78" s="190"/>
      <c r="N78" s="190"/>
      <c r="O78" s="190"/>
      <c r="P78" s="190"/>
      <c r="Q78" s="190">
        <f>SUM(Q62:Q77)</f>
        <v>6</v>
      </c>
      <c r="R78" s="190"/>
      <c r="S78" s="190"/>
      <c r="T78" s="190"/>
      <c r="U78" s="190"/>
      <c r="V78" s="190"/>
      <c r="W78" s="190"/>
      <c r="X78" s="190">
        <f>SUM(X62:X77)</f>
        <v>6</v>
      </c>
      <c r="Y78" s="190"/>
      <c r="Z78" s="190"/>
      <c r="AA78" s="190"/>
      <c r="AB78" s="190"/>
      <c r="AC78" s="190"/>
      <c r="AD78" s="190"/>
      <c r="AE78" s="190">
        <f>SUM(AE62:AE77)</f>
        <v>6</v>
      </c>
      <c r="AF78" s="190"/>
      <c r="AG78" s="190"/>
      <c r="AH78" s="190"/>
      <c r="AI78" s="190"/>
      <c r="AJ78" s="190"/>
      <c r="AK78" s="190"/>
      <c r="AL78" s="190">
        <f>SUM(AL62:AL77)</f>
        <v>6</v>
      </c>
      <c r="AM78" s="190"/>
      <c r="AN78" s="190"/>
      <c r="AO78" s="190"/>
      <c r="AP78" s="190"/>
      <c r="AQ78" s="190"/>
      <c r="AR78" s="191"/>
      <c r="AS78" s="190">
        <f>SUM(AS62:AS77)</f>
        <v>6</v>
      </c>
      <c r="AT78" s="190"/>
      <c r="AU78" s="190"/>
      <c r="AV78" s="190"/>
      <c r="AW78" s="190"/>
      <c r="AX78" s="190"/>
      <c r="AY78" s="190"/>
      <c r="AZ78" s="190">
        <f>SUM(AZ62:AZ77)</f>
        <v>5</v>
      </c>
      <c r="BA78" s="190"/>
      <c r="BB78" s="190"/>
      <c r="BC78" s="190"/>
      <c r="BD78" s="190"/>
      <c r="BE78" s="190"/>
      <c r="BF78" s="190"/>
      <c r="BG78" s="190">
        <f>SUM(BG62:BG77)</f>
        <v>7</v>
      </c>
      <c r="BH78" s="190"/>
      <c r="BI78" s="190"/>
      <c r="BJ78" s="190"/>
      <c r="BK78" s="190"/>
      <c r="BL78" s="190"/>
      <c r="BM78" s="190"/>
      <c r="BN78" s="190">
        <f>SUM(BN62:BN77)</f>
        <v>8</v>
      </c>
      <c r="BO78" s="190"/>
      <c r="BP78" s="190"/>
      <c r="BQ78" s="190"/>
      <c r="BR78" s="190"/>
      <c r="BS78" s="190"/>
      <c r="BT78" s="190"/>
      <c r="BU78" s="190">
        <f>SUM(BU62:BU77)</f>
        <v>6</v>
      </c>
      <c r="BV78" s="190"/>
      <c r="BW78" s="190"/>
      <c r="BX78" s="190"/>
      <c r="BY78" s="190"/>
      <c r="BZ78" s="190"/>
      <c r="CA78" s="191"/>
      <c r="CB78" s="190">
        <f>SUM(CB62:CB77)</f>
        <v>7</v>
      </c>
      <c r="CC78" s="190"/>
      <c r="CD78" s="190"/>
      <c r="CE78" s="190"/>
      <c r="CF78" s="190"/>
      <c r="CG78" s="190"/>
      <c r="CH78" s="190"/>
      <c r="CI78" s="190">
        <f>SUM(CI62:CI77)</f>
        <v>6</v>
      </c>
      <c r="CJ78" s="190"/>
      <c r="CK78" s="190"/>
      <c r="CL78" s="190"/>
      <c r="CM78" s="190"/>
      <c r="CN78" s="190"/>
      <c r="CO78" s="190"/>
      <c r="CP78" s="190">
        <f>SUM(CP62:CP77)</f>
        <v>5</v>
      </c>
      <c r="CQ78" s="190"/>
      <c r="CR78" s="190"/>
      <c r="CS78" s="190"/>
      <c r="CT78" s="190"/>
      <c r="CU78" s="190"/>
      <c r="CV78" s="190"/>
      <c r="CW78" s="190">
        <f>SUM(CW62:CW77)</f>
        <v>6</v>
      </c>
      <c r="CX78" s="190"/>
      <c r="CY78" s="190"/>
      <c r="CZ78" s="190"/>
      <c r="DA78" s="190"/>
      <c r="DB78" s="190"/>
      <c r="DC78" s="190"/>
      <c r="DD78" s="190">
        <f>SUM(DD62:DD77)</f>
        <v>8</v>
      </c>
      <c r="DE78" s="190"/>
      <c r="DF78" s="190"/>
      <c r="DG78" s="190"/>
      <c r="DH78" s="190"/>
      <c r="DI78" s="190"/>
      <c r="DJ78" s="191"/>
      <c r="DK78" s="190">
        <f>SUM(DK62:DK77)</f>
        <v>6</v>
      </c>
      <c r="DL78" s="190"/>
      <c r="DM78" s="190"/>
      <c r="DN78" s="190"/>
      <c r="DO78" s="190"/>
      <c r="DP78" s="190"/>
      <c r="DQ78" s="190"/>
      <c r="DR78" s="190">
        <f>SUM(DR62:DR77)</f>
        <v>4</v>
      </c>
      <c r="DS78" s="190"/>
      <c r="DT78" s="190"/>
      <c r="DU78" s="190"/>
      <c r="DV78" s="190"/>
      <c r="DW78" s="190"/>
      <c r="DX78" s="190"/>
      <c r="DY78" s="190">
        <f>SUM(DY62:DY77)</f>
        <v>5</v>
      </c>
      <c r="DZ78" s="190"/>
      <c r="EA78" s="190"/>
      <c r="EB78" s="190"/>
      <c r="EC78" s="190"/>
      <c r="ED78" s="190"/>
      <c r="EE78" s="190"/>
      <c r="EF78" s="190">
        <f>SUM(EF62:EF77)</f>
        <v>6</v>
      </c>
      <c r="EG78" s="190"/>
      <c r="EH78" s="190"/>
      <c r="EI78" s="190"/>
      <c r="EJ78" s="190"/>
      <c r="EK78" s="190"/>
      <c r="EL78" s="190"/>
      <c r="EM78" s="190">
        <f>SUM(EM62:EM77)</f>
        <v>6</v>
      </c>
      <c r="EN78" s="190"/>
      <c r="EO78" s="190"/>
      <c r="EP78" s="190"/>
      <c r="EQ78" s="190"/>
      <c r="ER78" s="190"/>
      <c r="ES78" s="191"/>
      <c r="ET78" s="190">
        <f>SUM(ET62:ET77)</f>
        <v>5</v>
      </c>
      <c r="EU78" s="190"/>
      <c r="EV78" s="190"/>
      <c r="EW78" s="190"/>
      <c r="EX78" s="190"/>
      <c r="EY78" s="190"/>
      <c r="EZ78" s="190"/>
      <c r="FA78" s="190">
        <f>SUM(FA62:FA77)</f>
        <v>6</v>
      </c>
      <c r="FB78" s="190"/>
      <c r="FC78" s="190"/>
      <c r="FD78" s="190"/>
      <c r="FE78" s="190"/>
      <c r="FF78" s="190"/>
      <c r="FG78" s="190"/>
      <c r="FH78" s="190">
        <f>SUM(FH62:FH77)</f>
        <v>6</v>
      </c>
      <c r="FI78" s="190"/>
      <c r="FJ78" s="190"/>
      <c r="FK78" s="190"/>
      <c r="FL78" s="190"/>
      <c r="FM78" s="190"/>
      <c r="FN78" s="190"/>
      <c r="FO78" s="190">
        <f>SUM(FO62:FO77)</f>
        <v>7</v>
      </c>
      <c r="FP78" s="190"/>
      <c r="FQ78" s="190"/>
      <c r="FR78" s="190"/>
      <c r="FS78" s="190"/>
      <c r="FT78" s="190"/>
      <c r="FU78" s="190"/>
      <c r="FV78" s="190">
        <f>SUM(FV62:FV77)</f>
        <v>6</v>
      </c>
      <c r="FW78" s="190"/>
      <c r="FX78" s="190"/>
      <c r="FY78" s="190"/>
      <c r="FZ78" s="190"/>
      <c r="GA78" s="190"/>
      <c r="GB78" s="191"/>
      <c r="GC78" s="190">
        <f>SUM(GC62:GC77)</f>
        <v>7</v>
      </c>
      <c r="GD78" s="190"/>
      <c r="GE78" s="190"/>
      <c r="GF78" s="190"/>
      <c r="GG78" s="190"/>
      <c r="GH78" s="190"/>
      <c r="GI78" s="190"/>
      <c r="GJ78" s="190">
        <f>SUM(GJ62:GJ77)</f>
        <v>6</v>
      </c>
      <c r="GK78" s="190"/>
      <c r="GL78" s="190"/>
      <c r="GM78" s="190"/>
      <c r="GN78" s="190"/>
      <c r="GO78" s="190"/>
      <c r="GP78" s="190"/>
      <c r="GQ78" s="190">
        <f>SUM(GQ62:GQ77)</f>
        <v>7</v>
      </c>
      <c r="GR78" s="190"/>
      <c r="GS78" s="190"/>
      <c r="GT78" s="190"/>
      <c r="GU78" s="190"/>
      <c r="GV78" s="190"/>
      <c r="GW78" s="190"/>
      <c r="GX78" s="190">
        <f>SUM(GX62:GX77)</f>
        <v>7</v>
      </c>
      <c r="GY78" s="190"/>
      <c r="GZ78" s="190"/>
      <c r="HA78" s="190"/>
      <c r="HB78" s="190"/>
      <c r="HC78" s="190"/>
      <c r="HD78" s="190"/>
      <c r="HE78" s="190">
        <f>SUM(HE62:HE77)</f>
        <v>7</v>
      </c>
      <c r="HF78" s="190"/>
      <c r="HG78" s="190"/>
      <c r="HH78" s="190"/>
      <c r="HI78" s="190"/>
      <c r="HJ78" s="190"/>
      <c r="HK78" s="191"/>
      <c r="HL78" s="190">
        <f>SUM(HL62:HL77)</f>
        <v>6</v>
      </c>
      <c r="HM78" s="190"/>
      <c r="HN78" s="190"/>
      <c r="HO78" s="190"/>
      <c r="HP78" s="190"/>
      <c r="HQ78" s="190"/>
      <c r="HR78" s="190"/>
      <c r="HS78" s="190">
        <f>SUM(HS62:HS77)</f>
        <v>6</v>
      </c>
      <c r="HT78" s="190"/>
      <c r="HU78" s="190"/>
      <c r="HV78" s="190"/>
      <c r="HW78" s="190"/>
      <c r="HX78" s="190"/>
      <c r="HY78" s="190"/>
      <c r="HZ78" s="190">
        <f>SUM(HZ62:HZ77)</f>
        <v>7</v>
      </c>
      <c r="IA78" s="190"/>
      <c r="IB78" s="190"/>
      <c r="IC78" s="190"/>
      <c r="ID78" s="190"/>
      <c r="IE78" s="190"/>
      <c r="IF78" s="190"/>
      <c r="IG78" s="190">
        <f>SUM(IG62:IG77)</f>
        <v>6</v>
      </c>
      <c r="IH78" s="190"/>
      <c r="II78" s="190"/>
      <c r="IJ78" s="190"/>
      <c r="IK78" s="190"/>
      <c r="IL78" s="190"/>
      <c r="IM78" s="190"/>
      <c r="IN78" s="190">
        <f>SUM(IN62:IN77)</f>
        <v>7</v>
      </c>
      <c r="IO78" s="190"/>
      <c r="IP78" s="190"/>
      <c r="IQ78" s="190"/>
      <c r="IR78" s="190"/>
      <c r="IS78" s="190"/>
      <c r="IT78" s="191"/>
      <c r="IU78" s="190">
        <f>SUM(IU62:IU77)</f>
        <v>6</v>
      </c>
      <c r="IV78" s="190"/>
      <c r="IW78" s="190"/>
      <c r="IX78" s="190"/>
      <c r="IY78" s="190"/>
      <c r="IZ78" s="190"/>
      <c r="JA78" s="190"/>
      <c r="JB78" s="190">
        <f>SUM(JB62:JB77)</f>
        <v>6</v>
      </c>
      <c r="JC78" s="190"/>
      <c r="JD78" s="190"/>
      <c r="JE78" s="190"/>
      <c r="JF78" s="190"/>
      <c r="JG78" s="190"/>
      <c r="JH78" s="190"/>
      <c r="JI78" s="190">
        <f>SUM(JI62:JI77)</f>
        <v>6</v>
      </c>
      <c r="JJ78" s="190"/>
      <c r="JK78" s="190"/>
      <c r="JL78" s="190"/>
      <c r="JM78" s="190"/>
      <c r="JN78" s="190"/>
      <c r="JO78" s="190"/>
      <c r="JP78" s="190">
        <f>SUM(JP62:JP77)</f>
        <v>5</v>
      </c>
      <c r="JQ78" s="190"/>
      <c r="JR78" s="190"/>
      <c r="JS78" s="190"/>
      <c r="JT78" s="190"/>
      <c r="JU78" s="190"/>
      <c r="JV78" s="190"/>
      <c r="JW78" s="190">
        <f>SUM(JW62:JW77)</f>
        <v>6</v>
      </c>
      <c r="JX78" s="190"/>
      <c r="JY78" s="190"/>
      <c r="JZ78" s="190"/>
      <c r="KA78" s="190"/>
      <c r="KB78" s="190"/>
      <c r="KC78" s="191"/>
      <c r="KD78" s="190">
        <f>SUM(KD62:KD77)</f>
        <v>6</v>
      </c>
      <c r="KE78" s="190"/>
      <c r="KF78" s="190"/>
      <c r="KG78" s="190"/>
      <c r="KH78" s="190"/>
      <c r="KI78" s="190"/>
      <c r="KJ78" s="190"/>
      <c r="KK78" s="190">
        <f>SUM(KK62:KK77)</f>
        <v>6</v>
      </c>
      <c r="KL78" s="190"/>
      <c r="KM78" s="190"/>
      <c r="KN78" s="190"/>
      <c r="KO78" s="190"/>
      <c r="KP78" s="190"/>
      <c r="KQ78" s="190"/>
      <c r="KR78" s="190">
        <f>SUM(KR62:KR77)</f>
        <v>6</v>
      </c>
      <c r="KS78" s="190"/>
      <c r="KT78" s="190"/>
      <c r="KU78" s="190"/>
      <c r="KV78" s="190"/>
      <c r="KW78" s="190"/>
      <c r="KX78" s="190"/>
      <c r="KY78" s="190">
        <f>SUM(KY62:KY77)</f>
        <v>7</v>
      </c>
      <c r="KZ78" s="190"/>
      <c r="LA78" s="190"/>
      <c r="LB78" s="190"/>
      <c r="LC78" s="190"/>
      <c r="LD78" s="190"/>
      <c r="LE78" s="190"/>
      <c r="LF78" s="190">
        <f>SUM(LF62:LF77)</f>
        <v>7</v>
      </c>
      <c r="LG78" s="190"/>
      <c r="LH78" s="190"/>
      <c r="LI78" s="190"/>
      <c r="LJ78" s="190"/>
      <c r="LK78" s="190"/>
      <c r="LL78" s="191"/>
      <c r="LM78" s="190">
        <f>SUM(LM62:LM77)</f>
        <v>5</v>
      </c>
      <c r="LN78" s="190"/>
      <c r="LO78" s="190"/>
      <c r="LP78" s="190"/>
      <c r="LQ78" s="190"/>
      <c r="LR78" s="190"/>
      <c r="LS78" s="190"/>
      <c r="LT78" s="190">
        <f>SUM(LT62:LT77)</f>
        <v>11</v>
      </c>
      <c r="LU78" s="190"/>
      <c r="LV78" s="190"/>
      <c r="LW78" s="190"/>
      <c r="LX78" s="190"/>
      <c r="LY78" s="190"/>
      <c r="LZ78" s="190"/>
    </row>
    <row r="79" spans="1:338" hidden="1">
      <c r="A79" s="122" t="str">
        <f>Results!D20&amp;""</f>
        <v>Thieves Fort</v>
      </c>
      <c r="B79" s="122">
        <f t="shared" si="1239"/>
        <v>17</v>
      </c>
      <c r="C79" s="190"/>
      <c r="D79" s="190"/>
      <c r="E79" s="190"/>
      <c r="F79" s="190"/>
      <c r="G79" s="190"/>
      <c r="H79" s="190"/>
      <c r="I79" s="191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90"/>
      <c r="GI79" s="190"/>
      <c r="GJ79" s="190"/>
      <c r="GK79" s="190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90"/>
      <c r="GW79" s="190"/>
      <c r="GX79" s="190"/>
      <c r="GY79" s="190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90"/>
      <c r="HK79" s="190"/>
      <c r="HL79" s="190"/>
      <c r="HM79" s="190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90"/>
      <c r="HY79" s="190"/>
      <c r="HZ79" s="190"/>
      <c r="IA79" s="190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0"/>
      <c r="IM79" s="190"/>
      <c r="IN79" s="190"/>
      <c r="IO79" s="190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90"/>
      <c r="JA79" s="190"/>
      <c r="JB79" s="190"/>
      <c r="JC79" s="190"/>
      <c r="JD79" s="190"/>
      <c r="JE79" s="190"/>
      <c r="JF79" s="190"/>
      <c r="JG79" s="190"/>
      <c r="JH79" s="190"/>
      <c r="JI79" s="190"/>
      <c r="JJ79" s="190"/>
      <c r="JK79" s="190"/>
      <c r="JL79" s="190"/>
      <c r="JM79" s="190"/>
      <c r="JN79" s="190"/>
      <c r="JO79" s="190"/>
      <c r="JP79" s="190"/>
      <c r="JQ79" s="190"/>
      <c r="JR79" s="190"/>
      <c r="JS79" s="190"/>
      <c r="JT79" s="190"/>
      <c r="JU79" s="190"/>
      <c r="JV79" s="190"/>
      <c r="JW79" s="190"/>
      <c r="JX79" s="190"/>
      <c r="JY79" s="190"/>
      <c r="JZ79" s="190"/>
      <c r="KA79" s="190"/>
      <c r="KB79" s="190"/>
      <c r="KC79" s="190"/>
      <c r="KD79" s="190"/>
      <c r="KE79" s="190"/>
      <c r="KF79" s="190"/>
      <c r="KG79" s="190"/>
      <c r="KH79" s="190"/>
      <c r="KI79" s="190"/>
      <c r="KJ79" s="190"/>
      <c r="KK79" s="190"/>
      <c r="KL79" s="190"/>
      <c r="KM79" s="190"/>
      <c r="KN79" s="190"/>
      <c r="KO79" s="190"/>
      <c r="KP79" s="190"/>
      <c r="KQ79" s="190"/>
      <c r="KR79" s="190"/>
      <c r="KS79" s="190"/>
      <c r="KT79" s="190"/>
      <c r="KU79" s="190"/>
      <c r="KV79" s="190"/>
      <c r="KW79" s="190"/>
      <c r="KX79" s="190"/>
      <c r="KY79" s="190"/>
      <c r="KZ79" s="190"/>
      <c r="LA79" s="190"/>
      <c r="LB79" s="190"/>
      <c r="LC79" s="190"/>
      <c r="LD79" s="190"/>
      <c r="LE79" s="190"/>
      <c r="LF79" s="190"/>
      <c r="LG79" s="190"/>
      <c r="LH79" s="190"/>
      <c r="LI79" s="190"/>
      <c r="LJ79" s="190"/>
      <c r="LK79" s="190"/>
      <c r="LL79" s="190"/>
      <c r="LM79" s="190"/>
      <c r="LN79" s="190"/>
      <c r="LO79" s="190"/>
      <c r="LP79" s="190"/>
      <c r="LQ79" s="190"/>
      <c r="LR79" s="190"/>
      <c r="LS79" s="190"/>
      <c r="LT79" s="190"/>
      <c r="LU79" s="190"/>
      <c r="LV79" s="190"/>
      <c r="LW79" s="190"/>
      <c r="LX79" s="190"/>
      <c r="LY79" s="190"/>
    </row>
    <row r="80" spans="1:338" hidden="1">
      <c r="A80" s="122" t="str">
        <f>Results!D21&amp;""</f>
        <v>Orbonne Monastery</v>
      </c>
      <c r="B80" s="122">
        <f t="shared" si="1239"/>
        <v>18</v>
      </c>
      <c r="C80" s="190"/>
      <c r="D80" s="190"/>
      <c r="E80" s="190"/>
      <c r="F80" s="190"/>
      <c r="G80" s="190"/>
      <c r="H80" s="190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  <c r="EB80" s="190"/>
      <c r="EC80" s="190"/>
      <c r="ED80" s="190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  <c r="EO80" s="190"/>
      <c r="EP80" s="190"/>
      <c r="EQ80" s="190"/>
      <c r="ER80" s="190"/>
      <c r="ES80" s="190"/>
      <c r="ET80" s="190"/>
      <c r="EU80" s="190"/>
      <c r="EV80" s="190"/>
      <c r="EW80" s="190"/>
      <c r="EX80" s="190"/>
      <c r="EY80" s="190"/>
      <c r="EZ80" s="190"/>
      <c r="FA80" s="190"/>
      <c r="FB80" s="190"/>
      <c r="FC80" s="190"/>
      <c r="FD80" s="190"/>
      <c r="FE80" s="190"/>
      <c r="FF80" s="190"/>
      <c r="FG80" s="190"/>
      <c r="FH80" s="190"/>
      <c r="FI80" s="190"/>
      <c r="FJ80" s="190"/>
      <c r="FK80" s="190"/>
      <c r="FL80" s="190"/>
      <c r="FM80" s="190"/>
      <c r="FN80" s="190"/>
      <c r="FO80" s="190"/>
      <c r="FP80" s="190"/>
      <c r="FQ80" s="190"/>
      <c r="FR80" s="190"/>
      <c r="FS80" s="190"/>
      <c r="FT80" s="190"/>
      <c r="FU80" s="190"/>
      <c r="FV80" s="190"/>
      <c r="FW80" s="190"/>
      <c r="FX80" s="190"/>
      <c r="FY80" s="190"/>
      <c r="FZ80" s="190"/>
      <c r="GA80" s="190"/>
      <c r="GB80" s="190"/>
      <c r="GC80" s="190"/>
      <c r="GD80" s="190"/>
      <c r="GE80" s="190"/>
      <c r="GF80" s="190"/>
      <c r="GG80" s="190"/>
      <c r="GH80" s="190"/>
      <c r="GI80" s="190"/>
      <c r="GJ80" s="190"/>
      <c r="GK80" s="190"/>
      <c r="GL80" s="190"/>
      <c r="GM80" s="190"/>
      <c r="GN80" s="190"/>
      <c r="GO80" s="190"/>
      <c r="GP80" s="190"/>
      <c r="GQ80" s="190"/>
      <c r="GR80" s="190"/>
      <c r="GS80" s="190"/>
      <c r="GT80" s="190"/>
      <c r="GU80" s="190"/>
      <c r="GV80" s="190"/>
      <c r="GW80" s="190"/>
      <c r="GX80" s="190"/>
      <c r="GY80" s="190"/>
      <c r="GZ80" s="190"/>
      <c r="HA80" s="190"/>
      <c r="HB80" s="190"/>
      <c r="HC80" s="190"/>
      <c r="HD80" s="190"/>
      <c r="HE80" s="190"/>
      <c r="HF80" s="190"/>
      <c r="HG80" s="190"/>
      <c r="HH80" s="190"/>
      <c r="HI80" s="190"/>
      <c r="HJ80" s="190"/>
      <c r="HK80" s="190"/>
      <c r="HL80" s="190"/>
      <c r="HM80" s="190"/>
      <c r="HN80" s="190"/>
      <c r="HO80" s="190"/>
      <c r="HP80" s="190"/>
      <c r="HQ80" s="190"/>
      <c r="HR80" s="190"/>
      <c r="HS80" s="190"/>
      <c r="HT80" s="190"/>
      <c r="HU80" s="190"/>
      <c r="HV80" s="190"/>
      <c r="HW80" s="190"/>
      <c r="HX80" s="190"/>
      <c r="HY80" s="190"/>
      <c r="HZ80" s="190"/>
      <c r="IA80" s="190"/>
      <c r="IB80" s="190"/>
      <c r="IC80" s="190"/>
      <c r="ID80" s="190"/>
      <c r="IE80" s="190"/>
      <c r="IF80" s="190"/>
      <c r="IG80" s="190"/>
      <c r="IH80" s="190"/>
      <c r="II80" s="190"/>
      <c r="IJ80" s="190"/>
      <c r="IK80" s="190"/>
      <c r="IL80" s="190"/>
      <c r="IM80" s="190"/>
      <c r="IN80" s="190"/>
      <c r="IO80" s="190"/>
      <c r="IP80" s="190"/>
      <c r="IQ80" s="190"/>
      <c r="IR80" s="190"/>
      <c r="IS80" s="190"/>
      <c r="IT80" s="190"/>
      <c r="IU80" s="190"/>
      <c r="IV80" s="190"/>
      <c r="IW80" s="190"/>
      <c r="IX80" s="190"/>
      <c r="IY80" s="190"/>
      <c r="IZ80" s="190"/>
      <c r="JA80" s="190"/>
      <c r="JB80" s="190"/>
      <c r="JC80" s="190"/>
      <c r="JD80" s="190"/>
      <c r="JE80" s="190"/>
      <c r="JF80" s="190"/>
      <c r="JG80" s="190"/>
      <c r="JH80" s="190"/>
      <c r="JI80" s="190"/>
      <c r="JJ80" s="190"/>
      <c r="JK80" s="190"/>
      <c r="JL80" s="190"/>
      <c r="JM80" s="190"/>
      <c r="JN80" s="190"/>
      <c r="JO80" s="190"/>
      <c r="JP80" s="190"/>
      <c r="JQ80" s="190"/>
      <c r="JR80" s="190"/>
      <c r="JS80" s="190"/>
      <c r="JT80" s="190"/>
      <c r="JU80" s="190"/>
      <c r="JV80" s="190"/>
      <c r="JW80" s="190"/>
      <c r="JX80" s="190"/>
      <c r="JY80" s="190"/>
      <c r="JZ80" s="190"/>
      <c r="KA80" s="190"/>
      <c r="KB80" s="190"/>
      <c r="KC80" s="190"/>
      <c r="KD80" s="190"/>
      <c r="KE80" s="190"/>
      <c r="KF80" s="190"/>
      <c r="KG80" s="190"/>
      <c r="KH80" s="190"/>
      <c r="KI80" s="190"/>
      <c r="KJ80" s="190"/>
      <c r="KK80" s="190"/>
      <c r="KL80" s="190"/>
      <c r="KM80" s="190"/>
      <c r="KN80" s="190"/>
      <c r="KO80" s="190"/>
      <c r="KP80" s="190"/>
      <c r="KQ80" s="190"/>
      <c r="KR80" s="190"/>
      <c r="KS80" s="190"/>
      <c r="KT80" s="190"/>
      <c r="KU80" s="190"/>
      <c r="KV80" s="190"/>
      <c r="KW80" s="190"/>
      <c r="KX80" s="190"/>
      <c r="KY80" s="190"/>
      <c r="KZ80" s="190"/>
      <c r="LA80" s="190"/>
      <c r="LB80" s="190"/>
      <c r="LC80" s="190"/>
      <c r="LD80" s="190"/>
      <c r="LE80" s="190"/>
      <c r="LF80" s="190"/>
      <c r="LG80" s="190"/>
      <c r="LH80" s="190"/>
      <c r="LI80" s="190"/>
      <c r="LJ80" s="190"/>
      <c r="LK80" s="190"/>
      <c r="LL80" s="190"/>
      <c r="LM80" s="190"/>
      <c r="LN80" s="190"/>
      <c r="LO80" s="190"/>
      <c r="LP80" s="190"/>
      <c r="LQ80" s="190"/>
      <c r="LR80" s="190"/>
      <c r="LS80" s="190"/>
      <c r="LT80" s="190"/>
      <c r="LU80" s="190"/>
      <c r="LV80" s="190"/>
      <c r="LW80" s="190"/>
      <c r="LX80" s="190"/>
      <c r="LY80" s="190"/>
    </row>
    <row r="81" spans="1:337" hidden="1">
      <c r="A81" s="122" t="str">
        <f>Results!D22&amp;""</f>
        <v>Golgorand Execution Site</v>
      </c>
      <c r="B81" s="122">
        <f t="shared" si="1239"/>
        <v>19</v>
      </c>
      <c r="C81" s="190"/>
      <c r="D81" s="190"/>
      <c r="E81" s="190"/>
      <c r="F81" s="190"/>
      <c r="G81" s="190"/>
      <c r="H81" s="190"/>
      <c r="I81" s="191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90"/>
      <c r="DZ81" s="190"/>
      <c r="EA81" s="190"/>
      <c r="EB81" s="190"/>
      <c r="EC81" s="190"/>
      <c r="ED81" s="190"/>
      <c r="EE81" s="190"/>
      <c r="EF81" s="190"/>
      <c r="EG81" s="190"/>
      <c r="EH81" s="190"/>
      <c r="EI81" s="190"/>
      <c r="EJ81" s="190"/>
      <c r="EK81" s="190"/>
      <c r="EL81" s="190"/>
      <c r="EM81" s="190"/>
      <c r="EN81" s="190"/>
      <c r="EO81" s="190"/>
      <c r="EP81" s="190"/>
      <c r="EQ81" s="190"/>
      <c r="ER81" s="190"/>
      <c r="ES81" s="190"/>
      <c r="ET81" s="190"/>
      <c r="EU81" s="190"/>
      <c r="EV81" s="190"/>
      <c r="EW81" s="190"/>
      <c r="EX81" s="190"/>
      <c r="EY81" s="190"/>
      <c r="EZ81" s="190"/>
      <c r="FA81" s="190"/>
      <c r="FB81" s="190"/>
      <c r="FC81" s="190"/>
      <c r="FD81" s="190"/>
      <c r="FE81" s="190"/>
      <c r="FF81" s="190"/>
      <c r="FG81" s="190"/>
      <c r="FH81" s="190"/>
      <c r="FI81" s="190"/>
      <c r="FJ81" s="190"/>
      <c r="FK81" s="190"/>
      <c r="FL81" s="190"/>
      <c r="FM81" s="190"/>
      <c r="FN81" s="190"/>
      <c r="FO81" s="190"/>
      <c r="FP81" s="190"/>
      <c r="FQ81" s="190"/>
      <c r="FR81" s="190"/>
      <c r="FS81" s="190"/>
      <c r="FT81" s="190"/>
      <c r="FU81" s="190"/>
      <c r="FV81" s="190"/>
      <c r="FW81" s="190"/>
      <c r="FX81" s="190"/>
      <c r="FY81" s="190"/>
      <c r="FZ81" s="190"/>
      <c r="GA81" s="190"/>
      <c r="GB81" s="190"/>
      <c r="GC81" s="190"/>
      <c r="GD81" s="190"/>
      <c r="GE81" s="190"/>
      <c r="GF81" s="190"/>
      <c r="GG81" s="190"/>
      <c r="GH81" s="190"/>
      <c r="GI81" s="190"/>
      <c r="GJ81" s="190"/>
      <c r="GK81" s="190"/>
      <c r="GL81" s="190"/>
      <c r="GM81" s="190"/>
      <c r="GN81" s="190"/>
      <c r="GO81" s="190"/>
      <c r="GP81" s="190"/>
      <c r="GQ81" s="190"/>
      <c r="GR81" s="190"/>
      <c r="GS81" s="190"/>
      <c r="GT81" s="190"/>
      <c r="GU81" s="190"/>
      <c r="GV81" s="190"/>
      <c r="GW81" s="190"/>
      <c r="GX81" s="190"/>
      <c r="GY81" s="190"/>
      <c r="GZ81" s="190"/>
      <c r="HA81" s="190"/>
      <c r="HB81" s="190"/>
      <c r="HC81" s="190"/>
      <c r="HD81" s="190"/>
      <c r="HE81" s="190"/>
      <c r="HF81" s="190"/>
      <c r="HG81" s="190"/>
      <c r="HH81" s="190"/>
      <c r="HI81" s="190"/>
      <c r="HJ81" s="190"/>
      <c r="HK81" s="190"/>
      <c r="HL81" s="190"/>
      <c r="HM81" s="190"/>
      <c r="HN81" s="190"/>
      <c r="HO81" s="190"/>
      <c r="HP81" s="190"/>
      <c r="HQ81" s="190"/>
      <c r="HR81" s="190"/>
      <c r="HS81" s="190"/>
      <c r="HT81" s="190"/>
      <c r="HU81" s="190"/>
      <c r="HV81" s="190"/>
      <c r="HW81" s="190"/>
      <c r="HX81" s="190"/>
      <c r="HY81" s="190"/>
      <c r="HZ81" s="190"/>
      <c r="IA81" s="190"/>
      <c r="IB81" s="190"/>
      <c r="IC81" s="190"/>
      <c r="ID81" s="190"/>
      <c r="IE81" s="190"/>
      <c r="IF81" s="190"/>
      <c r="IG81" s="190"/>
      <c r="IH81" s="190"/>
      <c r="II81" s="190"/>
      <c r="IJ81" s="190"/>
      <c r="IK81" s="190"/>
      <c r="IL81" s="190"/>
      <c r="IM81" s="190"/>
      <c r="IN81" s="190"/>
      <c r="IO81" s="190"/>
      <c r="IP81" s="190"/>
      <c r="IQ81" s="190"/>
      <c r="IR81" s="190"/>
      <c r="IS81" s="190"/>
      <c r="IT81" s="190"/>
      <c r="IU81" s="190"/>
      <c r="IV81" s="190"/>
      <c r="IW81" s="190"/>
      <c r="IX81" s="190"/>
      <c r="IY81" s="190"/>
      <c r="IZ81" s="190"/>
      <c r="JA81" s="190"/>
      <c r="JB81" s="190"/>
      <c r="JC81" s="190"/>
      <c r="JD81" s="190"/>
      <c r="JE81" s="190"/>
      <c r="JF81" s="190"/>
      <c r="JG81" s="190"/>
      <c r="JH81" s="190"/>
      <c r="JI81" s="190"/>
      <c r="JJ81" s="190"/>
      <c r="JK81" s="190"/>
      <c r="JL81" s="190"/>
      <c r="JM81" s="190"/>
      <c r="JN81" s="190"/>
      <c r="JO81" s="190"/>
      <c r="JP81" s="190"/>
      <c r="JQ81" s="190"/>
      <c r="JR81" s="190"/>
      <c r="JS81" s="190"/>
      <c r="JT81" s="190"/>
      <c r="JU81" s="190"/>
      <c r="JV81" s="190"/>
      <c r="JW81" s="190"/>
      <c r="JX81" s="190"/>
      <c r="JY81" s="190"/>
      <c r="JZ81" s="190"/>
      <c r="KA81" s="190"/>
      <c r="KB81" s="190"/>
      <c r="KC81" s="190"/>
      <c r="KD81" s="190"/>
      <c r="KE81" s="190"/>
      <c r="KF81" s="190"/>
      <c r="KG81" s="190"/>
      <c r="KH81" s="190"/>
      <c r="KI81" s="190"/>
      <c r="KJ81" s="190"/>
      <c r="KK81" s="190"/>
      <c r="KL81" s="190"/>
      <c r="KM81" s="190"/>
      <c r="KN81" s="190"/>
      <c r="KO81" s="190"/>
      <c r="KP81" s="190"/>
      <c r="KQ81" s="190"/>
      <c r="KR81" s="190"/>
      <c r="KS81" s="190"/>
      <c r="KT81" s="190"/>
      <c r="KU81" s="190"/>
      <c r="KV81" s="190"/>
      <c r="KW81" s="190"/>
      <c r="KX81" s="190"/>
      <c r="KY81" s="190"/>
      <c r="KZ81" s="190"/>
      <c r="LA81" s="190"/>
      <c r="LB81" s="190"/>
      <c r="LC81" s="190"/>
      <c r="LD81" s="190"/>
      <c r="LE81" s="190"/>
      <c r="LF81" s="190"/>
      <c r="LG81" s="190"/>
      <c r="LH81" s="190"/>
      <c r="LI81" s="190"/>
      <c r="LJ81" s="190"/>
      <c r="LK81" s="190"/>
      <c r="LL81" s="190"/>
      <c r="LM81" s="190"/>
      <c r="LN81" s="190"/>
      <c r="LO81" s="190"/>
      <c r="LP81" s="190"/>
      <c r="LQ81" s="190"/>
      <c r="LR81" s="190"/>
      <c r="LS81" s="190"/>
      <c r="LT81" s="190"/>
      <c r="LU81" s="190"/>
      <c r="LV81" s="190"/>
      <c r="LW81" s="190"/>
      <c r="LX81" s="190"/>
      <c r="LY81" s="190"/>
    </row>
    <row r="82" spans="1:337" hidden="1">
      <c r="A82" s="122" t="str">
        <f>Results!D23&amp;""</f>
        <v>Murond Death City</v>
      </c>
      <c r="B82" s="122">
        <f t="shared" si="1239"/>
        <v>20</v>
      </c>
      <c r="C82" s="190"/>
      <c r="D82" s="190"/>
      <c r="E82" s="190"/>
      <c r="F82" s="190"/>
      <c r="G82" s="190"/>
      <c r="H82" s="190"/>
      <c r="I82" s="191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0"/>
      <c r="EK82" s="190"/>
      <c r="EL82" s="190"/>
      <c r="EM82" s="190"/>
      <c r="EN82" s="190"/>
      <c r="EO82" s="190"/>
      <c r="EP82" s="190"/>
      <c r="EQ82" s="190"/>
      <c r="ER82" s="190"/>
      <c r="ES82" s="190"/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90"/>
      <c r="FG82" s="190"/>
      <c r="FH82" s="190"/>
      <c r="FI82" s="190"/>
      <c r="FJ82" s="190"/>
      <c r="FK82" s="190"/>
      <c r="FL82" s="190"/>
      <c r="FM82" s="190"/>
      <c r="FN82" s="190"/>
      <c r="FO82" s="190"/>
      <c r="FP82" s="190"/>
      <c r="FQ82" s="190"/>
      <c r="FR82" s="190"/>
      <c r="FS82" s="190"/>
      <c r="FT82" s="190"/>
      <c r="FU82" s="190"/>
      <c r="FV82" s="190"/>
      <c r="FW82" s="190"/>
      <c r="FX82" s="190"/>
      <c r="FY82" s="190"/>
      <c r="FZ82" s="190"/>
      <c r="GA82" s="190"/>
      <c r="GB82" s="190"/>
      <c r="GC82" s="190"/>
      <c r="GD82" s="190"/>
      <c r="GE82" s="190"/>
      <c r="GF82" s="190"/>
      <c r="GG82" s="190"/>
      <c r="GH82" s="190"/>
      <c r="GI82" s="190"/>
      <c r="GJ82" s="190"/>
      <c r="GK82" s="190"/>
      <c r="GL82" s="190"/>
      <c r="GM82" s="190"/>
      <c r="GN82" s="190"/>
      <c r="GO82" s="190"/>
      <c r="GP82" s="190"/>
      <c r="GQ82" s="190"/>
      <c r="GR82" s="190"/>
      <c r="GS82" s="190"/>
      <c r="GT82" s="190"/>
      <c r="GU82" s="190"/>
      <c r="GV82" s="190"/>
      <c r="GW82" s="190"/>
      <c r="GX82" s="190"/>
      <c r="GY82" s="190"/>
      <c r="GZ82" s="190"/>
      <c r="HA82" s="190"/>
      <c r="HB82" s="190"/>
      <c r="HC82" s="190"/>
      <c r="HD82" s="190"/>
      <c r="HE82" s="190"/>
      <c r="HF82" s="190"/>
      <c r="HG82" s="190"/>
      <c r="HH82" s="190"/>
      <c r="HI82" s="190"/>
      <c r="HJ82" s="190"/>
      <c r="HK82" s="190"/>
      <c r="HL82" s="190"/>
      <c r="HM82" s="190"/>
      <c r="HN82" s="190"/>
      <c r="HO82" s="190"/>
      <c r="HP82" s="190"/>
      <c r="HQ82" s="190"/>
      <c r="HR82" s="190"/>
      <c r="HS82" s="190"/>
      <c r="HT82" s="190"/>
      <c r="HU82" s="190"/>
      <c r="HV82" s="190"/>
      <c r="HW82" s="190"/>
      <c r="HX82" s="190"/>
      <c r="HY82" s="190"/>
      <c r="HZ82" s="190"/>
      <c r="IA82" s="190"/>
      <c r="IB82" s="190"/>
      <c r="IC82" s="190"/>
      <c r="ID82" s="190"/>
      <c r="IE82" s="190"/>
      <c r="IF82" s="190"/>
      <c r="IG82" s="190"/>
      <c r="IH82" s="190"/>
      <c r="II82" s="190"/>
      <c r="IJ82" s="190"/>
      <c r="IK82" s="190"/>
      <c r="IL82" s="190"/>
      <c r="IM82" s="190"/>
      <c r="IN82" s="190"/>
      <c r="IO82" s="190"/>
      <c r="IP82" s="190"/>
      <c r="IQ82" s="190"/>
      <c r="IR82" s="190"/>
      <c r="IS82" s="190"/>
      <c r="IT82" s="190"/>
      <c r="IU82" s="190"/>
      <c r="IV82" s="190"/>
      <c r="IW82" s="190"/>
      <c r="IX82" s="190"/>
      <c r="IY82" s="190"/>
      <c r="IZ82" s="190"/>
      <c r="JA82" s="190"/>
      <c r="JB82" s="190"/>
      <c r="JC82" s="190"/>
      <c r="JD82" s="190"/>
      <c r="JE82" s="190"/>
      <c r="JF82" s="190"/>
      <c r="JG82" s="190"/>
      <c r="JH82" s="190"/>
      <c r="JI82" s="190"/>
      <c r="JJ82" s="190"/>
      <c r="JK82" s="190"/>
      <c r="JL82" s="190"/>
      <c r="JM82" s="190"/>
      <c r="JN82" s="190"/>
      <c r="JO82" s="190"/>
      <c r="JP82" s="190"/>
      <c r="JQ82" s="190"/>
      <c r="JR82" s="190"/>
      <c r="JS82" s="190"/>
      <c r="JT82" s="190"/>
      <c r="JU82" s="190"/>
      <c r="JV82" s="190"/>
      <c r="JW82" s="190"/>
      <c r="JX82" s="190"/>
      <c r="JY82" s="190"/>
      <c r="JZ82" s="190"/>
      <c r="KA82" s="190"/>
      <c r="KB82" s="190"/>
      <c r="KC82" s="190"/>
      <c r="KD82" s="190"/>
      <c r="KE82" s="190"/>
      <c r="KF82" s="190"/>
      <c r="KG82" s="190"/>
      <c r="KH82" s="190"/>
      <c r="KI82" s="190"/>
      <c r="KJ82" s="190"/>
      <c r="KK82" s="190"/>
      <c r="KL82" s="190"/>
      <c r="KM82" s="190"/>
      <c r="KN82" s="190"/>
      <c r="KO82" s="190"/>
      <c r="KP82" s="190"/>
      <c r="KQ82" s="190"/>
      <c r="KR82" s="190"/>
      <c r="KS82" s="190"/>
      <c r="KT82" s="190"/>
      <c r="KU82" s="190"/>
      <c r="KV82" s="190"/>
      <c r="KW82" s="190"/>
      <c r="KX82" s="190"/>
      <c r="KY82" s="190"/>
      <c r="KZ82" s="190"/>
      <c r="LA82" s="190"/>
      <c r="LB82" s="190"/>
      <c r="LC82" s="190"/>
      <c r="LD82" s="190"/>
      <c r="LE82" s="190"/>
      <c r="LF82" s="190"/>
      <c r="LG82" s="190"/>
      <c r="LH82" s="190"/>
      <c r="LI82" s="190"/>
      <c r="LJ82" s="190"/>
      <c r="LK82" s="190"/>
      <c r="LL82" s="190"/>
      <c r="LM82" s="190"/>
      <c r="LN82" s="190"/>
      <c r="LO82" s="190"/>
      <c r="LP82" s="190"/>
      <c r="LQ82" s="190"/>
      <c r="LR82" s="190"/>
      <c r="LS82" s="190"/>
      <c r="LT82" s="190"/>
      <c r="LU82" s="190"/>
      <c r="LV82" s="190"/>
      <c r="LW82" s="190"/>
      <c r="LX82" s="190"/>
      <c r="LY82" s="190"/>
    </row>
    <row r="83" spans="1:337" hidden="1">
      <c r="A83" s="122" t="str">
        <f>Results!D24&amp;""</f>
        <v>Bethla Garrison</v>
      </c>
      <c r="B83" s="122">
        <f t="shared" si="1239"/>
        <v>21</v>
      </c>
      <c r="C83" s="190"/>
      <c r="D83" s="190"/>
      <c r="E83" s="190"/>
      <c r="F83" s="190"/>
      <c r="G83" s="190"/>
      <c r="H83" s="190"/>
      <c r="I83" s="191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  <c r="EO83" s="190"/>
      <c r="EP83" s="190"/>
      <c r="EQ83" s="190"/>
      <c r="ER83" s="190"/>
      <c r="ES83" s="190"/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90"/>
      <c r="FG83" s="190"/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90"/>
      <c r="FU83" s="190"/>
      <c r="FV83" s="190"/>
      <c r="FW83" s="190"/>
      <c r="FX83" s="190"/>
      <c r="FY83" s="190"/>
      <c r="FZ83" s="190"/>
      <c r="GA83" s="190"/>
      <c r="GB83" s="190"/>
      <c r="GC83" s="190"/>
      <c r="GD83" s="190"/>
      <c r="GE83" s="190"/>
      <c r="GF83" s="190"/>
      <c r="GG83" s="190"/>
      <c r="GH83" s="190"/>
      <c r="GI83" s="190"/>
      <c r="GJ83" s="190"/>
      <c r="GK83" s="190"/>
      <c r="GL83" s="190"/>
      <c r="GM83" s="190"/>
      <c r="GN83" s="190"/>
      <c r="GO83" s="190"/>
      <c r="GP83" s="190"/>
      <c r="GQ83" s="190"/>
      <c r="GR83" s="190"/>
      <c r="GS83" s="190"/>
      <c r="GT83" s="190"/>
      <c r="GU83" s="190"/>
      <c r="GV83" s="190"/>
      <c r="GW83" s="190"/>
      <c r="GX83" s="190"/>
      <c r="GY83" s="190"/>
      <c r="GZ83" s="190"/>
      <c r="HA83" s="190"/>
      <c r="HB83" s="190"/>
      <c r="HC83" s="190"/>
      <c r="HD83" s="190"/>
      <c r="HE83" s="190"/>
      <c r="HF83" s="190"/>
      <c r="HG83" s="190"/>
      <c r="HH83" s="190"/>
      <c r="HI83" s="190"/>
      <c r="HJ83" s="190"/>
      <c r="HK83" s="190"/>
      <c r="HL83" s="190"/>
      <c r="HM83" s="190"/>
      <c r="HN83" s="190"/>
      <c r="HO83" s="190"/>
      <c r="HP83" s="190"/>
      <c r="HQ83" s="190"/>
      <c r="HR83" s="190"/>
      <c r="HS83" s="190"/>
      <c r="HT83" s="190"/>
      <c r="HU83" s="190"/>
      <c r="HV83" s="190"/>
      <c r="HW83" s="190"/>
      <c r="HX83" s="190"/>
      <c r="HY83" s="190"/>
      <c r="HZ83" s="190"/>
      <c r="IA83" s="190"/>
      <c r="IB83" s="190"/>
      <c r="IC83" s="190"/>
      <c r="ID83" s="190"/>
      <c r="IE83" s="190"/>
      <c r="IF83" s="190"/>
      <c r="IG83" s="190"/>
      <c r="IH83" s="190"/>
      <c r="II83" s="190"/>
      <c r="IJ83" s="190"/>
      <c r="IK83" s="190"/>
      <c r="IL83" s="190"/>
      <c r="IM83" s="190"/>
      <c r="IN83" s="190"/>
      <c r="IO83" s="190"/>
      <c r="IP83" s="190"/>
      <c r="IQ83" s="190"/>
      <c r="IR83" s="190"/>
      <c r="IS83" s="190"/>
      <c r="IT83" s="190"/>
      <c r="IU83" s="190"/>
      <c r="IV83" s="190"/>
      <c r="IW83" s="190"/>
      <c r="IX83" s="190"/>
      <c r="IY83" s="190"/>
      <c r="IZ83" s="190"/>
      <c r="JA83" s="190"/>
      <c r="JB83" s="190"/>
      <c r="JC83" s="190"/>
      <c r="JD83" s="190"/>
      <c r="JE83" s="190"/>
      <c r="JF83" s="190"/>
      <c r="JG83" s="190"/>
      <c r="JH83" s="190"/>
      <c r="JI83" s="190"/>
      <c r="JJ83" s="190"/>
      <c r="JK83" s="190"/>
      <c r="JL83" s="190"/>
      <c r="JM83" s="190"/>
      <c r="JN83" s="190"/>
      <c r="JO83" s="190"/>
      <c r="JP83" s="190"/>
      <c r="JQ83" s="190"/>
      <c r="JR83" s="190"/>
      <c r="JS83" s="190"/>
      <c r="JT83" s="190"/>
      <c r="JU83" s="190"/>
      <c r="JV83" s="190"/>
      <c r="JW83" s="190"/>
      <c r="JX83" s="190"/>
      <c r="JY83" s="190"/>
      <c r="JZ83" s="190"/>
      <c r="KA83" s="190"/>
      <c r="KB83" s="190"/>
      <c r="KC83" s="190"/>
      <c r="KD83" s="190"/>
      <c r="KE83" s="190"/>
      <c r="KF83" s="190"/>
      <c r="KG83" s="190"/>
      <c r="KH83" s="190"/>
      <c r="KI83" s="190"/>
      <c r="KJ83" s="190"/>
      <c r="KK83" s="190"/>
      <c r="KL83" s="190"/>
      <c r="KM83" s="190"/>
      <c r="KN83" s="190"/>
      <c r="KO83" s="190"/>
      <c r="KP83" s="190"/>
      <c r="KQ83" s="190"/>
      <c r="KR83" s="190"/>
      <c r="KS83" s="190"/>
      <c r="KT83" s="190"/>
      <c r="KU83" s="190"/>
      <c r="KV83" s="190"/>
      <c r="KW83" s="190"/>
      <c r="KX83" s="190"/>
      <c r="KY83" s="190"/>
      <c r="KZ83" s="190"/>
      <c r="LA83" s="190"/>
      <c r="LB83" s="190"/>
      <c r="LC83" s="190"/>
      <c r="LD83" s="190"/>
      <c r="LE83" s="190"/>
      <c r="LF83" s="190"/>
      <c r="LG83" s="190"/>
      <c r="LH83" s="190"/>
      <c r="LI83" s="190"/>
      <c r="LJ83" s="190"/>
      <c r="LK83" s="190"/>
      <c r="LL83" s="190"/>
      <c r="LM83" s="190"/>
      <c r="LN83" s="190"/>
      <c r="LO83" s="190"/>
      <c r="LP83" s="190"/>
      <c r="LQ83" s="190"/>
      <c r="LR83" s="190"/>
      <c r="LS83" s="190"/>
      <c r="LT83" s="190"/>
      <c r="LU83" s="190"/>
      <c r="LV83" s="190"/>
      <c r="LW83" s="190"/>
      <c r="LX83" s="190"/>
      <c r="LY83" s="190"/>
    </row>
    <row r="84" spans="1:337" hidden="1">
      <c r="A84" s="122" t="str">
        <f>Results!D25&amp;""</f>
        <v>Deep Dungeon</v>
      </c>
      <c r="B84" s="122">
        <f t="shared" si="1239"/>
        <v>22</v>
      </c>
      <c r="C84" s="190"/>
      <c r="D84" s="190"/>
      <c r="E84" s="190"/>
      <c r="F84" s="190"/>
      <c r="G84" s="190"/>
      <c r="H84" s="190"/>
      <c r="I84" s="191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  <c r="EO84" s="190"/>
      <c r="EP84" s="190"/>
      <c r="EQ84" s="190"/>
      <c r="ER84" s="190"/>
      <c r="ES84" s="190"/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90"/>
      <c r="FG84" s="190"/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90"/>
      <c r="FU84" s="190"/>
      <c r="FV84" s="190"/>
      <c r="FW84" s="190"/>
      <c r="FX84" s="190"/>
      <c r="FY84" s="190"/>
      <c r="FZ84" s="190"/>
      <c r="GA84" s="190"/>
      <c r="GB84" s="190"/>
      <c r="GC84" s="190"/>
      <c r="GD84" s="190"/>
      <c r="GE84" s="190"/>
      <c r="GF84" s="190"/>
      <c r="GG84" s="190"/>
      <c r="GH84" s="190"/>
      <c r="GI84" s="190"/>
      <c r="GJ84" s="190"/>
      <c r="GK84" s="190"/>
      <c r="GL84" s="190"/>
      <c r="GM84" s="190"/>
      <c r="GN84" s="190"/>
      <c r="GO84" s="190"/>
      <c r="GP84" s="190"/>
      <c r="GQ84" s="190"/>
      <c r="GR84" s="190"/>
      <c r="GS84" s="190"/>
      <c r="GT84" s="190"/>
      <c r="GU84" s="190"/>
      <c r="GV84" s="190"/>
      <c r="GW84" s="190"/>
      <c r="GX84" s="190"/>
      <c r="GY84" s="190"/>
      <c r="GZ84" s="190"/>
      <c r="HA84" s="190"/>
      <c r="HB84" s="190"/>
      <c r="HC84" s="190"/>
      <c r="HD84" s="190"/>
      <c r="HE84" s="190"/>
      <c r="HF84" s="190"/>
      <c r="HG84" s="190"/>
      <c r="HH84" s="190"/>
      <c r="HI84" s="190"/>
      <c r="HJ84" s="190"/>
      <c r="HK84" s="190"/>
      <c r="HL84" s="190"/>
      <c r="HM84" s="190"/>
      <c r="HN84" s="190"/>
      <c r="HO84" s="190"/>
      <c r="HP84" s="190"/>
      <c r="HQ84" s="190"/>
      <c r="HR84" s="190"/>
      <c r="HS84" s="190"/>
      <c r="HT84" s="190"/>
      <c r="HU84" s="190"/>
      <c r="HV84" s="190"/>
      <c r="HW84" s="190"/>
      <c r="HX84" s="190"/>
      <c r="HY84" s="190"/>
      <c r="HZ84" s="190"/>
      <c r="IA84" s="190"/>
      <c r="IB84" s="190"/>
      <c r="IC84" s="190"/>
      <c r="ID84" s="190"/>
      <c r="IE84" s="190"/>
      <c r="IF84" s="190"/>
      <c r="IG84" s="190"/>
      <c r="IH84" s="190"/>
      <c r="II84" s="190"/>
      <c r="IJ84" s="190"/>
      <c r="IK84" s="190"/>
      <c r="IL84" s="190"/>
      <c r="IM84" s="190"/>
      <c r="IN84" s="190"/>
      <c r="IO84" s="190"/>
      <c r="IP84" s="190"/>
      <c r="IQ84" s="190"/>
      <c r="IR84" s="190"/>
      <c r="IS84" s="190"/>
      <c r="IT84" s="190"/>
      <c r="IU84" s="190"/>
      <c r="IV84" s="190"/>
      <c r="IW84" s="190"/>
      <c r="IX84" s="190"/>
      <c r="IY84" s="190"/>
      <c r="IZ84" s="190"/>
      <c r="JA84" s="190"/>
      <c r="JB84" s="190"/>
      <c r="JC84" s="190"/>
      <c r="JD84" s="190"/>
      <c r="JE84" s="190"/>
      <c r="JF84" s="190"/>
      <c r="JG84" s="190"/>
      <c r="JH84" s="190"/>
      <c r="JI84" s="190"/>
      <c r="JJ84" s="190"/>
      <c r="JK84" s="190"/>
      <c r="JL84" s="190"/>
      <c r="JM84" s="190"/>
      <c r="JN84" s="190"/>
      <c r="JO84" s="190"/>
      <c r="JP84" s="190"/>
      <c r="JQ84" s="190"/>
      <c r="JR84" s="190"/>
      <c r="JS84" s="190"/>
      <c r="JT84" s="190"/>
      <c r="JU84" s="190"/>
      <c r="JV84" s="190"/>
      <c r="JW84" s="190"/>
      <c r="JX84" s="190"/>
      <c r="JY84" s="190"/>
      <c r="JZ84" s="190"/>
      <c r="KA84" s="190"/>
      <c r="KB84" s="190"/>
      <c r="KC84" s="190"/>
      <c r="KD84" s="190"/>
      <c r="KE84" s="190"/>
      <c r="KF84" s="190"/>
      <c r="KG84" s="190"/>
      <c r="KH84" s="190"/>
      <c r="KI84" s="190"/>
      <c r="KJ84" s="190"/>
      <c r="KK84" s="190"/>
      <c r="KL84" s="190"/>
      <c r="KM84" s="190"/>
      <c r="KN84" s="190"/>
      <c r="KO84" s="190"/>
      <c r="KP84" s="190"/>
      <c r="KQ84" s="190"/>
      <c r="KR84" s="190"/>
      <c r="KS84" s="190"/>
      <c r="KT84" s="190"/>
      <c r="KU84" s="190"/>
      <c r="KV84" s="190"/>
      <c r="KW84" s="190"/>
      <c r="KX84" s="190"/>
      <c r="KY84" s="190"/>
      <c r="KZ84" s="190"/>
      <c r="LA84" s="190"/>
      <c r="LB84" s="190"/>
      <c r="LC84" s="190"/>
      <c r="LD84" s="190"/>
      <c r="LE84" s="190"/>
      <c r="LF84" s="190"/>
      <c r="LG84" s="190"/>
      <c r="LH84" s="190"/>
      <c r="LI84" s="190"/>
      <c r="LJ84" s="190"/>
      <c r="LK84" s="190"/>
      <c r="LL84" s="190"/>
      <c r="LM84" s="190"/>
      <c r="LN84" s="190"/>
      <c r="LO84" s="190"/>
      <c r="LP84" s="190"/>
      <c r="LQ84" s="190"/>
      <c r="LR84" s="190"/>
      <c r="LS84" s="190"/>
      <c r="LT84" s="190"/>
      <c r="LU84" s="190"/>
      <c r="LV84" s="190"/>
      <c r="LW84" s="190"/>
      <c r="LX84" s="190"/>
      <c r="LY84" s="190"/>
    </row>
    <row r="85" spans="1:337" hidden="1">
      <c r="A85" s="122" t="str">
        <f>Results!D26&amp;""</f>
        <v>Nelveska Temple</v>
      </c>
      <c r="B85" s="122">
        <f t="shared" si="1239"/>
        <v>23</v>
      </c>
      <c r="C85" s="190"/>
      <c r="D85" s="190"/>
      <c r="E85" s="190"/>
      <c r="F85" s="190"/>
      <c r="G85" s="190"/>
      <c r="H85" s="190"/>
      <c r="I85" s="191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  <c r="EO85" s="190"/>
      <c r="EP85" s="190"/>
      <c r="EQ85" s="190"/>
      <c r="ER85" s="190"/>
      <c r="ES85" s="190"/>
      <c r="ET85" s="190"/>
      <c r="EU85" s="190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90"/>
      <c r="FG85" s="190"/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0"/>
      <c r="GA85" s="190"/>
      <c r="GB85" s="190"/>
      <c r="GC85" s="190"/>
      <c r="GD85" s="190"/>
      <c r="GE85" s="190"/>
      <c r="GF85" s="190"/>
      <c r="GG85" s="190"/>
      <c r="GH85" s="190"/>
      <c r="GI85" s="190"/>
      <c r="GJ85" s="190"/>
      <c r="GK85" s="190"/>
      <c r="GL85" s="190"/>
      <c r="GM85" s="190"/>
      <c r="GN85" s="190"/>
      <c r="GO85" s="190"/>
      <c r="GP85" s="190"/>
      <c r="GQ85" s="190"/>
      <c r="GR85" s="190"/>
      <c r="GS85" s="190"/>
      <c r="GT85" s="190"/>
      <c r="GU85" s="190"/>
      <c r="GV85" s="190"/>
      <c r="GW85" s="190"/>
      <c r="GX85" s="190"/>
      <c r="GY85" s="190"/>
      <c r="GZ85" s="190"/>
      <c r="HA85" s="190"/>
      <c r="HB85" s="190"/>
      <c r="HC85" s="190"/>
      <c r="HD85" s="190"/>
      <c r="HE85" s="190"/>
      <c r="HF85" s="190"/>
      <c r="HG85" s="190"/>
      <c r="HH85" s="190"/>
      <c r="HI85" s="190"/>
      <c r="HJ85" s="190"/>
      <c r="HK85" s="190"/>
      <c r="HL85" s="190"/>
      <c r="HM85" s="190"/>
      <c r="HN85" s="190"/>
      <c r="HO85" s="190"/>
      <c r="HP85" s="190"/>
      <c r="HQ85" s="190"/>
      <c r="HR85" s="190"/>
      <c r="HS85" s="190"/>
      <c r="HT85" s="190"/>
      <c r="HU85" s="190"/>
      <c r="HV85" s="190"/>
      <c r="HW85" s="190"/>
      <c r="HX85" s="190"/>
      <c r="HY85" s="190"/>
      <c r="HZ85" s="190"/>
      <c r="IA85" s="190"/>
      <c r="IB85" s="190"/>
      <c r="IC85" s="190"/>
      <c r="ID85" s="190"/>
      <c r="IE85" s="190"/>
      <c r="IF85" s="190"/>
      <c r="IG85" s="190"/>
      <c r="IH85" s="190"/>
      <c r="II85" s="190"/>
      <c r="IJ85" s="190"/>
      <c r="IK85" s="190"/>
      <c r="IL85" s="190"/>
      <c r="IM85" s="190"/>
      <c r="IN85" s="190"/>
      <c r="IO85" s="190"/>
      <c r="IP85" s="190"/>
      <c r="IQ85" s="190"/>
      <c r="IR85" s="190"/>
      <c r="IS85" s="190"/>
      <c r="IT85" s="190"/>
      <c r="IU85" s="190"/>
      <c r="IV85" s="190"/>
      <c r="IW85" s="190"/>
      <c r="IX85" s="190"/>
      <c r="IY85" s="190"/>
      <c r="IZ85" s="190"/>
      <c r="JA85" s="190"/>
      <c r="JB85" s="190"/>
      <c r="JC85" s="190"/>
      <c r="JD85" s="190"/>
      <c r="JE85" s="190"/>
      <c r="JF85" s="190"/>
      <c r="JG85" s="190"/>
      <c r="JH85" s="190"/>
      <c r="JI85" s="190"/>
      <c r="JJ85" s="190"/>
      <c r="JK85" s="190"/>
      <c r="JL85" s="190"/>
      <c r="JM85" s="190"/>
      <c r="JN85" s="190"/>
      <c r="JO85" s="190"/>
      <c r="JP85" s="190"/>
      <c r="JQ85" s="190"/>
      <c r="JR85" s="190"/>
      <c r="JS85" s="190"/>
      <c r="JT85" s="190"/>
      <c r="JU85" s="190"/>
      <c r="JV85" s="190"/>
      <c r="JW85" s="190"/>
      <c r="JX85" s="190"/>
      <c r="JY85" s="190"/>
      <c r="JZ85" s="190"/>
      <c r="KA85" s="190"/>
      <c r="KB85" s="190"/>
      <c r="KC85" s="190"/>
      <c r="KD85" s="190"/>
      <c r="KE85" s="190"/>
      <c r="KF85" s="190"/>
      <c r="KG85" s="190"/>
      <c r="KH85" s="190"/>
      <c r="KI85" s="190"/>
      <c r="KJ85" s="190"/>
      <c r="KK85" s="190"/>
      <c r="KL85" s="190"/>
      <c r="KM85" s="190"/>
      <c r="KN85" s="190"/>
      <c r="KO85" s="190"/>
      <c r="KP85" s="190"/>
      <c r="KQ85" s="190"/>
      <c r="KR85" s="190"/>
      <c r="KS85" s="190"/>
      <c r="KT85" s="190"/>
      <c r="KU85" s="190"/>
      <c r="KV85" s="190"/>
      <c r="KW85" s="190"/>
      <c r="KX85" s="190"/>
      <c r="KY85" s="190"/>
      <c r="KZ85" s="190"/>
      <c r="LA85" s="190"/>
      <c r="LB85" s="190"/>
      <c r="LC85" s="190"/>
      <c r="LD85" s="190"/>
      <c r="LE85" s="190"/>
      <c r="LF85" s="190"/>
      <c r="LG85" s="190"/>
      <c r="LH85" s="190"/>
      <c r="LI85" s="190"/>
      <c r="LJ85" s="190"/>
      <c r="LK85" s="190"/>
      <c r="LL85" s="190"/>
      <c r="LM85" s="190"/>
      <c r="LN85" s="190"/>
      <c r="LO85" s="190"/>
      <c r="LP85" s="190"/>
      <c r="LQ85" s="190"/>
      <c r="LR85" s="190"/>
      <c r="LS85" s="190"/>
      <c r="LT85" s="190"/>
      <c r="LU85" s="190"/>
      <c r="LV85" s="190"/>
      <c r="LW85" s="190"/>
      <c r="LX85" s="190"/>
      <c r="LY85" s="190"/>
    </row>
    <row r="86" spans="1:337" hidden="1">
      <c r="A86" s="122" t="str">
        <f>Results!D27&amp;""</f>
        <v>Mandalia Plains</v>
      </c>
      <c r="B86" s="122">
        <f t="shared" si="1239"/>
        <v>24</v>
      </c>
      <c r="C86" s="190"/>
      <c r="D86" s="190"/>
      <c r="E86" s="190"/>
      <c r="F86" s="190"/>
      <c r="G86" s="190"/>
      <c r="H86" s="190"/>
      <c r="I86" s="191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  <c r="EO86" s="190"/>
      <c r="EP86" s="190"/>
      <c r="EQ86" s="190"/>
      <c r="ER86" s="190"/>
      <c r="ES86" s="190"/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90"/>
      <c r="FG86" s="190"/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90"/>
      <c r="FU86" s="190"/>
      <c r="FV86" s="190"/>
      <c r="FW86" s="190"/>
      <c r="FX86" s="190"/>
      <c r="FY86" s="190"/>
      <c r="FZ86" s="190"/>
      <c r="GA86" s="190"/>
      <c r="GB86" s="190"/>
      <c r="GC86" s="190"/>
      <c r="GD86" s="190"/>
      <c r="GE86" s="190"/>
      <c r="GF86" s="190"/>
      <c r="GG86" s="190"/>
      <c r="GH86" s="190"/>
      <c r="GI86" s="190"/>
      <c r="GJ86" s="190"/>
      <c r="GK86" s="190"/>
      <c r="GL86" s="190"/>
      <c r="GM86" s="190"/>
      <c r="GN86" s="190"/>
      <c r="GO86" s="190"/>
      <c r="GP86" s="190"/>
      <c r="GQ86" s="190"/>
      <c r="GR86" s="190"/>
      <c r="GS86" s="190"/>
      <c r="GT86" s="190"/>
      <c r="GU86" s="190"/>
      <c r="GV86" s="190"/>
      <c r="GW86" s="190"/>
      <c r="GX86" s="190"/>
      <c r="GY86" s="190"/>
      <c r="GZ86" s="190"/>
      <c r="HA86" s="190"/>
      <c r="HB86" s="190"/>
      <c r="HC86" s="190"/>
      <c r="HD86" s="190"/>
      <c r="HE86" s="190"/>
      <c r="HF86" s="190"/>
      <c r="HG86" s="190"/>
      <c r="HH86" s="190"/>
      <c r="HI86" s="190"/>
      <c r="HJ86" s="190"/>
      <c r="HK86" s="190"/>
      <c r="HL86" s="190"/>
      <c r="HM86" s="190"/>
      <c r="HN86" s="190"/>
      <c r="HO86" s="190"/>
      <c r="HP86" s="190"/>
      <c r="HQ86" s="190"/>
      <c r="HR86" s="190"/>
      <c r="HS86" s="190"/>
      <c r="HT86" s="190"/>
      <c r="HU86" s="190"/>
      <c r="HV86" s="190"/>
      <c r="HW86" s="190"/>
      <c r="HX86" s="190"/>
      <c r="HY86" s="190"/>
      <c r="HZ86" s="190"/>
      <c r="IA86" s="190"/>
      <c r="IB86" s="190"/>
      <c r="IC86" s="190"/>
      <c r="ID86" s="190"/>
      <c r="IE86" s="190"/>
      <c r="IF86" s="190"/>
      <c r="IG86" s="190"/>
      <c r="IH86" s="190"/>
      <c r="II86" s="190"/>
      <c r="IJ86" s="190"/>
      <c r="IK86" s="190"/>
      <c r="IL86" s="190"/>
      <c r="IM86" s="190"/>
      <c r="IN86" s="190"/>
      <c r="IO86" s="190"/>
      <c r="IP86" s="190"/>
      <c r="IQ86" s="190"/>
      <c r="IR86" s="190"/>
      <c r="IS86" s="190"/>
      <c r="IT86" s="190"/>
      <c r="IU86" s="190"/>
      <c r="IV86" s="190"/>
      <c r="IW86" s="190"/>
      <c r="IX86" s="190"/>
      <c r="IY86" s="190"/>
      <c r="IZ86" s="190"/>
      <c r="JA86" s="190"/>
      <c r="JB86" s="190"/>
      <c r="JC86" s="190"/>
      <c r="JD86" s="190"/>
      <c r="JE86" s="190"/>
      <c r="JF86" s="190"/>
      <c r="JG86" s="190"/>
      <c r="JH86" s="190"/>
      <c r="JI86" s="190"/>
      <c r="JJ86" s="190"/>
      <c r="JK86" s="190"/>
      <c r="JL86" s="190"/>
      <c r="JM86" s="190"/>
      <c r="JN86" s="190"/>
      <c r="JO86" s="190"/>
      <c r="JP86" s="190"/>
      <c r="JQ86" s="190"/>
      <c r="JR86" s="190"/>
      <c r="JS86" s="190"/>
      <c r="JT86" s="190"/>
      <c r="JU86" s="190"/>
      <c r="JV86" s="190"/>
      <c r="JW86" s="190"/>
      <c r="JX86" s="190"/>
      <c r="JY86" s="190"/>
      <c r="JZ86" s="190"/>
      <c r="KA86" s="190"/>
      <c r="KB86" s="190"/>
      <c r="KC86" s="190"/>
      <c r="KD86" s="190"/>
      <c r="KE86" s="190"/>
      <c r="KF86" s="190"/>
      <c r="KG86" s="190"/>
      <c r="KH86" s="190"/>
      <c r="KI86" s="190"/>
      <c r="KJ86" s="190"/>
      <c r="KK86" s="190"/>
      <c r="KL86" s="190"/>
      <c r="KM86" s="190"/>
      <c r="KN86" s="190"/>
      <c r="KO86" s="190"/>
      <c r="KP86" s="190"/>
      <c r="KQ86" s="190"/>
      <c r="KR86" s="190"/>
      <c r="KS86" s="190"/>
      <c r="KT86" s="190"/>
      <c r="KU86" s="190"/>
      <c r="KV86" s="190"/>
      <c r="KW86" s="190"/>
      <c r="KX86" s="190"/>
      <c r="KY86" s="190"/>
      <c r="KZ86" s="190"/>
      <c r="LA86" s="190"/>
      <c r="LB86" s="190"/>
      <c r="LC86" s="190"/>
      <c r="LD86" s="190"/>
      <c r="LE86" s="190"/>
      <c r="LF86" s="190"/>
      <c r="LG86" s="190"/>
      <c r="LH86" s="190"/>
      <c r="LI86" s="190"/>
      <c r="LJ86" s="190"/>
      <c r="LK86" s="190"/>
      <c r="LL86" s="190"/>
      <c r="LM86" s="190"/>
      <c r="LN86" s="190"/>
      <c r="LO86" s="190"/>
      <c r="LP86" s="190"/>
      <c r="LQ86" s="190"/>
      <c r="LR86" s="190"/>
      <c r="LS86" s="190"/>
      <c r="LT86" s="190"/>
      <c r="LU86" s="190"/>
      <c r="LV86" s="190"/>
      <c r="LW86" s="190"/>
      <c r="LX86" s="190"/>
      <c r="LY86" s="190"/>
    </row>
    <row r="87" spans="1:337" hidden="1">
      <c r="A87" s="122" t="str">
        <f>Results!D28&amp;""</f>
        <v>Fovoham Plains</v>
      </c>
      <c r="B87" s="122">
        <f t="shared" si="1239"/>
        <v>25</v>
      </c>
      <c r="C87" s="190"/>
      <c r="D87" s="190"/>
      <c r="E87" s="190"/>
      <c r="F87" s="190"/>
      <c r="G87" s="190"/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190"/>
      <c r="EG87" s="190"/>
      <c r="EH87" s="190"/>
      <c r="EI87" s="190"/>
      <c r="EJ87" s="190"/>
      <c r="EK87" s="190"/>
      <c r="EL87" s="190"/>
      <c r="EM87" s="190"/>
      <c r="EN87" s="190"/>
      <c r="EO87" s="190"/>
      <c r="EP87" s="190"/>
      <c r="EQ87" s="190"/>
      <c r="ER87" s="190"/>
      <c r="ES87" s="190"/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90"/>
      <c r="FG87" s="190"/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90"/>
      <c r="FU87" s="190"/>
      <c r="FV87" s="190"/>
      <c r="FW87" s="190"/>
      <c r="FX87" s="190"/>
      <c r="FY87" s="190"/>
      <c r="FZ87" s="190"/>
      <c r="GA87" s="190"/>
      <c r="GB87" s="190"/>
      <c r="GC87" s="190"/>
      <c r="GD87" s="190"/>
      <c r="GE87" s="190"/>
      <c r="GF87" s="190"/>
      <c r="GG87" s="190"/>
      <c r="GH87" s="190"/>
      <c r="GI87" s="190"/>
      <c r="GJ87" s="190"/>
      <c r="GK87" s="190"/>
      <c r="GL87" s="190"/>
      <c r="GM87" s="190"/>
      <c r="GN87" s="190"/>
      <c r="GO87" s="190"/>
      <c r="GP87" s="190"/>
      <c r="GQ87" s="190"/>
      <c r="GR87" s="190"/>
      <c r="GS87" s="190"/>
      <c r="GT87" s="190"/>
      <c r="GU87" s="190"/>
      <c r="GV87" s="190"/>
      <c r="GW87" s="190"/>
      <c r="GX87" s="190"/>
      <c r="GY87" s="190"/>
      <c r="GZ87" s="190"/>
      <c r="HA87" s="190"/>
      <c r="HB87" s="190"/>
      <c r="HC87" s="190"/>
      <c r="HD87" s="190"/>
      <c r="HE87" s="190"/>
      <c r="HF87" s="190"/>
      <c r="HG87" s="190"/>
      <c r="HH87" s="190"/>
      <c r="HI87" s="190"/>
      <c r="HJ87" s="190"/>
      <c r="HK87" s="190"/>
      <c r="HL87" s="190"/>
      <c r="HM87" s="190"/>
      <c r="HN87" s="190"/>
      <c r="HO87" s="190"/>
      <c r="HP87" s="190"/>
      <c r="HQ87" s="190"/>
      <c r="HR87" s="190"/>
      <c r="HS87" s="190"/>
      <c r="HT87" s="190"/>
      <c r="HU87" s="190"/>
      <c r="HV87" s="190"/>
      <c r="HW87" s="190"/>
      <c r="HX87" s="190"/>
      <c r="HY87" s="190"/>
      <c r="HZ87" s="190"/>
      <c r="IA87" s="190"/>
      <c r="IB87" s="190"/>
      <c r="IC87" s="190"/>
      <c r="ID87" s="190"/>
      <c r="IE87" s="190"/>
      <c r="IF87" s="190"/>
      <c r="IG87" s="190"/>
      <c r="IH87" s="190"/>
      <c r="II87" s="190"/>
      <c r="IJ87" s="190"/>
      <c r="IK87" s="190"/>
      <c r="IL87" s="190"/>
      <c r="IM87" s="190"/>
      <c r="IN87" s="190"/>
      <c r="IO87" s="190"/>
      <c r="IP87" s="190"/>
      <c r="IQ87" s="190"/>
      <c r="IR87" s="190"/>
      <c r="IS87" s="190"/>
      <c r="IT87" s="190"/>
      <c r="IU87" s="190"/>
      <c r="IV87" s="190"/>
      <c r="IW87" s="190"/>
      <c r="IX87" s="190"/>
      <c r="IY87" s="190"/>
      <c r="IZ87" s="190"/>
      <c r="JA87" s="190"/>
      <c r="JB87" s="190"/>
      <c r="JC87" s="190"/>
      <c r="JD87" s="190"/>
      <c r="JE87" s="190"/>
      <c r="JF87" s="190"/>
      <c r="JG87" s="190"/>
      <c r="JH87" s="190"/>
      <c r="JI87" s="190"/>
      <c r="JJ87" s="190"/>
      <c r="JK87" s="190"/>
      <c r="JL87" s="190"/>
      <c r="JM87" s="190"/>
      <c r="JN87" s="190"/>
      <c r="JO87" s="190"/>
      <c r="JP87" s="190"/>
      <c r="JQ87" s="190"/>
      <c r="JR87" s="190"/>
      <c r="JS87" s="190"/>
      <c r="JT87" s="190"/>
      <c r="JU87" s="190"/>
      <c r="JV87" s="190"/>
      <c r="JW87" s="190"/>
      <c r="JX87" s="190"/>
      <c r="JY87" s="190"/>
      <c r="JZ87" s="190"/>
      <c r="KA87" s="190"/>
      <c r="KB87" s="190"/>
      <c r="KC87" s="190"/>
      <c r="KD87" s="190"/>
      <c r="KE87" s="190"/>
      <c r="KF87" s="190"/>
      <c r="KG87" s="190"/>
      <c r="KH87" s="190"/>
      <c r="KI87" s="190"/>
      <c r="KJ87" s="190"/>
      <c r="KK87" s="190"/>
      <c r="KL87" s="190"/>
      <c r="KM87" s="190"/>
      <c r="KN87" s="190"/>
      <c r="KO87" s="190"/>
      <c r="KP87" s="190"/>
      <c r="KQ87" s="190"/>
      <c r="KR87" s="190"/>
      <c r="KS87" s="190"/>
      <c r="KT87" s="190"/>
      <c r="KU87" s="190"/>
      <c r="KV87" s="190"/>
      <c r="KW87" s="190"/>
      <c r="KX87" s="190"/>
      <c r="KY87" s="190"/>
      <c r="KZ87" s="190"/>
      <c r="LA87" s="190"/>
      <c r="LB87" s="190"/>
      <c r="LC87" s="190"/>
      <c r="LD87" s="190"/>
      <c r="LE87" s="190"/>
      <c r="LF87" s="190"/>
      <c r="LG87" s="190"/>
      <c r="LH87" s="190"/>
      <c r="LI87" s="190"/>
      <c r="LJ87" s="190"/>
      <c r="LK87" s="190"/>
      <c r="LL87" s="190"/>
      <c r="LM87" s="190"/>
      <c r="LN87" s="190"/>
      <c r="LO87" s="190"/>
      <c r="LP87" s="190"/>
      <c r="LQ87" s="190"/>
      <c r="LR87" s="190"/>
      <c r="LS87" s="190"/>
      <c r="LT87" s="190"/>
      <c r="LU87" s="190"/>
      <c r="LV87" s="190"/>
      <c r="LW87" s="190"/>
      <c r="LX87" s="190"/>
      <c r="LY87" s="190"/>
    </row>
    <row r="88" spans="1:337" hidden="1">
      <c r="A88" s="122" t="str">
        <f>Results!D29&amp;""</f>
        <v>Sweegy Woods</v>
      </c>
      <c r="B88" s="122">
        <f t="shared" si="1239"/>
        <v>26</v>
      </c>
      <c r="C88" s="190"/>
      <c r="D88" s="190"/>
      <c r="E88" s="190"/>
      <c r="F88" s="190"/>
      <c r="G88" s="190"/>
      <c r="H88" s="190"/>
      <c r="I88" s="191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90"/>
      <c r="DZ88" s="190"/>
      <c r="EA88" s="190"/>
      <c r="EB88" s="190"/>
      <c r="EC88" s="190"/>
      <c r="ED88" s="190"/>
      <c r="EE88" s="190"/>
      <c r="EF88" s="190"/>
      <c r="EG88" s="190"/>
      <c r="EH88" s="190"/>
      <c r="EI88" s="190"/>
      <c r="EJ88" s="190"/>
      <c r="EK88" s="190"/>
      <c r="EL88" s="190"/>
      <c r="EM88" s="190"/>
      <c r="EN88" s="190"/>
      <c r="EO88" s="190"/>
      <c r="EP88" s="190"/>
      <c r="EQ88" s="190"/>
      <c r="ER88" s="190"/>
      <c r="ES88" s="190"/>
      <c r="ET88" s="190"/>
      <c r="EU88" s="190"/>
      <c r="EV88" s="190"/>
      <c r="EW88" s="190"/>
      <c r="EX88" s="190"/>
      <c r="EY88" s="190"/>
      <c r="EZ88" s="190"/>
      <c r="FA88" s="190"/>
      <c r="FB88" s="190"/>
      <c r="FC88" s="190"/>
      <c r="FD88" s="190"/>
      <c r="FE88" s="190"/>
      <c r="FF88" s="190"/>
      <c r="FG88" s="190"/>
      <c r="FH88" s="190"/>
      <c r="FI88" s="190"/>
      <c r="FJ88" s="190"/>
      <c r="FK88" s="190"/>
      <c r="FL88" s="190"/>
      <c r="FM88" s="190"/>
      <c r="FN88" s="190"/>
      <c r="FO88" s="190"/>
      <c r="FP88" s="190"/>
      <c r="FQ88" s="190"/>
      <c r="FR88" s="190"/>
      <c r="FS88" s="190"/>
      <c r="FT88" s="190"/>
      <c r="FU88" s="190"/>
      <c r="FV88" s="190"/>
      <c r="FW88" s="190"/>
      <c r="FX88" s="190"/>
      <c r="FY88" s="190"/>
      <c r="FZ88" s="190"/>
      <c r="GA88" s="190"/>
      <c r="GB88" s="190"/>
      <c r="GC88" s="190"/>
      <c r="GD88" s="190"/>
      <c r="GE88" s="190"/>
      <c r="GF88" s="190"/>
      <c r="GG88" s="190"/>
      <c r="GH88" s="190"/>
      <c r="GI88" s="190"/>
      <c r="GJ88" s="190"/>
      <c r="GK88" s="190"/>
      <c r="GL88" s="190"/>
      <c r="GM88" s="190"/>
      <c r="GN88" s="190"/>
      <c r="GO88" s="190"/>
      <c r="GP88" s="190"/>
      <c r="GQ88" s="190"/>
      <c r="GR88" s="190"/>
      <c r="GS88" s="190"/>
      <c r="GT88" s="190"/>
      <c r="GU88" s="190"/>
      <c r="GV88" s="190"/>
      <c r="GW88" s="190"/>
      <c r="GX88" s="190"/>
      <c r="GY88" s="190"/>
      <c r="GZ88" s="190"/>
      <c r="HA88" s="190"/>
      <c r="HB88" s="190"/>
      <c r="HC88" s="190"/>
      <c r="HD88" s="190"/>
      <c r="HE88" s="190"/>
      <c r="HF88" s="190"/>
      <c r="HG88" s="190"/>
      <c r="HH88" s="190"/>
      <c r="HI88" s="190"/>
      <c r="HJ88" s="190"/>
      <c r="HK88" s="190"/>
      <c r="HL88" s="190"/>
      <c r="HM88" s="190"/>
      <c r="HN88" s="190"/>
      <c r="HO88" s="190"/>
      <c r="HP88" s="190"/>
      <c r="HQ88" s="190"/>
      <c r="HR88" s="190"/>
      <c r="HS88" s="190"/>
      <c r="HT88" s="190"/>
      <c r="HU88" s="190"/>
      <c r="HV88" s="190"/>
      <c r="HW88" s="190"/>
      <c r="HX88" s="190"/>
      <c r="HY88" s="190"/>
      <c r="HZ88" s="190"/>
      <c r="IA88" s="190"/>
      <c r="IB88" s="190"/>
      <c r="IC88" s="190"/>
      <c r="ID88" s="190"/>
      <c r="IE88" s="190"/>
      <c r="IF88" s="190"/>
      <c r="IG88" s="190"/>
      <c r="IH88" s="190"/>
      <c r="II88" s="190"/>
      <c r="IJ88" s="190"/>
      <c r="IK88" s="190"/>
      <c r="IL88" s="190"/>
      <c r="IM88" s="190"/>
      <c r="IN88" s="190"/>
      <c r="IO88" s="190"/>
      <c r="IP88" s="190"/>
      <c r="IQ88" s="190"/>
      <c r="IR88" s="190"/>
      <c r="IS88" s="190"/>
      <c r="IT88" s="190"/>
      <c r="IU88" s="190"/>
      <c r="IV88" s="190"/>
      <c r="IW88" s="190"/>
      <c r="IX88" s="190"/>
      <c r="IY88" s="190"/>
      <c r="IZ88" s="190"/>
      <c r="JA88" s="190"/>
      <c r="JB88" s="190"/>
      <c r="JC88" s="190"/>
      <c r="JD88" s="190"/>
      <c r="JE88" s="190"/>
      <c r="JF88" s="190"/>
      <c r="JG88" s="190"/>
      <c r="JH88" s="190"/>
      <c r="JI88" s="190"/>
      <c r="JJ88" s="190"/>
      <c r="JK88" s="190"/>
      <c r="JL88" s="190"/>
      <c r="JM88" s="190"/>
      <c r="JN88" s="190"/>
      <c r="JO88" s="190"/>
      <c r="JP88" s="190"/>
      <c r="JQ88" s="190"/>
      <c r="JR88" s="190"/>
      <c r="JS88" s="190"/>
      <c r="JT88" s="190"/>
      <c r="JU88" s="190"/>
      <c r="JV88" s="190"/>
      <c r="JW88" s="190"/>
      <c r="JX88" s="190"/>
      <c r="JY88" s="190"/>
      <c r="JZ88" s="190"/>
      <c r="KA88" s="190"/>
      <c r="KB88" s="190"/>
      <c r="KC88" s="190"/>
      <c r="KD88" s="190"/>
      <c r="KE88" s="190"/>
      <c r="KF88" s="190"/>
      <c r="KG88" s="190"/>
      <c r="KH88" s="190"/>
      <c r="KI88" s="190"/>
      <c r="KJ88" s="190"/>
      <c r="KK88" s="190"/>
      <c r="KL88" s="190"/>
      <c r="KM88" s="190"/>
      <c r="KN88" s="190"/>
      <c r="KO88" s="190"/>
      <c r="KP88" s="190"/>
      <c r="KQ88" s="190"/>
      <c r="KR88" s="190"/>
      <c r="KS88" s="190"/>
      <c r="KT88" s="190"/>
      <c r="KU88" s="190"/>
      <c r="KV88" s="190"/>
      <c r="KW88" s="190"/>
      <c r="KX88" s="190"/>
      <c r="KY88" s="190"/>
      <c r="KZ88" s="190"/>
      <c r="LA88" s="190"/>
      <c r="LB88" s="190"/>
      <c r="LC88" s="190"/>
      <c r="LD88" s="190"/>
      <c r="LE88" s="190"/>
      <c r="LF88" s="190"/>
      <c r="LG88" s="190"/>
      <c r="LH88" s="190"/>
      <c r="LI88" s="190"/>
      <c r="LJ88" s="190"/>
      <c r="LK88" s="190"/>
      <c r="LL88" s="190"/>
      <c r="LM88" s="190"/>
      <c r="LN88" s="190"/>
      <c r="LO88" s="190"/>
      <c r="LP88" s="190"/>
      <c r="LQ88" s="190"/>
      <c r="LR88" s="190"/>
      <c r="LS88" s="190"/>
      <c r="LT88" s="190"/>
      <c r="LU88" s="190"/>
      <c r="LV88" s="190"/>
      <c r="LW88" s="190"/>
      <c r="LX88" s="190"/>
      <c r="LY88" s="190"/>
    </row>
    <row r="89" spans="1:337" hidden="1">
      <c r="A89" s="122" t="str">
        <f>Results!D30&amp;""</f>
        <v>Bervenia Volcano</v>
      </c>
      <c r="B89" s="122">
        <f t="shared" si="1239"/>
        <v>27</v>
      </c>
      <c r="C89" s="190"/>
      <c r="D89" s="190"/>
      <c r="E89" s="190"/>
      <c r="F89" s="190"/>
      <c r="G89" s="190"/>
      <c r="H89" s="190"/>
      <c r="I89" s="191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  <c r="EO89" s="190"/>
      <c r="EP89" s="190"/>
      <c r="EQ89" s="190"/>
      <c r="ER89" s="190"/>
      <c r="ES89" s="190"/>
      <c r="ET89" s="190"/>
      <c r="EU89" s="190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90"/>
      <c r="FG89" s="190"/>
      <c r="FH89" s="190"/>
      <c r="FI89" s="190"/>
      <c r="FJ89" s="190"/>
      <c r="FK89" s="190"/>
      <c r="FL89" s="190"/>
      <c r="FM89" s="190"/>
      <c r="FN89" s="190"/>
      <c r="FO89" s="190"/>
      <c r="FP89" s="190"/>
      <c r="FQ89" s="190"/>
      <c r="FR89" s="190"/>
      <c r="FS89" s="190"/>
      <c r="FT89" s="190"/>
      <c r="FU89" s="190"/>
      <c r="FV89" s="190"/>
      <c r="FW89" s="190"/>
      <c r="FX89" s="190"/>
      <c r="FY89" s="190"/>
      <c r="FZ89" s="190"/>
      <c r="GA89" s="190"/>
      <c r="GB89" s="190"/>
      <c r="GC89" s="190"/>
      <c r="GD89" s="190"/>
      <c r="GE89" s="190"/>
      <c r="GF89" s="190"/>
      <c r="GG89" s="190"/>
      <c r="GH89" s="190"/>
      <c r="GI89" s="190"/>
      <c r="GJ89" s="190"/>
      <c r="GK89" s="190"/>
      <c r="GL89" s="190"/>
      <c r="GM89" s="190"/>
      <c r="GN89" s="190"/>
      <c r="GO89" s="190"/>
      <c r="GP89" s="190"/>
      <c r="GQ89" s="190"/>
      <c r="GR89" s="190"/>
      <c r="GS89" s="190"/>
      <c r="GT89" s="190"/>
      <c r="GU89" s="190"/>
      <c r="GV89" s="190"/>
      <c r="GW89" s="190"/>
      <c r="GX89" s="190"/>
      <c r="GY89" s="190"/>
      <c r="GZ89" s="190"/>
      <c r="HA89" s="190"/>
      <c r="HB89" s="190"/>
      <c r="HC89" s="190"/>
      <c r="HD89" s="190"/>
      <c r="HE89" s="190"/>
      <c r="HF89" s="190"/>
      <c r="HG89" s="190"/>
      <c r="HH89" s="190"/>
      <c r="HI89" s="190"/>
      <c r="HJ89" s="190"/>
      <c r="HK89" s="190"/>
      <c r="HL89" s="190"/>
      <c r="HM89" s="190"/>
      <c r="HN89" s="190"/>
      <c r="HO89" s="190"/>
      <c r="HP89" s="190"/>
      <c r="HQ89" s="190"/>
      <c r="HR89" s="190"/>
      <c r="HS89" s="190"/>
      <c r="HT89" s="190"/>
      <c r="HU89" s="190"/>
      <c r="HV89" s="190"/>
      <c r="HW89" s="190"/>
      <c r="HX89" s="190"/>
      <c r="HY89" s="190"/>
      <c r="HZ89" s="190"/>
      <c r="IA89" s="190"/>
      <c r="IB89" s="190"/>
      <c r="IC89" s="190"/>
      <c r="ID89" s="190"/>
      <c r="IE89" s="190"/>
      <c r="IF89" s="190"/>
      <c r="IG89" s="190"/>
      <c r="IH89" s="190"/>
      <c r="II89" s="190"/>
      <c r="IJ89" s="190"/>
      <c r="IK89" s="190"/>
      <c r="IL89" s="190"/>
      <c r="IM89" s="190"/>
      <c r="IN89" s="190"/>
      <c r="IO89" s="190"/>
      <c r="IP89" s="190"/>
      <c r="IQ89" s="190"/>
      <c r="IR89" s="190"/>
      <c r="IS89" s="190"/>
      <c r="IT89" s="190"/>
      <c r="IU89" s="190"/>
      <c r="IV89" s="190"/>
      <c r="IW89" s="190"/>
      <c r="IX89" s="190"/>
      <c r="IY89" s="190"/>
      <c r="IZ89" s="190"/>
      <c r="JA89" s="190"/>
      <c r="JB89" s="190"/>
      <c r="JC89" s="190"/>
      <c r="JD89" s="190"/>
      <c r="JE89" s="190"/>
      <c r="JF89" s="190"/>
      <c r="JG89" s="190"/>
      <c r="JH89" s="190"/>
      <c r="JI89" s="190"/>
      <c r="JJ89" s="190"/>
      <c r="JK89" s="190"/>
      <c r="JL89" s="190"/>
      <c r="JM89" s="190"/>
      <c r="JN89" s="190"/>
      <c r="JO89" s="190"/>
      <c r="JP89" s="190"/>
      <c r="JQ89" s="190"/>
      <c r="JR89" s="190"/>
      <c r="JS89" s="190"/>
      <c r="JT89" s="190"/>
      <c r="JU89" s="190"/>
      <c r="JV89" s="190"/>
      <c r="JW89" s="190"/>
      <c r="JX89" s="190"/>
      <c r="JY89" s="190"/>
      <c r="JZ89" s="190"/>
      <c r="KA89" s="190"/>
      <c r="KB89" s="190"/>
      <c r="KC89" s="190"/>
      <c r="KD89" s="190"/>
      <c r="KE89" s="190"/>
      <c r="KF89" s="190"/>
      <c r="KG89" s="190"/>
      <c r="KH89" s="190"/>
      <c r="KI89" s="190"/>
      <c r="KJ89" s="190"/>
      <c r="KK89" s="190"/>
      <c r="KL89" s="190"/>
      <c r="KM89" s="190"/>
      <c r="KN89" s="190"/>
      <c r="KO89" s="190"/>
      <c r="KP89" s="190"/>
      <c r="KQ89" s="190"/>
      <c r="KR89" s="190"/>
      <c r="KS89" s="190"/>
      <c r="KT89" s="190"/>
      <c r="KU89" s="190"/>
      <c r="KV89" s="190"/>
      <c r="KW89" s="190"/>
      <c r="KX89" s="190"/>
      <c r="KY89" s="190"/>
      <c r="KZ89" s="190"/>
      <c r="LA89" s="190"/>
      <c r="LB89" s="190"/>
      <c r="LC89" s="190"/>
      <c r="LD89" s="190"/>
      <c r="LE89" s="190"/>
      <c r="LF89" s="190"/>
      <c r="LG89" s="190"/>
      <c r="LH89" s="190"/>
      <c r="LI89" s="190"/>
      <c r="LJ89" s="190"/>
      <c r="LK89" s="190"/>
      <c r="LL89" s="190"/>
      <c r="LM89" s="190"/>
      <c r="LN89" s="190"/>
      <c r="LO89" s="190"/>
      <c r="LP89" s="190"/>
      <c r="LQ89" s="190"/>
      <c r="LR89" s="190"/>
      <c r="LS89" s="190"/>
      <c r="LT89" s="190"/>
      <c r="LU89" s="190"/>
      <c r="LV89" s="190"/>
      <c r="LW89" s="190"/>
      <c r="LX89" s="190"/>
      <c r="LY89" s="190"/>
    </row>
    <row r="90" spans="1:337" hidden="1">
      <c r="A90" s="122" t="str">
        <f>Results!D31&amp;""</f>
        <v>Zeklaus Desert</v>
      </c>
      <c r="B90" s="122">
        <f t="shared" si="1239"/>
        <v>28</v>
      </c>
    </row>
    <row r="91" spans="1:337" hidden="1">
      <c r="A91" s="122" t="str">
        <f>Results!D32&amp;""</f>
        <v>Lenalia Plateau</v>
      </c>
      <c r="B91" s="122">
        <f t="shared" si="1239"/>
        <v>29</v>
      </c>
    </row>
    <row r="92" spans="1:337" hidden="1">
      <c r="A92" s="122" t="str">
        <f>Results!D33&amp;""</f>
        <v>Zigolis Swamp</v>
      </c>
      <c r="B92" s="122">
        <f t="shared" si="1239"/>
        <v>30</v>
      </c>
    </row>
    <row r="93" spans="1:337" hidden="1">
      <c r="A93" s="122" t="str">
        <f>Results!D34&amp;""</f>
        <v>Yuguo Woods</v>
      </c>
      <c r="B93" s="122">
        <f t="shared" si="1239"/>
        <v>31</v>
      </c>
    </row>
    <row r="94" spans="1:337" hidden="1">
      <c r="A94" s="122" t="str">
        <f>Results!D35&amp;""</f>
        <v>Araguay Woods</v>
      </c>
      <c r="B94" s="122">
        <f t="shared" si="1239"/>
        <v>32</v>
      </c>
    </row>
    <row r="95" spans="1:337" hidden="1">
      <c r="A95" s="122" t="str">
        <f>Results!D36&amp;""</f>
        <v>Grog Hill</v>
      </c>
      <c r="B95" s="122">
        <f t="shared" si="1239"/>
        <v>33</v>
      </c>
    </row>
    <row r="96" spans="1:337" hidden="1">
      <c r="A96" s="122" t="str">
        <f>Results!D37&amp;""</f>
        <v>Bed Desert</v>
      </c>
      <c r="B96" s="122">
        <f t="shared" si="1239"/>
        <v>34</v>
      </c>
    </row>
    <row r="97" spans="1:2" hidden="1">
      <c r="A97" s="122" t="str">
        <f>Results!D38&amp;""</f>
        <v>Zirekile Falls</v>
      </c>
      <c r="B97" s="122">
        <f t="shared" si="1239"/>
        <v>35</v>
      </c>
    </row>
    <row r="98" spans="1:2" hidden="1">
      <c r="A98" s="122" t="str">
        <f>Results!D39&amp;""</f>
        <v>Dolbodar Swamp</v>
      </c>
      <c r="B98" s="122">
        <f t="shared" si="1239"/>
        <v>36</v>
      </c>
    </row>
    <row r="99" spans="1:2" hidden="1">
      <c r="A99" s="122" t="str">
        <f>Results!D40&amp;""</f>
        <v>Bariaus Hill</v>
      </c>
      <c r="B99" s="122">
        <f t="shared" si="1239"/>
        <v>37</v>
      </c>
    </row>
    <row r="100" spans="1:2" hidden="1">
      <c r="A100" s="122" t="str">
        <f>Results!D41&amp;""</f>
        <v>Doguola Pass</v>
      </c>
      <c r="B100" s="122">
        <f t="shared" si="1239"/>
        <v>38</v>
      </c>
    </row>
    <row r="101" spans="1:2" hidden="1">
      <c r="A101" s="122" t="str">
        <f>Results!D42&amp;""</f>
        <v>Bariaus Valley</v>
      </c>
      <c r="B101" s="122">
        <f t="shared" si="1239"/>
        <v>39</v>
      </c>
    </row>
    <row r="102" spans="1:2" hidden="1">
      <c r="A102" s="122" t="str">
        <f>Results!D43&amp;""</f>
        <v>Finath River</v>
      </c>
      <c r="B102" s="122">
        <f t="shared" si="1239"/>
        <v>40</v>
      </c>
    </row>
    <row r="103" spans="1:2" hidden="1">
      <c r="A103" s="122" t="str">
        <f>Results!D44&amp;""</f>
        <v>Poeskas Lake</v>
      </c>
      <c r="B103" s="122">
        <f t="shared" si="1239"/>
        <v>41</v>
      </c>
    </row>
    <row r="104" spans="1:2" hidden="1">
      <c r="A104" s="122" t="str">
        <f>Results!D45&amp;""</f>
        <v>Germinas Peak</v>
      </c>
      <c r="B104" s="122">
        <f t="shared" si="1239"/>
        <v>42</v>
      </c>
    </row>
    <row r="105" spans="1:2" hidden="1">
      <c r="A105" s="122" t="str">
        <f>'Locations Data'!F1</f>
        <v>Lesalia Imp. Capital</v>
      </c>
      <c r="B105" s="122">
        <v>0</v>
      </c>
    </row>
    <row r="106" spans="1:2" hidden="1">
      <c r="A106" s="122" t="str">
        <f>'Locations Data'!F2</f>
        <v>Riovanes Castle</v>
      </c>
      <c r="B106" s="122">
        <f>B105+1</f>
        <v>1</v>
      </c>
    </row>
    <row r="107" spans="1:2" hidden="1">
      <c r="A107" s="122" t="str">
        <f>'Locations Data'!F3</f>
        <v>Igros Castle</v>
      </c>
      <c r="B107" s="122">
        <f t="shared" ref="B107:B147" si="1240">B106+1</f>
        <v>2</v>
      </c>
    </row>
    <row r="108" spans="1:2" hidden="1">
      <c r="A108" s="122" t="str">
        <f>'Locations Data'!F4</f>
        <v>Lionel Castle</v>
      </c>
      <c r="B108" s="122">
        <f t="shared" si="1240"/>
        <v>3</v>
      </c>
    </row>
    <row r="109" spans="1:2" hidden="1">
      <c r="A109" s="122" t="str">
        <f>'Locations Data'!F5</f>
        <v>Limberry Castle</v>
      </c>
      <c r="B109" s="122">
        <f t="shared" si="1240"/>
        <v>4</v>
      </c>
    </row>
    <row r="110" spans="1:2" hidden="1">
      <c r="A110" s="122" t="str">
        <f>'Locations Data'!F6</f>
        <v>Zeltennia Castle</v>
      </c>
      <c r="B110" s="122">
        <f t="shared" si="1240"/>
        <v>5</v>
      </c>
    </row>
    <row r="111" spans="1:2" hidden="1">
      <c r="A111" s="122" t="str">
        <f>'Locations Data'!F7</f>
        <v>Gariland Magic City</v>
      </c>
      <c r="B111" s="122">
        <f t="shared" si="1240"/>
        <v>6</v>
      </c>
    </row>
    <row r="112" spans="1:2" hidden="1">
      <c r="A112" s="122" t="str">
        <f>'Locations Data'!F8</f>
        <v>Yardow Fort City</v>
      </c>
      <c r="B112" s="122">
        <f t="shared" si="1240"/>
        <v>7</v>
      </c>
    </row>
    <row r="113" spans="1:2" hidden="1">
      <c r="A113" s="122" t="str">
        <f>'Locations Data'!F9</f>
        <v>Goland Coal City</v>
      </c>
      <c r="B113" s="122">
        <f t="shared" si="1240"/>
        <v>8</v>
      </c>
    </row>
    <row r="114" spans="1:2" hidden="1">
      <c r="A114" s="122" t="str">
        <f>'Locations Data'!F10</f>
        <v>Dorter Trade City</v>
      </c>
      <c r="B114" s="122">
        <f t="shared" si="1240"/>
        <v>9</v>
      </c>
    </row>
    <row r="115" spans="1:2" hidden="1">
      <c r="A115" s="122" t="str">
        <f>'Locations Data'!F11</f>
        <v>Zaland Fort City</v>
      </c>
      <c r="B115" s="122">
        <f t="shared" si="1240"/>
        <v>10</v>
      </c>
    </row>
    <row r="116" spans="1:2" hidden="1">
      <c r="A116" s="122" t="str">
        <f>'Locations Data'!F12</f>
        <v>Goug Machine City</v>
      </c>
      <c r="B116" s="122">
        <f t="shared" si="1240"/>
        <v>11</v>
      </c>
    </row>
    <row r="117" spans="1:2" hidden="1">
      <c r="A117" s="122" t="str">
        <f>'Locations Data'!F13</f>
        <v>Warjilis Trade City</v>
      </c>
      <c r="B117" s="122">
        <f t="shared" si="1240"/>
        <v>12</v>
      </c>
    </row>
    <row r="118" spans="1:2" hidden="1">
      <c r="A118" s="122" t="str">
        <f>'Locations Data'!F14</f>
        <v>Bervenia Free City</v>
      </c>
      <c r="B118" s="122">
        <f t="shared" si="1240"/>
        <v>13</v>
      </c>
    </row>
    <row r="119" spans="1:2" hidden="1">
      <c r="A119" s="122" t="str">
        <f>'Locations Data'!F15</f>
        <v>Zarghidas Trade City</v>
      </c>
      <c r="B119" s="122">
        <f t="shared" si="1240"/>
        <v>14</v>
      </c>
    </row>
    <row r="120" spans="1:2" hidden="1">
      <c r="A120" s="122" t="str">
        <f>'Locations Data'!F16</f>
        <v>Fort Zeakden</v>
      </c>
      <c r="B120" s="122">
        <f t="shared" si="1240"/>
        <v>15</v>
      </c>
    </row>
    <row r="121" spans="1:2" hidden="1">
      <c r="A121" s="122" t="str">
        <f>'Locations Data'!F17</f>
        <v>Murond Holy Place</v>
      </c>
      <c r="B121" s="122">
        <f t="shared" si="1240"/>
        <v>16</v>
      </c>
    </row>
    <row r="122" spans="1:2" hidden="1">
      <c r="A122" s="122" t="str">
        <f>'Locations Data'!F18</f>
        <v>Thieves Fort</v>
      </c>
      <c r="B122" s="122">
        <f t="shared" si="1240"/>
        <v>17</v>
      </c>
    </row>
    <row r="123" spans="1:2" hidden="1">
      <c r="A123" s="122" t="str">
        <f>'Locations Data'!F19</f>
        <v>Orbonne Monastery</v>
      </c>
      <c r="B123" s="122">
        <f t="shared" si="1240"/>
        <v>18</v>
      </c>
    </row>
    <row r="124" spans="1:2" hidden="1">
      <c r="A124" s="122" t="str">
        <f>'Locations Data'!F20</f>
        <v>Golgorand Execution Site</v>
      </c>
      <c r="B124" s="122">
        <f t="shared" si="1240"/>
        <v>19</v>
      </c>
    </row>
    <row r="125" spans="1:2" hidden="1">
      <c r="A125" s="122" t="str">
        <f>'Locations Data'!F21</f>
        <v>Murond Death City</v>
      </c>
      <c r="B125" s="122">
        <f t="shared" si="1240"/>
        <v>20</v>
      </c>
    </row>
    <row r="126" spans="1:2" hidden="1">
      <c r="A126" s="122" t="str">
        <f>'Locations Data'!F22</f>
        <v>Bethla Garrison</v>
      </c>
      <c r="B126" s="122">
        <f t="shared" si="1240"/>
        <v>21</v>
      </c>
    </row>
    <row r="127" spans="1:2" hidden="1">
      <c r="A127" s="122" t="str">
        <f>'Locations Data'!F23</f>
        <v>Deep Dungeon</v>
      </c>
      <c r="B127" s="122">
        <f t="shared" si="1240"/>
        <v>22</v>
      </c>
    </row>
    <row r="128" spans="1:2" hidden="1">
      <c r="A128" s="122" t="str">
        <f>'Locations Data'!F24</f>
        <v>Nelveska Temple</v>
      </c>
      <c r="B128" s="122">
        <f t="shared" si="1240"/>
        <v>23</v>
      </c>
    </row>
    <row r="129" spans="1:2" hidden="1">
      <c r="A129" s="122" t="str">
        <f>'Locations Data'!F25</f>
        <v>Mandalia Plains</v>
      </c>
      <c r="B129" s="122">
        <f t="shared" si="1240"/>
        <v>24</v>
      </c>
    </row>
    <row r="130" spans="1:2" hidden="1">
      <c r="A130" s="122" t="str">
        <f>'Locations Data'!F26</f>
        <v>Fovoham Plains</v>
      </c>
      <c r="B130" s="122">
        <f t="shared" si="1240"/>
        <v>25</v>
      </c>
    </row>
    <row r="131" spans="1:2" hidden="1">
      <c r="A131" s="122" t="str">
        <f>'Locations Data'!F27</f>
        <v>Sweegy Woods</v>
      </c>
      <c r="B131" s="122">
        <f t="shared" si="1240"/>
        <v>26</v>
      </c>
    </row>
    <row r="132" spans="1:2" hidden="1">
      <c r="A132" s="122" t="str">
        <f>'Locations Data'!F28</f>
        <v>Bervenia Volcano</v>
      </c>
      <c r="B132" s="122">
        <f t="shared" si="1240"/>
        <v>27</v>
      </c>
    </row>
    <row r="133" spans="1:2" hidden="1">
      <c r="A133" s="122" t="str">
        <f>'Locations Data'!F29</f>
        <v>Zeklaus Desert</v>
      </c>
      <c r="B133" s="122">
        <f t="shared" si="1240"/>
        <v>28</v>
      </c>
    </row>
    <row r="134" spans="1:2" hidden="1">
      <c r="A134" s="122" t="str">
        <f>'Locations Data'!F30</f>
        <v>Lenalia Plateau</v>
      </c>
      <c r="B134" s="122">
        <f t="shared" si="1240"/>
        <v>29</v>
      </c>
    </row>
    <row r="135" spans="1:2" hidden="1">
      <c r="A135" s="122" t="str">
        <f>'Locations Data'!F31</f>
        <v>Zigolis Swamp</v>
      </c>
      <c r="B135" s="122">
        <f t="shared" si="1240"/>
        <v>30</v>
      </c>
    </row>
    <row r="136" spans="1:2" hidden="1">
      <c r="A136" s="122" t="str">
        <f>'Locations Data'!F32</f>
        <v>Yuguo Woods</v>
      </c>
      <c r="B136" s="122">
        <f t="shared" si="1240"/>
        <v>31</v>
      </c>
    </row>
    <row r="137" spans="1:2" hidden="1">
      <c r="A137" s="122" t="str">
        <f>'Locations Data'!F33</f>
        <v>Araguay Woods</v>
      </c>
      <c r="B137" s="122">
        <f t="shared" si="1240"/>
        <v>32</v>
      </c>
    </row>
    <row r="138" spans="1:2" hidden="1">
      <c r="A138" s="122" t="str">
        <f>'Locations Data'!F34</f>
        <v>Grog Hill</v>
      </c>
      <c r="B138" s="122">
        <f t="shared" si="1240"/>
        <v>33</v>
      </c>
    </row>
    <row r="139" spans="1:2" hidden="1">
      <c r="A139" s="122" t="str">
        <f>'Locations Data'!F35</f>
        <v>Bed Desert</v>
      </c>
      <c r="B139" s="122">
        <f t="shared" si="1240"/>
        <v>34</v>
      </c>
    </row>
    <row r="140" spans="1:2" hidden="1">
      <c r="A140" s="122" t="str">
        <f>'Locations Data'!F36</f>
        <v>Zirekile Falls</v>
      </c>
      <c r="B140" s="122">
        <f t="shared" si="1240"/>
        <v>35</v>
      </c>
    </row>
    <row r="141" spans="1:2" hidden="1">
      <c r="A141" s="122" t="str">
        <f>'Locations Data'!F37</f>
        <v>Dolbodar Swamp</v>
      </c>
      <c r="B141" s="122">
        <f t="shared" si="1240"/>
        <v>36</v>
      </c>
    </row>
    <row r="142" spans="1:2" hidden="1">
      <c r="A142" s="122" t="str">
        <f>'Locations Data'!F38</f>
        <v>Bariaus Hill</v>
      </c>
      <c r="B142" s="122">
        <f t="shared" si="1240"/>
        <v>37</v>
      </c>
    </row>
    <row r="143" spans="1:2" hidden="1">
      <c r="A143" s="122" t="str">
        <f>'Locations Data'!F39</f>
        <v>Doguola Pass</v>
      </c>
      <c r="B143" s="122">
        <f t="shared" si="1240"/>
        <v>38</v>
      </c>
    </row>
    <row r="144" spans="1:2" hidden="1">
      <c r="A144" s="122" t="str">
        <f>'Locations Data'!F40</f>
        <v>Bariaus Valley</v>
      </c>
      <c r="B144" s="122">
        <f t="shared" si="1240"/>
        <v>39</v>
      </c>
    </row>
    <row r="145" spans="1:2" hidden="1">
      <c r="A145" s="122" t="str">
        <f>'Locations Data'!F41</f>
        <v>Finath River</v>
      </c>
      <c r="B145" s="122">
        <f t="shared" si="1240"/>
        <v>40</v>
      </c>
    </row>
    <row r="146" spans="1:2" hidden="1">
      <c r="A146" s="122" t="str">
        <f>'Locations Data'!F42</f>
        <v>Poeskas Lake</v>
      </c>
      <c r="B146" s="122">
        <f t="shared" si="1240"/>
        <v>41</v>
      </c>
    </row>
    <row r="147" spans="1:2" hidden="1">
      <c r="A147" s="122" t="str">
        <f>'Locations Data'!F43</f>
        <v>Germinas Peak</v>
      </c>
      <c r="B147" s="122">
        <f t="shared" si="1240"/>
        <v>42</v>
      </c>
    </row>
    <row r="148" spans="1:2" hidden="1"/>
    <row r="149" spans="1:2" hidden="1"/>
    <row r="150" spans="1:2" hidden="1"/>
    <row r="151" spans="1:2" hidden="1"/>
  </sheetData>
  <mergeCells count="915">
    <mergeCell ref="LF34:LK34"/>
    <mergeCell ref="LM34:LR34"/>
    <mergeCell ref="LT34:LY34"/>
    <mergeCell ref="IU34:IZ34"/>
    <mergeCell ref="JB34:JG34"/>
    <mergeCell ref="JI34:JN34"/>
    <mergeCell ref="JP34:JU34"/>
    <mergeCell ref="JW34:KB34"/>
    <mergeCell ref="KD34:KI34"/>
    <mergeCell ref="KK34:KP34"/>
    <mergeCell ref="KR34:KW34"/>
    <mergeCell ref="KY34:LD34"/>
    <mergeCell ref="GJ34:GO34"/>
    <mergeCell ref="GQ34:GV34"/>
    <mergeCell ref="GX34:HC34"/>
    <mergeCell ref="HE34:HJ34"/>
    <mergeCell ref="HL34:HQ34"/>
    <mergeCell ref="HS34:HX34"/>
    <mergeCell ref="HZ34:IE34"/>
    <mergeCell ref="IG34:IL34"/>
    <mergeCell ref="IN34:IS34"/>
    <mergeCell ref="LM33:LR33"/>
    <mergeCell ref="LT33:LY33"/>
    <mergeCell ref="AL34:AQ34"/>
    <mergeCell ref="AS34:AX34"/>
    <mergeCell ref="AZ34:BE34"/>
    <mergeCell ref="BG34:BL34"/>
    <mergeCell ref="BN34:BS34"/>
    <mergeCell ref="BU34:BZ34"/>
    <mergeCell ref="CB34:CG34"/>
    <mergeCell ref="CI34:CN34"/>
    <mergeCell ref="CP34:CU34"/>
    <mergeCell ref="CW34:DB34"/>
    <mergeCell ref="DD34:DI34"/>
    <mergeCell ref="DK34:DP34"/>
    <mergeCell ref="DR34:DW34"/>
    <mergeCell ref="DY34:ED34"/>
    <mergeCell ref="EF34:EK34"/>
    <mergeCell ref="EM34:ER34"/>
    <mergeCell ref="ET34:EY34"/>
    <mergeCell ref="FA34:FF34"/>
    <mergeCell ref="FH34:FM34"/>
    <mergeCell ref="FO34:FT34"/>
    <mergeCell ref="FV34:GA34"/>
    <mergeCell ref="GC34:GH34"/>
    <mergeCell ref="JB33:JG33"/>
    <mergeCell ref="JI33:JN33"/>
    <mergeCell ref="JP33:JU33"/>
    <mergeCell ref="JW33:KB33"/>
    <mergeCell ref="KD33:KI33"/>
    <mergeCell ref="KK33:KP33"/>
    <mergeCell ref="KR33:KW33"/>
    <mergeCell ref="KY33:LD33"/>
    <mergeCell ref="LF33:LK33"/>
    <mergeCell ref="GQ33:GV33"/>
    <mergeCell ref="GX33:HC33"/>
    <mergeCell ref="HE33:HJ33"/>
    <mergeCell ref="HL33:HQ33"/>
    <mergeCell ref="HS33:HX33"/>
    <mergeCell ref="HZ33:IE33"/>
    <mergeCell ref="IG33:IL33"/>
    <mergeCell ref="IN33:IS33"/>
    <mergeCell ref="IU33:IZ33"/>
    <mergeCell ref="LT32:LY32"/>
    <mergeCell ref="AL33:AQ33"/>
    <mergeCell ref="AS33:AX33"/>
    <mergeCell ref="AZ33:BE33"/>
    <mergeCell ref="BG33:BL33"/>
    <mergeCell ref="BN33:BS33"/>
    <mergeCell ref="BU33:BZ33"/>
    <mergeCell ref="CB33:CG33"/>
    <mergeCell ref="CI33:CN33"/>
    <mergeCell ref="CP33:CU33"/>
    <mergeCell ref="CW33:DB33"/>
    <mergeCell ref="DD33:DI33"/>
    <mergeCell ref="DK33:DP33"/>
    <mergeCell ref="DR33:DW33"/>
    <mergeCell ref="DY33:ED33"/>
    <mergeCell ref="EF33:EK33"/>
    <mergeCell ref="EM33:ER33"/>
    <mergeCell ref="ET33:EY33"/>
    <mergeCell ref="FA33:FF33"/>
    <mergeCell ref="FH33:FM33"/>
    <mergeCell ref="FO33:FT33"/>
    <mergeCell ref="FV33:GA33"/>
    <mergeCell ref="GC33:GH33"/>
    <mergeCell ref="GJ33:GO33"/>
    <mergeCell ref="JI32:JN32"/>
    <mergeCell ref="JP32:JU32"/>
    <mergeCell ref="JW32:KB32"/>
    <mergeCell ref="KD32:KI32"/>
    <mergeCell ref="KK32:KP32"/>
    <mergeCell ref="KR32:KW32"/>
    <mergeCell ref="KY32:LD32"/>
    <mergeCell ref="LF32:LK32"/>
    <mergeCell ref="LM32:LR32"/>
    <mergeCell ref="GX32:HC32"/>
    <mergeCell ref="HE32:HJ32"/>
    <mergeCell ref="HL32:HQ32"/>
    <mergeCell ref="HS32:HX32"/>
    <mergeCell ref="HZ32:IE32"/>
    <mergeCell ref="IG32:IL32"/>
    <mergeCell ref="IN32:IS32"/>
    <mergeCell ref="IU32:IZ32"/>
    <mergeCell ref="JB32:JG32"/>
    <mergeCell ref="EM32:ER32"/>
    <mergeCell ref="ET32:EY32"/>
    <mergeCell ref="FA32:FF32"/>
    <mergeCell ref="FH32:FM32"/>
    <mergeCell ref="FO32:FT32"/>
    <mergeCell ref="FV32:GA32"/>
    <mergeCell ref="GC32:GH32"/>
    <mergeCell ref="GJ32:GO32"/>
    <mergeCell ref="GQ32:GV32"/>
    <mergeCell ref="JP31:JU31"/>
    <mergeCell ref="JW31:KB31"/>
    <mergeCell ref="KD31:KI31"/>
    <mergeCell ref="KK31:KP31"/>
    <mergeCell ref="KR31:KW31"/>
    <mergeCell ref="KY31:LD31"/>
    <mergeCell ref="LF31:LK31"/>
    <mergeCell ref="LM31:LR31"/>
    <mergeCell ref="LT31:LY31"/>
    <mergeCell ref="HE31:HJ31"/>
    <mergeCell ref="HL31:HQ31"/>
    <mergeCell ref="HS31:HX31"/>
    <mergeCell ref="HZ31:IE31"/>
    <mergeCell ref="IG31:IL31"/>
    <mergeCell ref="IN31:IS31"/>
    <mergeCell ref="IU31:IZ31"/>
    <mergeCell ref="JB31:JG31"/>
    <mergeCell ref="JI31:JN31"/>
    <mergeCell ref="ET31:EY31"/>
    <mergeCell ref="FA31:FF31"/>
    <mergeCell ref="FH31:FM31"/>
    <mergeCell ref="FO31:FT31"/>
    <mergeCell ref="FV31:GA31"/>
    <mergeCell ref="GC31:GH31"/>
    <mergeCell ref="GJ31:GO31"/>
    <mergeCell ref="GQ31:GV31"/>
    <mergeCell ref="GX31:HC31"/>
    <mergeCell ref="JW29:KA29"/>
    <mergeCell ref="KD29:KH29"/>
    <mergeCell ref="KK29:KO29"/>
    <mergeCell ref="KR29:KV29"/>
    <mergeCell ref="KY29:LC29"/>
    <mergeCell ref="LF29:LJ29"/>
    <mergeCell ref="LM29:LQ29"/>
    <mergeCell ref="LT29:LX29"/>
    <mergeCell ref="AL31:AQ31"/>
    <mergeCell ref="AS31:AX31"/>
    <mergeCell ref="AZ31:BE31"/>
    <mergeCell ref="BG31:BL31"/>
    <mergeCell ref="BN31:BS31"/>
    <mergeCell ref="BU31:BZ31"/>
    <mergeCell ref="CB31:CG31"/>
    <mergeCell ref="CI31:CN31"/>
    <mergeCell ref="CP31:CU31"/>
    <mergeCell ref="CW31:DB31"/>
    <mergeCell ref="DD31:DI31"/>
    <mergeCell ref="DK31:DP31"/>
    <mergeCell ref="DR31:DW31"/>
    <mergeCell ref="DY31:ED31"/>
    <mergeCell ref="EF31:EK31"/>
    <mergeCell ref="EM31:ER31"/>
    <mergeCell ref="HL29:HP29"/>
    <mergeCell ref="HS29:HW29"/>
    <mergeCell ref="HZ29:ID29"/>
    <mergeCell ref="IG29:IK29"/>
    <mergeCell ref="IN29:IR29"/>
    <mergeCell ref="IU29:IY29"/>
    <mergeCell ref="JB29:JF29"/>
    <mergeCell ref="JI29:JM29"/>
    <mergeCell ref="JP29:JT29"/>
    <mergeCell ref="FA29:FE29"/>
    <mergeCell ref="FH29:FL29"/>
    <mergeCell ref="FO29:FS29"/>
    <mergeCell ref="FV29:FZ29"/>
    <mergeCell ref="GC29:GG29"/>
    <mergeCell ref="GJ29:GN29"/>
    <mergeCell ref="GQ29:GU29"/>
    <mergeCell ref="GX29:HB29"/>
    <mergeCell ref="HE29:HI29"/>
    <mergeCell ref="KD28:KH28"/>
    <mergeCell ref="KK28:KO28"/>
    <mergeCell ref="KR28:KV28"/>
    <mergeCell ref="KY28:LC28"/>
    <mergeCell ref="LF28:LJ28"/>
    <mergeCell ref="LM28:LQ28"/>
    <mergeCell ref="LT28:LX28"/>
    <mergeCell ref="AL29:AP29"/>
    <mergeCell ref="AS29:AW29"/>
    <mergeCell ref="AZ29:BD29"/>
    <mergeCell ref="BG29:BK29"/>
    <mergeCell ref="BN29:BR29"/>
    <mergeCell ref="BU29:BY29"/>
    <mergeCell ref="CB29:CF29"/>
    <mergeCell ref="CI29:CM29"/>
    <mergeCell ref="CP29:CT29"/>
    <mergeCell ref="CW29:DA29"/>
    <mergeCell ref="DD29:DH29"/>
    <mergeCell ref="DK29:DO29"/>
    <mergeCell ref="DR29:DV29"/>
    <mergeCell ref="DY29:EC29"/>
    <mergeCell ref="EF29:EJ29"/>
    <mergeCell ref="EM29:EQ29"/>
    <mergeCell ref="ET29:EX29"/>
    <mergeCell ref="HS28:HW28"/>
    <mergeCell ref="HZ28:ID28"/>
    <mergeCell ref="IG28:IK28"/>
    <mergeCell ref="IN28:IR28"/>
    <mergeCell ref="IU28:IY28"/>
    <mergeCell ref="JB28:JF28"/>
    <mergeCell ref="JI28:JM28"/>
    <mergeCell ref="JP28:JT28"/>
    <mergeCell ref="JW28:KA28"/>
    <mergeCell ref="FH28:FL28"/>
    <mergeCell ref="FO28:FS28"/>
    <mergeCell ref="FV28:FZ28"/>
    <mergeCell ref="GC28:GG28"/>
    <mergeCell ref="GJ28:GN28"/>
    <mergeCell ref="GQ28:GU28"/>
    <mergeCell ref="GX28:HB28"/>
    <mergeCell ref="HE28:HI28"/>
    <mergeCell ref="HL28:HP28"/>
    <mergeCell ref="CW28:DA28"/>
    <mergeCell ref="DD28:DH28"/>
    <mergeCell ref="DK28:DO28"/>
    <mergeCell ref="DR28:DV28"/>
    <mergeCell ref="DY28:EC28"/>
    <mergeCell ref="EF28:EJ28"/>
    <mergeCell ref="EM28:EQ28"/>
    <mergeCell ref="ET28:EX28"/>
    <mergeCell ref="FA28:FE28"/>
    <mergeCell ref="AL28:AP28"/>
    <mergeCell ref="AS28:AW28"/>
    <mergeCell ref="AZ28:BD28"/>
    <mergeCell ref="BG28:BK28"/>
    <mergeCell ref="BN28:BR28"/>
    <mergeCell ref="BU28:BY28"/>
    <mergeCell ref="CB28:CF28"/>
    <mergeCell ref="CI28:CM28"/>
    <mergeCell ref="CP28:CT28"/>
    <mergeCell ref="JP27:JT27"/>
    <mergeCell ref="JW27:KA27"/>
    <mergeCell ref="KD27:KH27"/>
    <mergeCell ref="KK27:KO27"/>
    <mergeCell ref="KR27:KV27"/>
    <mergeCell ref="KY27:LC27"/>
    <mergeCell ref="LF27:LJ27"/>
    <mergeCell ref="LM27:LQ27"/>
    <mergeCell ref="LT27:LX27"/>
    <mergeCell ref="HE27:HI27"/>
    <mergeCell ref="HL27:HP27"/>
    <mergeCell ref="HS27:HW27"/>
    <mergeCell ref="HZ27:ID27"/>
    <mergeCell ref="IG27:IK27"/>
    <mergeCell ref="IN27:IR27"/>
    <mergeCell ref="IU27:IY27"/>
    <mergeCell ref="JB27:JF27"/>
    <mergeCell ref="JI27:JM27"/>
    <mergeCell ref="ET27:EX27"/>
    <mergeCell ref="FA27:FE27"/>
    <mergeCell ref="FH27:FL27"/>
    <mergeCell ref="FO27:FS27"/>
    <mergeCell ref="FV27:FZ27"/>
    <mergeCell ref="GC27:GG27"/>
    <mergeCell ref="GJ27:GN27"/>
    <mergeCell ref="GQ27:GU27"/>
    <mergeCell ref="GX27:HB27"/>
    <mergeCell ref="JW26:KA26"/>
    <mergeCell ref="KD26:KH26"/>
    <mergeCell ref="KK26:KO26"/>
    <mergeCell ref="KR26:KV26"/>
    <mergeCell ref="KY26:LC26"/>
    <mergeCell ref="LF26:LJ26"/>
    <mergeCell ref="LM26:LQ26"/>
    <mergeCell ref="LT26:LX26"/>
    <mergeCell ref="AL27:AP27"/>
    <mergeCell ref="AS27:AW27"/>
    <mergeCell ref="AZ27:BD27"/>
    <mergeCell ref="BG27:BK27"/>
    <mergeCell ref="BN27:BR27"/>
    <mergeCell ref="BU27:BY27"/>
    <mergeCell ref="CB27:CF27"/>
    <mergeCell ref="CI27:CM27"/>
    <mergeCell ref="CP27:CT27"/>
    <mergeCell ref="CW27:DA27"/>
    <mergeCell ref="DD27:DH27"/>
    <mergeCell ref="DK27:DO27"/>
    <mergeCell ref="DR27:DV27"/>
    <mergeCell ref="DY27:EC27"/>
    <mergeCell ref="EF27:EJ27"/>
    <mergeCell ref="EM27:EQ27"/>
    <mergeCell ref="HL26:HP26"/>
    <mergeCell ref="HS26:HW26"/>
    <mergeCell ref="HZ26:ID26"/>
    <mergeCell ref="IG26:IK26"/>
    <mergeCell ref="IN26:IR26"/>
    <mergeCell ref="IU26:IY26"/>
    <mergeCell ref="JB26:JF26"/>
    <mergeCell ref="JI26:JM26"/>
    <mergeCell ref="JP26:JT26"/>
    <mergeCell ref="FA26:FE26"/>
    <mergeCell ref="FH26:FL26"/>
    <mergeCell ref="FO26:FS26"/>
    <mergeCell ref="FV26:FZ26"/>
    <mergeCell ref="GC26:GG26"/>
    <mergeCell ref="GJ26:GN26"/>
    <mergeCell ref="GQ26:GU26"/>
    <mergeCell ref="GX26:HB26"/>
    <mergeCell ref="HE26:HI26"/>
    <mergeCell ref="KD25:KH25"/>
    <mergeCell ref="KK25:KO25"/>
    <mergeCell ref="KR25:KV25"/>
    <mergeCell ref="KY25:LC25"/>
    <mergeCell ref="LF25:LJ25"/>
    <mergeCell ref="LM25:LQ25"/>
    <mergeCell ref="LT25:LX25"/>
    <mergeCell ref="AL26:AP26"/>
    <mergeCell ref="AS26:AW26"/>
    <mergeCell ref="AZ26:BD26"/>
    <mergeCell ref="BG26:BK26"/>
    <mergeCell ref="BN26:BR26"/>
    <mergeCell ref="BU26:BY26"/>
    <mergeCell ref="CB26:CF26"/>
    <mergeCell ref="CI26:CM26"/>
    <mergeCell ref="CP26:CT26"/>
    <mergeCell ref="CW26:DA26"/>
    <mergeCell ref="DD26:DH26"/>
    <mergeCell ref="DK26:DO26"/>
    <mergeCell ref="DR26:DV26"/>
    <mergeCell ref="DY26:EC26"/>
    <mergeCell ref="EF26:EJ26"/>
    <mergeCell ref="EM26:EQ26"/>
    <mergeCell ref="ET26:EX26"/>
    <mergeCell ref="HS25:HW25"/>
    <mergeCell ref="HZ25:ID25"/>
    <mergeCell ref="IG25:IK25"/>
    <mergeCell ref="IN25:IR25"/>
    <mergeCell ref="IU25:IY25"/>
    <mergeCell ref="JB25:JF25"/>
    <mergeCell ref="JI25:JM25"/>
    <mergeCell ref="JP25:JT25"/>
    <mergeCell ref="JW25:KA25"/>
    <mergeCell ref="FH25:FL25"/>
    <mergeCell ref="FO25:FS25"/>
    <mergeCell ref="FV25:FZ25"/>
    <mergeCell ref="GC25:GG25"/>
    <mergeCell ref="GJ25:GN25"/>
    <mergeCell ref="GQ25:GU25"/>
    <mergeCell ref="GX25:HB25"/>
    <mergeCell ref="HE25:HI25"/>
    <mergeCell ref="HL25:HP25"/>
    <mergeCell ref="CW25:DA25"/>
    <mergeCell ref="DD25:DH25"/>
    <mergeCell ref="DK25:DO25"/>
    <mergeCell ref="DR25:DV25"/>
    <mergeCell ref="DY25:EC25"/>
    <mergeCell ref="EF25:EJ25"/>
    <mergeCell ref="EM25:EQ25"/>
    <mergeCell ref="ET25:EX25"/>
    <mergeCell ref="FA25:FE25"/>
    <mergeCell ref="AL25:AP25"/>
    <mergeCell ref="AS25:AW25"/>
    <mergeCell ref="AZ25:BD25"/>
    <mergeCell ref="BG25:BK25"/>
    <mergeCell ref="BN25:BR25"/>
    <mergeCell ref="BU25:BY25"/>
    <mergeCell ref="CB25:CF25"/>
    <mergeCell ref="CI25:CM25"/>
    <mergeCell ref="CP25:CT25"/>
    <mergeCell ref="AE25:AI25"/>
    <mergeCell ref="AE26:AI26"/>
    <mergeCell ref="AE27:AI27"/>
    <mergeCell ref="AE28:AI28"/>
    <mergeCell ref="AE29:AI29"/>
    <mergeCell ref="AE31:AJ31"/>
    <mergeCell ref="AE32:AJ32"/>
    <mergeCell ref="AE33:AJ33"/>
    <mergeCell ref="AE34:AJ34"/>
    <mergeCell ref="X25:AB25"/>
    <mergeCell ref="X26:AB26"/>
    <mergeCell ref="X27:AB27"/>
    <mergeCell ref="X28:AB28"/>
    <mergeCell ref="X29:AB29"/>
    <mergeCell ref="X31:AC31"/>
    <mergeCell ref="X32:AC32"/>
    <mergeCell ref="X33:AC33"/>
    <mergeCell ref="X34:AC34"/>
    <mergeCell ref="A25:A29"/>
    <mergeCell ref="J33:O33"/>
    <mergeCell ref="J34:O34"/>
    <mergeCell ref="Q25:U25"/>
    <mergeCell ref="Q26:U26"/>
    <mergeCell ref="Q27:U27"/>
    <mergeCell ref="Q28:U28"/>
    <mergeCell ref="Q29:U29"/>
    <mergeCell ref="Q31:V31"/>
    <mergeCell ref="Q32:V32"/>
    <mergeCell ref="Q33:V33"/>
    <mergeCell ref="Q34:V34"/>
    <mergeCell ref="C32:H32"/>
    <mergeCell ref="C33:H33"/>
    <mergeCell ref="C34:H34"/>
    <mergeCell ref="AL32:AQ32"/>
    <mergeCell ref="AS32:AX32"/>
    <mergeCell ref="AZ32:BE32"/>
    <mergeCell ref="BG32:BL32"/>
    <mergeCell ref="BN32:BS32"/>
    <mergeCell ref="BU32:BZ32"/>
    <mergeCell ref="CB32:CG32"/>
    <mergeCell ref="CI32:CN32"/>
    <mergeCell ref="CP32:CU32"/>
    <mergeCell ref="CW32:DB32"/>
    <mergeCell ref="DD32:DI32"/>
    <mergeCell ref="DK32:DP32"/>
    <mergeCell ref="DR32:DW32"/>
    <mergeCell ref="DY32:ED32"/>
    <mergeCell ref="EF32:EK32"/>
    <mergeCell ref="C29:G29"/>
    <mergeCell ref="J25:N25"/>
    <mergeCell ref="J26:N26"/>
    <mergeCell ref="J27:N27"/>
    <mergeCell ref="J28:N28"/>
    <mergeCell ref="J31:O31"/>
    <mergeCell ref="C27:G27"/>
    <mergeCell ref="J29:N29"/>
    <mergeCell ref="J32:O32"/>
    <mergeCell ref="C31:H31"/>
    <mergeCell ref="C28:G28"/>
    <mergeCell ref="C26:G26"/>
    <mergeCell ref="C25:G25"/>
    <mergeCell ref="BU1:BZ1"/>
    <mergeCell ref="BU2:BZ2"/>
    <mergeCell ref="BU3:BW3"/>
    <mergeCell ref="BX3:BZ3"/>
    <mergeCell ref="BU4:BW4"/>
    <mergeCell ref="BX4:BZ4"/>
    <mergeCell ref="CB5:CG5"/>
    <mergeCell ref="CB6:CC6"/>
    <mergeCell ref="CD6:CE6"/>
    <mergeCell ref="CF6:CG6"/>
    <mergeCell ref="BU5:BZ5"/>
    <mergeCell ref="BU6:BV6"/>
    <mergeCell ref="BW6:BX6"/>
    <mergeCell ref="BY6:BZ6"/>
    <mergeCell ref="CB1:CG1"/>
    <mergeCell ref="CB2:CG2"/>
    <mergeCell ref="CB3:CD3"/>
    <mergeCell ref="CE3:CG3"/>
    <mergeCell ref="CB4:CD4"/>
    <mergeCell ref="CE4:CG4"/>
    <mergeCell ref="BN1:BS1"/>
    <mergeCell ref="BN2:BS2"/>
    <mergeCell ref="BN3:BP3"/>
    <mergeCell ref="BQ3:BS3"/>
    <mergeCell ref="BN4:BP4"/>
    <mergeCell ref="BQ4:BS4"/>
    <mergeCell ref="BN5:BS5"/>
    <mergeCell ref="BN6:BO6"/>
    <mergeCell ref="BP6:BQ6"/>
    <mergeCell ref="BR6:BS6"/>
    <mergeCell ref="BG1:BL1"/>
    <mergeCell ref="BG2:BL2"/>
    <mergeCell ref="BG3:BI3"/>
    <mergeCell ref="BJ3:BL3"/>
    <mergeCell ref="BG4:BI4"/>
    <mergeCell ref="BJ4:BL4"/>
    <mergeCell ref="BG5:BL5"/>
    <mergeCell ref="BG6:BH6"/>
    <mergeCell ref="BI6:BJ6"/>
    <mergeCell ref="BK6:BL6"/>
    <mergeCell ref="AS5:AX5"/>
    <mergeCell ref="AS6:AT6"/>
    <mergeCell ref="AU6:AV6"/>
    <mergeCell ref="AW6:AX6"/>
    <mergeCell ref="AZ1:BE1"/>
    <mergeCell ref="AZ2:BE2"/>
    <mergeCell ref="AZ3:BB3"/>
    <mergeCell ref="BC3:BE3"/>
    <mergeCell ref="AZ4:BB4"/>
    <mergeCell ref="BC4:BE4"/>
    <mergeCell ref="AS1:AX1"/>
    <mergeCell ref="AS2:AX2"/>
    <mergeCell ref="AS3:AU3"/>
    <mergeCell ref="AV3:AX3"/>
    <mergeCell ref="AS4:AU4"/>
    <mergeCell ref="AV4:AX4"/>
    <mergeCell ref="AZ5:BE5"/>
    <mergeCell ref="AZ6:BA6"/>
    <mergeCell ref="BB6:BC6"/>
    <mergeCell ref="BD6:BE6"/>
    <mergeCell ref="X1:AC1"/>
    <mergeCell ref="X2:AC2"/>
    <mergeCell ref="X3:Z3"/>
    <mergeCell ref="AA3:AC3"/>
    <mergeCell ref="X4:Z4"/>
    <mergeCell ref="AA4:AC4"/>
    <mergeCell ref="AL1:AQ1"/>
    <mergeCell ref="AL2:AQ2"/>
    <mergeCell ref="AL3:AN3"/>
    <mergeCell ref="AO3:AQ3"/>
    <mergeCell ref="AL4:AN4"/>
    <mergeCell ref="AO4:AQ4"/>
    <mergeCell ref="AE1:AJ1"/>
    <mergeCell ref="AE2:AJ2"/>
    <mergeCell ref="Q6:R6"/>
    <mergeCell ref="S6:T6"/>
    <mergeCell ref="U6:V6"/>
    <mergeCell ref="M4:O4"/>
    <mergeCell ref="C5:H5"/>
    <mergeCell ref="J5:O5"/>
    <mergeCell ref="AE6:AF6"/>
    <mergeCell ref="AG6:AH6"/>
    <mergeCell ref="AE5:AJ5"/>
    <mergeCell ref="AH4:AJ4"/>
    <mergeCell ref="E6:F6"/>
    <mergeCell ref="C6:D6"/>
    <mergeCell ref="G6:H6"/>
    <mergeCell ref="J6:K6"/>
    <mergeCell ref="L6:M6"/>
    <mergeCell ref="N6:O6"/>
    <mergeCell ref="Q5:V5"/>
    <mergeCell ref="AL5:AQ5"/>
    <mergeCell ref="AL6:AM6"/>
    <mergeCell ref="AN6:AO6"/>
    <mergeCell ref="AP6:AQ6"/>
    <mergeCell ref="AB6:AC6"/>
    <mergeCell ref="AE3:AG3"/>
    <mergeCell ref="AE4:AG4"/>
    <mergeCell ref="X5:AC5"/>
    <mergeCell ref="X6:Y6"/>
    <mergeCell ref="Z6:AA6"/>
    <mergeCell ref="AH3:AJ3"/>
    <mergeCell ref="AI6:AJ6"/>
    <mergeCell ref="F3:H3"/>
    <mergeCell ref="F4:H4"/>
    <mergeCell ref="C1:H1"/>
    <mergeCell ref="C4:E4"/>
    <mergeCell ref="Q1:V1"/>
    <mergeCell ref="Q2:V2"/>
    <mergeCell ref="Q3:S3"/>
    <mergeCell ref="C2:H2"/>
    <mergeCell ref="C3:E3"/>
    <mergeCell ref="J1:O1"/>
    <mergeCell ref="J2:O2"/>
    <mergeCell ref="J3:L3"/>
    <mergeCell ref="M3:O3"/>
    <mergeCell ref="J4:L4"/>
    <mergeCell ref="T3:V3"/>
    <mergeCell ref="Q4:S4"/>
    <mergeCell ref="T4:V4"/>
    <mergeCell ref="CI1:CN1"/>
    <mergeCell ref="CI2:CN2"/>
    <mergeCell ref="CI3:CK3"/>
    <mergeCell ref="CL3:CN3"/>
    <mergeCell ref="CI4:CK4"/>
    <mergeCell ref="CL4:CN4"/>
    <mergeCell ref="CI5:CN5"/>
    <mergeCell ref="CI6:CJ6"/>
    <mergeCell ref="CK6:CL6"/>
    <mergeCell ref="CM6:CN6"/>
    <mergeCell ref="CP1:CU1"/>
    <mergeCell ref="CP2:CU2"/>
    <mergeCell ref="CP3:CR3"/>
    <mergeCell ref="CS3:CU3"/>
    <mergeCell ref="CP4:CR4"/>
    <mergeCell ref="CS4:CU4"/>
    <mergeCell ref="CP5:CU5"/>
    <mergeCell ref="CP6:CQ6"/>
    <mergeCell ref="CR6:CS6"/>
    <mergeCell ref="CT6:CU6"/>
    <mergeCell ref="CW1:DB1"/>
    <mergeCell ref="CW2:DB2"/>
    <mergeCell ref="CW3:CY3"/>
    <mergeCell ref="CZ3:DB3"/>
    <mergeCell ref="CW4:CY4"/>
    <mergeCell ref="CZ4:DB4"/>
    <mergeCell ref="CW5:DB5"/>
    <mergeCell ref="CW6:CX6"/>
    <mergeCell ref="CY6:CZ6"/>
    <mergeCell ref="DA6:DB6"/>
    <mergeCell ref="DD1:DI1"/>
    <mergeCell ref="DD2:DI2"/>
    <mergeCell ref="DD3:DF3"/>
    <mergeCell ref="DG3:DI3"/>
    <mergeCell ref="DD4:DF4"/>
    <mergeCell ref="DG4:DI4"/>
    <mergeCell ref="DD5:DI5"/>
    <mergeCell ref="DD6:DE6"/>
    <mergeCell ref="DF6:DG6"/>
    <mergeCell ref="DH6:DI6"/>
    <mergeCell ref="DK1:DP1"/>
    <mergeCell ref="DK2:DP2"/>
    <mergeCell ref="DK3:DM3"/>
    <mergeCell ref="DN3:DP3"/>
    <mergeCell ref="DK4:DM4"/>
    <mergeCell ref="DN4:DP4"/>
    <mergeCell ref="DK5:DP5"/>
    <mergeCell ref="DK6:DL6"/>
    <mergeCell ref="DM6:DN6"/>
    <mergeCell ref="DO6:DP6"/>
    <mergeCell ref="DR1:DW1"/>
    <mergeCell ref="DR2:DW2"/>
    <mergeCell ref="DR3:DT3"/>
    <mergeCell ref="DU3:DW3"/>
    <mergeCell ref="DR4:DT4"/>
    <mergeCell ref="DU4:DW4"/>
    <mergeCell ref="DR5:DW5"/>
    <mergeCell ref="DR6:DS6"/>
    <mergeCell ref="DT6:DU6"/>
    <mergeCell ref="DV6:DW6"/>
    <mergeCell ref="DY1:ED1"/>
    <mergeCell ref="DY2:ED2"/>
    <mergeCell ref="DY3:EA3"/>
    <mergeCell ref="EB3:ED3"/>
    <mergeCell ref="DY4:EA4"/>
    <mergeCell ref="EB4:ED4"/>
    <mergeCell ref="DY5:ED5"/>
    <mergeCell ref="DY6:DZ6"/>
    <mergeCell ref="EA6:EB6"/>
    <mergeCell ref="EC6:ED6"/>
    <mergeCell ref="EF1:EK1"/>
    <mergeCell ref="EF2:EK2"/>
    <mergeCell ref="EF3:EH3"/>
    <mergeCell ref="EI3:EK3"/>
    <mergeCell ref="EF4:EH4"/>
    <mergeCell ref="EI4:EK4"/>
    <mergeCell ref="EF5:EK5"/>
    <mergeCell ref="EF6:EG6"/>
    <mergeCell ref="EH6:EI6"/>
    <mergeCell ref="EJ6:EK6"/>
    <mergeCell ref="EM1:ER1"/>
    <mergeCell ref="EM2:ER2"/>
    <mergeCell ref="EM3:EO3"/>
    <mergeCell ref="EP3:ER3"/>
    <mergeCell ref="EM4:EO4"/>
    <mergeCell ref="EP4:ER4"/>
    <mergeCell ref="EM5:ER5"/>
    <mergeCell ref="EM6:EN6"/>
    <mergeCell ref="EO6:EP6"/>
    <mergeCell ref="EQ6:ER6"/>
    <mergeCell ref="ET1:EY1"/>
    <mergeCell ref="ET2:EY2"/>
    <mergeCell ref="ET3:EV3"/>
    <mergeCell ref="EW3:EY3"/>
    <mergeCell ref="ET4:EV4"/>
    <mergeCell ref="EW4:EY4"/>
    <mergeCell ref="ET5:EY5"/>
    <mergeCell ref="ET6:EU6"/>
    <mergeCell ref="EV6:EW6"/>
    <mergeCell ref="EX6:EY6"/>
    <mergeCell ref="FA1:FF1"/>
    <mergeCell ref="FA2:FF2"/>
    <mergeCell ref="FA3:FC3"/>
    <mergeCell ref="FD3:FF3"/>
    <mergeCell ref="FA4:FC4"/>
    <mergeCell ref="FD4:FF4"/>
    <mergeCell ref="FA5:FF5"/>
    <mergeCell ref="FA6:FB6"/>
    <mergeCell ref="FC6:FD6"/>
    <mergeCell ref="FE6:FF6"/>
    <mergeCell ref="FH1:FM1"/>
    <mergeCell ref="FH2:FM2"/>
    <mergeCell ref="FH3:FJ3"/>
    <mergeCell ref="FK3:FM3"/>
    <mergeCell ref="FH4:FJ4"/>
    <mergeCell ref="FK4:FM4"/>
    <mergeCell ref="FH5:FM5"/>
    <mergeCell ref="FH6:FI6"/>
    <mergeCell ref="FJ6:FK6"/>
    <mergeCell ref="FL6:FM6"/>
    <mergeCell ref="FO1:FT1"/>
    <mergeCell ref="FO2:FT2"/>
    <mergeCell ref="FO3:FQ3"/>
    <mergeCell ref="FR3:FT3"/>
    <mergeCell ref="FO4:FQ4"/>
    <mergeCell ref="FR4:FT4"/>
    <mergeCell ref="FO5:FT5"/>
    <mergeCell ref="FO6:FP6"/>
    <mergeCell ref="FQ6:FR6"/>
    <mergeCell ref="FS6:FT6"/>
    <mergeCell ref="FV1:GA1"/>
    <mergeCell ref="FV2:GA2"/>
    <mergeCell ref="FV3:FX3"/>
    <mergeCell ref="FY3:GA3"/>
    <mergeCell ref="FV4:FX4"/>
    <mergeCell ref="FY4:GA4"/>
    <mergeCell ref="FV5:GA5"/>
    <mergeCell ref="FV6:FW6"/>
    <mergeCell ref="FX6:FY6"/>
    <mergeCell ref="FZ6:GA6"/>
    <mergeCell ref="GC1:GH1"/>
    <mergeCell ref="GC2:GH2"/>
    <mergeCell ref="GC3:GE3"/>
    <mergeCell ref="GF3:GH3"/>
    <mergeCell ref="GC4:GE4"/>
    <mergeCell ref="GF4:GH4"/>
    <mergeCell ref="GC5:GH5"/>
    <mergeCell ref="GC6:GD6"/>
    <mergeCell ref="GE6:GF6"/>
    <mergeCell ref="GG6:GH6"/>
    <mergeCell ref="GJ1:GO1"/>
    <mergeCell ref="GJ2:GO2"/>
    <mergeCell ref="GJ3:GL3"/>
    <mergeCell ref="GM3:GO3"/>
    <mergeCell ref="GJ4:GL4"/>
    <mergeCell ref="GM4:GO4"/>
    <mergeCell ref="GJ5:GO5"/>
    <mergeCell ref="GJ6:GK6"/>
    <mergeCell ref="GL6:GM6"/>
    <mergeCell ref="GN6:GO6"/>
    <mergeCell ref="GQ1:GV1"/>
    <mergeCell ref="GQ2:GV2"/>
    <mergeCell ref="GQ3:GS3"/>
    <mergeCell ref="GT3:GV3"/>
    <mergeCell ref="GQ4:GS4"/>
    <mergeCell ref="GT4:GV4"/>
    <mergeCell ref="GQ5:GV5"/>
    <mergeCell ref="GQ6:GR6"/>
    <mergeCell ref="GS6:GT6"/>
    <mergeCell ref="GU6:GV6"/>
    <mergeCell ref="GX1:HC1"/>
    <mergeCell ref="GX2:HC2"/>
    <mergeCell ref="GX3:GZ3"/>
    <mergeCell ref="HA3:HC3"/>
    <mergeCell ref="GX4:GZ4"/>
    <mergeCell ref="HA4:HC4"/>
    <mergeCell ref="GX5:HC5"/>
    <mergeCell ref="GX6:GY6"/>
    <mergeCell ref="GZ6:HA6"/>
    <mergeCell ref="HB6:HC6"/>
    <mergeCell ref="HE1:HJ1"/>
    <mergeCell ref="HE2:HJ2"/>
    <mergeCell ref="HE3:HG3"/>
    <mergeCell ref="HH3:HJ3"/>
    <mergeCell ref="HE4:HG4"/>
    <mergeCell ref="HH4:HJ4"/>
    <mergeCell ref="HE5:HJ5"/>
    <mergeCell ref="HE6:HF6"/>
    <mergeCell ref="HG6:HH6"/>
    <mergeCell ref="HI6:HJ6"/>
    <mergeCell ref="HL1:HQ1"/>
    <mergeCell ref="HL2:HQ2"/>
    <mergeCell ref="HL3:HN3"/>
    <mergeCell ref="HO3:HQ3"/>
    <mergeCell ref="HL4:HN4"/>
    <mergeCell ref="HO4:HQ4"/>
    <mergeCell ref="HL5:HQ5"/>
    <mergeCell ref="HL6:HM6"/>
    <mergeCell ref="HN6:HO6"/>
    <mergeCell ref="HP6:HQ6"/>
    <mergeCell ref="HS1:HX1"/>
    <mergeCell ref="HS2:HX2"/>
    <mergeCell ref="HS3:HU3"/>
    <mergeCell ref="HV3:HX3"/>
    <mergeCell ref="HS4:HU4"/>
    <mergeCell ref="HV4:HX4"/>
    <mergeCell ref="HS5:HX5"/>
    <mergeCell ref="HS6:HT6"/>
    <mergeCell ref="HU6:HV6"/>
    <mergeCell ref="HW6:HX6"/>
    <mergeCell ref="HZ1:IE1"/>
    <mergeCell ref="HZ2:IE2"/>
    <mergeCell ref="HZ3:IB3"/>
    <mergeCell ref="IC3:IE3"/>
    <mergeCell ref="HZ4:IB4"/>
    <mergeCell ref="IC4:IE4"/>
    <mergeCell ref="HZ5:IE5"/>
    <mergeCell ref="HZ6:IA6"/>
    <mergeCell ref="IB6:IC6"/>
    <mergeCell ref="ID6:IE6"/>
    <mergeCell ref="IG1:IL1"/>
    <mergeCell ref="IG2:IL2"/>
    <mergeCell ref="IG3:II3"/>
    <mergeCell ref="IJ3:IL3"/>
    <mergeCell ref="IG4:II4"/>
    <mergeCell ref="IJ4:IL4"/>
    <mergeCell ref="IG5:IL5"/>
    <mergeCell ref="IG6:IH6"/>
    <mergeCell ref="II6:IJ6"/>
    <mergeCell ref="IK6:IL6"/>
    <mergeCell ref="IN1:IS1"/>
    <mergeCell ref="IN2:IS2"/>
    <mergeCell ref="IN3:IP3"/>
    <mergeCell ref="IQ3:IS3"/>
    <mergeCell ref="IN4:IP4"/>
    <mergeCell ref="IQ4:IS4"/>
    <mergeCell ref="IN5:IS5"/>
    <mergeCell ref="IN6:IO6"/>
    <mergeCell ref="IP6:IQ6"/>
    <mergeCell ref="IR6:IS6"/>
    <mergeCell ref="IU1:IZ1"/>
    <mergeCell ref="IU2:IZ2"/>
    <mergeCell ref="IU3:IW3"/>
    <mergeCell ref="IX3:IZ3"/>
    <mergeCell ref="IU4:IW4"/>
    <mergeCell ref="IX4:IZ4"/>
    <mergeCell ref="IU5:IZ5"/>
    <mergeCell ref="IU6:IV6"/>
    <mergeCell ref="IW6:IX6"/>
    <mergeCell ref="IY6:IZ6"/>
    <mergeCell ref="JB1:JG1"/>
    <mergeCell ref="JB2:JG2"/>
    <mergeCell ref="JB3:JD3"/>
    <mergeCell ref="JE3:JG3"/>
    <mergeCell ref="JB4:JD4"/>
    <mergeCell ref="JE4:JG4"/>
    <mergeCell ref="JB5:JG5"/>
    <mergeCell ref="JB6:JC6"/>
    <mergeCell ref="JD6:JE6"/>
    <mergeCell ref="JF6:JG6"/>
    <mergeCell ref="JI1:JN1"/>
    <mergeCell ref="JI2:JN2"/>
    <mergeCell ref="JI3:JK3"/>
    <mergeCell ref="JL3:JN3"/>
    <mergeCell ref="JI4:JK4"/>
    <mergeCell ref="JL4:JN4"/>
    <mergeCell ref="JI5:JN5"/>
    <mergeCell ref="JI6:JJ6"/>
    <mergeCell ref="JK6:JL6"/>
    <mergeCell ref="JM6:JN6"/>
    <mergeCell ref="JP1:JU1"/>
    <mergeCell ref="JP2:JU2"/>
    <mergeCell ref="JP3:JR3"/>
    <mergeCell ref="JS3:JU3"/>
    <mergeCell ref="JP4:JR4"/>
    <mergeCell ref="JS4:JU4"/>
    <mergeCell ref="JP5:JU5"/>
    <mergeCell ref="JP6:JQ6"/>
    <mergeCell ref="JR6:JS6"/>
    <mergeCell ref="JT6:JU6"/>
    <mergeCell ref="JW1:KB1"/>
    <mergeCell ref="JW2:KB2"/>
    <mergeCell ref="JW3:JY3"/>
    <mergeCell ref="JZ3:KB3"/>
    <mergeCell ref="JW4:JY4"/>
    <mergeCell ref="JZ4:KB4"/>
    <mergeCell ref="JW5:KB5"/>
    <mergeCell ref="JW6:JX6"/>
    <mergeCell ref="JY6:JZ6"/>
    <mergeCell ref="KA6:KB6"/>
    <mergeCell ref="KD1:KI1"/>
    <mergeCell ref="KD2:KI2"/>
    <mergeCell ref="KD3:KF3"/>
    <mergeCell ref="KG3:KI3"/>
    <mergeCell ref="KD4:KF4"/>
    <mergeCell ref="KG4:KI4"/>
    <mergeCell ref="KD5:KI5"/>
    <mergeCell ref="KD6:KE6"/>
    <mergeCell ref="KF6:KG6"/>
    <mergeCell ref="KH6:KI6"/>
    <mergeCell ref="KK1:KP1"/>
    <mergeCell ref="KK2:KP2"/>
    <mergeCell ref="KK3:KM3"/>
    <mergeCell ref="KN3:KP3"/>
    <mergeCell ref="KK4:KM4"/>
    <mergeCell ref="KN4:KP4"/>
    <mergeCell ref="KK5:KP5"/>
    <mergeCell ref="KK6:KL6"/>
    <mergeCell ref="KM6:KN6"/>
    <mergeCell ref="KO6:KP6"/>
    <mergeCell ref="KR1:KW1"/>
    <mergeCell ref="KR2:KW2"/>
    <mergeCell ref="KR3:KT3"/>
    <mergeCell ref="KU3:KW3"/>
    <mergeCell ref="KR4:KT4"/>
    <mergeCell ref="KU4:KW4"/>
    <mergeCell ref="KR5:KW5"/>
    <mergeCell ref="KR6:KS6"/>
    <mergeCell ref="KT6:KU6"/>
    <mergeCell ref="KV6:KW6"/>
    <mergeCell ref="LF3:LH3"/>
    <mergeCell ref="LI3:LK3"/>
    <mergeCell ref="LF4:LH4"/>
    <mergeCell ref="LI4:LK4"/>
    <mergeCell ref="LF5:LK5"/>
    <mergeCell ref="LF6:LG6"/>
    <mergeCell ref="LH6:LI6"/>
    <mergeCell ref="LJ6:LK6"/>
    <mergeCell ref="KY1:LD1"/>
    <mergeCell ref="KY2:LD2"/>
    <mergeCell ref="KY3:LA3"/>
    <mergeCell ref="LB3:LD3"/>
    <mergeCell ref="KY4:LA4"/>
    <mergeCell ref="LB4:LD4"/>
    <mergeCell ref="KY5:LD5"/>
    <mergeCell ref="KY6:KZ6"/>
    <mergeCell ref="LA6:LB6"/>
    <mergeCell ref="LC6:LD6"/>
    <mergeCell ref="A14:A15"/>
    <mergeCell ref="A7:A12"/>
    <mergeCell ref="LT1:LY1"/>
    <mergeCell ref="LT2:LY2"/>
    <mergeCell ref="LT3:LV3"/>
    <mergeCell ref="LW3:LY3"/>
    <mergeCell ref="LT4:LV4"/>
    <mergeCell ref="LW4:LY4"/>
    <mergeCell ref="LT5:LY5"/>
    <mergeCell ref="LT6:LU6"/>
    <mergeCell ref="LV6:LW6"/>
    <mergeCell ref="LX6:LY6"/>
    <mergeCell ref="LM1:LR1"/>
    <mergeCell ref="LM2:LR2"/>
    <mergeCell ref="LM3:LO3"/>
    <mergeCell ref="LP3:LR3"/>
    <mergeCell ref="LM4:LO4"/>
    <mergeCell ref="LP4:LR4"/>
    <mergeCell ref="LM5:LR5"/>
    <mergeCell ref="LM6:LN6"/>
    <mergeCell ref="LO6:LP6"/>
    <mergeCell ref="LQ6:LR6"/>
    <mergeCell ref="LF1:LK1"/>
    <mergeCell ref="LF2:LK2"/>
  </mergeCells>
  <conditionalFormatting sqref="A23">
    <cfRule type="cellIs" dxfId="0" priority="1" operator="greaterThan">
      <formula>302</formula>
    </cfRule>
  </conditionalFormatting>
  <dataValidations count="1">
    <dataValidation type="list" allowBlank="1" showInputMessage="1" showErrorMessage="1" sqref="C3:H3 LT3:LY3 LM3:LR3 LF3:LK3 KY3:LD3 KR3:KW3 KK3:KP3 KD3:KI3 JW3:KB3 JP3:JU3 JI3:JN3 JB3:JG3 IU3:IZ3 IN3:IS3 IG3:IL3 HZ3:IE3 HS3:HX3 HL3:HQ3 HE3:HJ3 GX3:HC3 GQ3:GV3 GJ3:GO3 GC3:GH3 FV3:GA3 FO3:FT3 FH3:FM3 FA3:FF3 ET3:EY3 EM3:ER3 EF3:EK3 DY3:ED3 DR3:DW3 DK3:DP3 DD3:DI3 CW3:DB3 CP3:CU3 CI3:CN3 CB3:CG3 BN3:BS3 BG3:BL3 AZ3:BE3 AS3:AX3 AE3:AJ3 X3:AC3 AL3:AQ3 J3:O3 BU3:BZ3 Q3:V3">
      <formula1>$A$62:$A$104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393"/>
  <sheetViews>
    <sheetView topLeftCell="A73" workbookViewId="0">
      <selection activeCell="A73" sqref="A73"/>
    </sheetView>
    <sheetView topLeftCell="A44" workbookViewId="1">
      <selection activeCell="A80" sqref="A80:A95"/>
    </sheetView>
  </sheetViews>
  <sheetFormatPr defaultRowHeight="14.25"/>
  <cols>
    <col min="1" max="1" width="10.28515625" style="1" customWidth="1"/>
    <col min="2" max="97" width="25.5703125" style="1"/>
    <col min="98" max="1025" width="25.5703125"/>
  </cols>
  <sheetData>
    <row r="1" spans="1:51">
      <c r="B1" s="1" t="str">
        <f t="shared" ref="B1:AW1" si="0">"0x"&amp;DEC2HEX(COLUMN()-2,2)</f>
        <v>0x00</v>
      </c>
      <c r="C1" s="1" t="str">
        <f t="shared" si="0"/>
        <v>0x01</v>
      </c>
      <c r="D1" s="1" t="str">
        <f t="shared" si="0"/>
        <v>0x02</v>
      </c>
      <c r="E1" s="1" t="str">
        <f t="shared" si="0"/>
        <v>0x03</v>
      </c>
      <c r="F1" s="1" t="str">
        <f t="shared" si="0"/>
        <v>0x04</v>
      </c>
      <c r="G1" s="1" t="str">
        <f t="shared" si="0"/>
        <v>0x05</v>
      </c>
      <c r="H1" s="1" t="str">
        <f t="shared" si="0"/>
        <v>0x06</v>
      </c>
      <c r="I1" s="1" t="str">
        <f t="shared" si="0"/>
        <v>0x07</v>
      </c>
      <c r="J1" s="1" t="str">
        <f t="shared" si="0"/>
        <v>0x08</v>
      </c>
      <c r="K1" s="1" t="str">
        <f t="shared" si="0"/>
        <v>0x09</v>
      </c>
      <c r="L1" s="1" t="str">
        <f t="shared" si="0"/>
        <v>0x0A</v>
      </c>
      <c r="M1" s="1" t="str">
        <f t="shared" si="0"/>
        <v>0x0B</v>
      </c>
      <c r="N1" s="1" t="str">
        <f t="shared" si="0"/>
        <v>0x0C</v>
      </c>
      <c r="O1" s="1" t="str">
        <f t="shared" si="0"/>
        <v>0x0D</v>
      </c>
      <c r="P1" s="1" t="str">
        <f t="shared" si="0"/>
        <v>0x0E</v>
      </c>
      <c r="Q1" s="1" t="str">
        <f t="shared" si="0"/>
        <v>0x0F</v>
      </c>
      <c r="R1" s="1" t="str">
        <f t="shared" si="0"/>
        <v>0x10</v>
      </c>
      <c r="S1" s="1" t="str">
        <f t="shared" si="0"/>
        <v>0x11</v>
      </c>
      <c r="T1" s="1" t="str">
        <f t="shared" si="0"/>
        <v>0x12</v>
      </c>
      <c r="U1" s="1" t="str">
        <f t="shared" si="0"/>
        <v>0x13</v>
      </c>
      <c r="V1" s="1" t="str">
        <f t="shared" si="0"/>
        <v>0x14</v>
      </c>
      <c r="W1" s="1" t="str">
        <f t="shared" si="0"/>
        <v>0x15</v>
      </c>
      <c r="X1" s="1" t="str">
        <f t="shared" si="0"/>
        <v>0x16</v>
      </c>
      <c r="Y1" s="1" t="str">
        <f t="shared" si="0"/>
        <v>0x17</v>
      </c>
      <c r="Z1" s="1" t="str">
        <f t="shared" si="0"/>
        <v>0x18</v>
      </c>
      <c r="AA1" s="1" t="str">
        <f t="shared" si="0"/>
        <v>0x19</v>
      </c>
      <c r="AB1" s="1" t="str">
        <f t="shared" si="0"/>
        <v>0x1A</v>
      </c>
      <c r="AC1" s="1" t="str">
        <f t="shared" si="0"/>
        <v>0x1B</v>
      </c>
      <c r="AD1" s="1" t="str">
        <f t="shared" si="0"/>
        <v>0x1C</v>
      </c>
      <c r="AE1" s="1" t="str">
        <f t="shared" si="0"/>
        <v>0x1D</v>
      </c>
      <c r="AF1" s="1" t="str">
        <f t="shared" si="0"/>
        <v>0x1E</v>
      </c>
      <c r="AG1" s="1" t="str">
        <f t="shared" si="0"/>
        <v>0x1F</v>
      </c>
      <c r="AH1" s="1" t="str">
        <f t="shared" si="0"/>
        <v>0x20</v>
      </c>
      <c r="AI1" s="1" t="str">
        <f t="shared" si="0"/>
        <v>0x21</v>
      </c>
      <c r="AJ1" s="1" t="str">
        <f t="shared" si="0"/>
        <v>0x22</v>
      </c>
      <c r="AK1" s="1" t="str">
        <f t="shared" si="0"/>
        <v>0x23</v>
      </c>
      <c r="AL1" s="1" t="str">
        <f t="shared" si="0"/>
        <v>0x24</v>
      </c>
      <c r="AM1" s="1" t="str">
        <f t="shared" si="0"/>
        <v>0x25</v>
      </c>
      <c r="AN1" s="1" t="str">
        <f t="shared" si="0"/>
        <v>0x26</v>
      </c>
      <c r="AO1" s="1" t="str">
        <f t="shared" si="0"/>
        <v>0x27</v>
      </c>
      <c r="AP1" s="1" t="str">
        <f t="shared" si="0"/>
        <v>0x28</v>
      </c>
      <c r="AQ1" s="1" t="str">
        <f t="shared" si="0"/>
        <v>0x29</v>
      </c>
      <c r="AR1" s="1" t="str">
        <f t="shared" si="0"/>
        <v>0x2A</v>
      </c>
      <c r="AS1" s="1" t="str">
        <f t="shared" si="0"/>
        <v>0x2B</v>
      </c>
      <c r="AT1" s="1" t="str">
        <f t="shared" si="0"/>
        <v>0x2C</v>
      </c>
      <c r="AU1" s="1" t="str">
        <f t="shared" si="0"/>
        <v>0x2D</v>
      </c>
      <c r="AV1" s="1" t="str">
        <f t="shared" si="0"/>
        <v>0x2E</v>
      </c>
      <c r="AW1" s="1" t="str">
        <f t="shared" si="0"/>
        <v>0x2F</v>
      </c>
      <c r="AX1"/>
      <c r="AY1"/>
    </row>
    <row r="2" spans="1:51">
      <c r="B2" s="1" t="str">
        <f t="shared" ref="B2:AW2" si="1">B7&amp;" - "&amp;B8</f>
        <v>Igros Castle - Fort Zeakden</v>
      </c>
      <c r="C2" s="1" t="str">
        <f t="shared" si="1"/>
        <v>Igros Castle - Mandalia Plains</v>
      </c>
      <c r="D2" s="1" t="str">
        <f t="shared" si="1"/>
        <v>Mandalia Plains - Thieves Fort</v>
      </c>
      <c r="E2" s="1" t="str">
        <f t="shared" si="1"/>
        <v>Mandalia Plains - Gariland Magic City</v>
      </c>
      <c r="F2" s="1" t="str">
        <f t="shared" si="1"/>
        <v>Gariland Magic City - Lenalia Plateau</v>
      </c>
      <c r="G2" s="1" t="str">
        <f t="shared" si="1"/>
        <v>Lenalia Plateau - Fovoham Plains</v>
      </c>
      <c r="H2" s="1" t="str">
        <f t="shared" si="1"/>
        <v>Fovoham Plains - Fort Zeakden</v>
      </c>
      <c r="I2" s="1" t="str">
        <f t="shared" si="1"/>
        <v>Fovoham Plains - Riovanes Castle</v>
      </c>
      <c r="J2" s="1" t="str">
        <f t="shared" si="1"/>
        <v>Riovanes Castle - Bervenia Volcano</v>
      </c>
      <c r="K2" s="1" t="str">
        <f t="shared" si="1"/>
        <v>Bervenia Volcano - Zeklaus Desert</v>
      </c>
      <c r="L2" s="1" t="str">
        <f t="shared" si="1"/>
        <v>Zeklaus Desert - Dorter Trade City</v>
      </c>
      <c r="M2" s="1" t="str">
        <f t="shared" si="1"/>
        <v>Dorter Trade City - Sweegy Woods</v>
      </c>
      <c r="N2" s="1" t="str">
        <f t="shared" si="1"/>
        <v>Sweegy Woods - Gariland Magic City</v>
      </c>
      <c r="O2" s="1" t="str">
        <f t="shared" si="1"/>
        <v>Riovanes Castle - Yuguo Woods</v>
      </c>
      <c r="P2" s="1" t="str">
        <f t="shared" si="1"/>
        <v>Yuguo Woods - Yardow Fort City</v>
      </c>
      <c r="Q2" s="1" t="str">
        <f t="shared" si="1"/>
        <v>Yardow Fort City - Grog Hill</v>
      </c>
      <c r="R2" s="1" t="str">
        <f t="shared" si="1"/>
        <v>Grog Hill - Lesalia Imp. Capital</v>
      </c>
      <c r="S2" s="1" t="str">
        <f t="shared" si="1"/>
        <v>Lesalia Imp. Capital - Goland Coal City</v>
      </c>
      <c r="T2" s="1" t="str">
        <f t="shared" si="1"/>
        <v>Goland Coal City - Zeklaus Desert</v>
      </c>
      <c r="U2" s="1" t="str">
        <f t="shared" si="1"/>
        <v>Dorter Trade City - Orbonne Monastery</v>
      </c>
      <c r="V2" s="1" t="str">
        <f t="shared" si="1"/>
        <v>Dorter Trade City - Araguay Woods</v>
      </c>
      <c r="W2" s="1" t="str">
        <f t="shared" si="1"/>
        <v>Araguay Woods - Zirekile Falls</v>
      </c>
      <c r="X2" s="1" t="str">
        <f t="shared" si="1"/>
        <v>Zirekile Falls - Bethla Garrison</v>
      </c>
      <c r="Y2" s="1" t="str">
        <f t="shared" si="1"/>
        <v>Bethla Garrison - Bed Desert</v>
      </c>
      <c r="Z2" s="1" t="str">
        <f t="shared" si="1"/>
        <v>Bed Desert - Bervenia Free City</v>
      </c>
      <c r="AA2" s="1" t="str">
        <f t="shared" si="1"/>
        <v>Bervenia Free City - Doguola Pass</v>
      </c>
      <c r="AB2" s="1" t="str">
        <f t="shared" si="1"/>
        <v>Doguola Pass - Grog Hill</v>
      </c>
      <c r="AC2" s="1" t="str">
        <f t="shared" si="1"/>
        <v>Bervenia Free City - Finath River</v>
      </c>
      <c r="AD2" s="1" t="str">
        <f t="shared" si="1"/>
        <v>Finath River - Zeltennia Castle</v>
      </c>
      <c r="AE2" s="1" t="str">
        <f t="shared" si="1"/>
        <v>Zeltennia Castle - Nelveska Temple</v>
      </c>
      <c r="AF2" s="1" t="str">
        <f t="shared" si="1"/>
        <v>Zeltennia Castle - Zarghidas Trade City</v>
      </c>
      <c r="AG2" s="1" t="str">
        <f t="shared" si="1"/>
        <v>Zarghidas Trade City - Germinas Peak</v>
      </c>
      <c r="AH2" s="1" t="str">
        <f t="shared" si="1"/>
        <v>Germinas Peak - Poeskas Lake</v>
      </c>
      <c r="AI2" s="1" t="str">
        <f t="shared" si="1"/>
        <v>Poeskas Lake - Limberry Castle</v>
      </c>
      <c r="AJ2" s="1" t="str">
        <f t="shared" si="1"/>
        <v>Limberry Castle - Dolbodar Swamp</v>
      </c>
      <c r="AK2" s="1" t="str">
        <f t="shared" si="1"/>
        <v>Dolbodar Swamp - Bethla Garrison</v>
      </c>
      <c r="AL2" s="1" t="str">
        <f t="shared" si="1"/>
        <v>Zirekile Falls - Zaland Fort City</v>
      </c>
      <c r="AM2" s="1" t="str">
        <f t="shared" si="1"/>
        <v>Zaland Fort City - Bariaus Hill</v>
      </c>
      <c r="AN2" s="1" t="str">
        <f t="shared" si="1"/>
        <v>Bariaus Hill - Lionel Castle</v>
      </c>
      <c r="AO2" s="1" t="str">
        <f t="shared" si="1"/>
        <v>Lionel Castle - Bariaus Valley</v>
      </c>
      <c r="AP2" s="1" t="str">
        <f t="shared" si="1"/>
        <v>Bariaus Valley - Warjilis Trade City</v>
      </c>
      <c r="AQ2" s="1" t="str">
        <f t="shared" si="1"/>
        <v>Warjilis Trade City - Deep Dungeon</v>
      </c>
      <c r="AR2" s="1" t="str">
        <f t="shared" si="1"/>
        <v>Golgorand Execution Site - Bariaus Valley</v>
      </c>
      <c r="AS2" s="1" t="str">
        <f t="shared" si="1"/>
        <v>Zigolis Swamp - Lionel Castle</v>
      </c>
      <c r="AT2" s="1" t="str">
        <f t="shared" si="1"/>
        <v>Zigolis Swamp - Goug Machine City</v>
      </c>
      <c r="AU2" s="1" t="str">
        <f t="shared" si="1"/>
        <v>Goug Machine City - Murond Holy Place</v>
      </c>
      <c r="AV2" s="1" t="str">
        <f t="shared" si="1"/>
        <v>Murond Holy Place - Gariland Magic City</v>
      </c>
      <c r="AW2" s="1" t="str">
        <f t="shared" si="1"/>
        <v>Goug Machine City - Warjilis Trade City</v>
      </c>
      <c r="AX2"/>
      <c r="AY2"/>
    </row>
    <row r="3" spans="1:51">
      <c r="A3" s="1">
        <v>0</v>
      </c>
      <c r="B3" s="31">
        <f t="shared" ref="B3:K5" si="2">HEX2DEC(MID(B$9,1+$A3*2,2))</f>
        <v>6</v>
      </c>
      <c r="C3" s="31">
        <f t="shared" si="2"/>
        <v>8</v>
      </c>
      <c r="D3" s="31">
        <f t="shared" si="2"/>
        <v>6</v>
      </c>
      <c r="E3" s="31">
        <f t="shared" si="2"/>
        <v>6</v>
      </c>
      <c r="F3" s="31">
        <f t="shared" si="2"/>
        <v>6</v>
      </c>
      <c r="G3" s="31">
        <f t="shared" si="2"/>
        <v>6</v>
      </c>
      <c r="H3" s="31">
        <f t="shared" si="2"/>
        <v>6</v>
      </c>
      <c r="I3" s="31">
        <f t="shared" si="2"/>
        <v>5</v>
      </c>
      <c r="J3" s="31">
        <f t="shared" si="2"/>
        <v>7</v>
      </c>
      <c r="K3" s="31">
        <f t="shared" si="2"/>
        <v>8</v>
      </c>
      <c r="L3" s="31">
        <f t="shared" ref="L3:U5" si="3">HEX2DEC(MID(L$9,1+$A3*2,2))</f>
        <v>6</v>
      </c>
      <c r="M3" s="31">
        <f t="shared" si="3"/>
        <v>7</v>
      </c>
      <c r="N3" s="31">
        <f t="shared" si="3"/>
        <v>6</v>
      </c>
      <c r="O3" s="31">
        <f t="shared" si="3"/>
        <v>5</v>
      </c>
      <c r="P3" s="31">
        <f t="shared" si="3"/>
        <v>6</v>
      </c>
      <c r="Q3" s="31">
        <f t="shared" si="3"/>
        <v>8</v>
      </c>
      <c r="R3" s="31">
        <f t="shared" si="3"/>
        <v>6</v>
      </c>
      <c r="S3" s="31">
        <f t="shared" si="3"/>
        <v>4</v>
      </c>
      <c r="T3" s="31">
        <f t="shared" si="3"/>
        <v>5</v>
      </c>
      <c r="U3" s="31">
        <f t="shared" si="3"/>
        <v>6</v>
      </c>
      <c r="V3" s="31">
        <f t="shared" ref="V3:AE5" si="4">HEX2DEC(MID(V$9,1+$A3*2,2))</f>
        <v>6</v>
      </c>
      <c r="W3" s="31">
        <f t="shared" si="4"/>
        <v>5</v>
      </c>
      <c r="X3" s="31">
        <f t="shared" si="4"/>
        <v>6</v>
      </c>
      <c r="Y3" s="31">
        <f t="shared" si="4"/>
        <v>6</v>
      </c>
      <c r="Z3" s="31">
        <f t="shared" si="4"/>
        <v>7</v>
      </c>
      <c r="AA3" s="31">
        <f t="shared" si="4"/>
        <v>6</v>
      </c>
      <c r="AB3" s="31">
        <f t="shared" si="4"/>
        <v>7</v>
      </c>
      <c r="AC3" s="31">
        <f t="shared" si="4"/>
        <v>6</v>
      </c>
      <c r="AD3" s="31">
        <f t="shared" si="4"/>
        <v>7</v>
      </c>
      <c r="AE3" s="31">
        <f t="shared" si="4"/>
        <v>7</v>
      </c>
      <c r="AF3" s="31">
        <f t="shared" ref="AF3:AO5" si="5">HEX2DEC(MID(AF$9,1+$A3*2,2))</f>
        <v>7</v>
      </c>
      <c r="AG3" s="31">
        <f t="shared" si="5"/>
        <v>6</v>
      </c>
      <c r="AH3" s="31">
        <f t="shared" si="5"/>
        <v>6</v>
      </c>
      <c r="AI3" s="31">
        <f t="shared" si="5"/>
        <v>7</v>
      </c>
      <c r="AJ3" s="31">
        <f t="shared" si="5"/>
        <v>6</v>
      </c>
      <c r="AK3" s="31">
        <f t="shared" si="5"/>
        <v>7</v>
      </c>
      <c r="AL3" s="31">
        <f t="shared" si="5"/>
        <v>6</v>
      </c>
      <c r="AM3" s="31">
        <f t="shared" si="5"/>
        <v>6</v>
      </c>
      <c r="AN3" s="31">
        <f t="shared" si="5"/>
        <v>6</v>
      </c>
      <c r="AO3" s="31">
        <f t="shared" si="5"/>
        <v>5</v>
      </c>
      <c r="AP3" s="31">
        <f t="shared" ref="AP3:AW5" si="6">HEX2DEC(MID(AP$9,1+$A3*2,2))</f>
        <v>6</v>
      </c>
      <c r="AQ3" s="31">
        <f t="shared" si="6"/>
        <v>6</v>
      </c>
      <c r="AR3" s="31">
        <f t="shared" si="6"/>
        <v>6</v>
      </c>
      <c r="AS3" s="31">
        <f t="shared" si="6"/>
        <v>6</v>
      </c>
      <c r="AT3" s="31">
        <f t="shared" si="6"/>
        <v>7</v>
      </c>
      <c r="AU3" s="31">
        <f t="shared" si="6"/>
        <v>7</v>
      </c>
      <c r="AV3" s="31">
        <f t="shared" si="6"/>
        <v>5</v>
      </c>
      <c r="AW3" s="31">
        <f t="shared" si="6"/>
        <v>11</v>
      </c>
      <c r="AX3"/>
      <c r="AY3"/>
    </row>
    <row r="4" spans="1:51">
      <c r="A4" s="1">
        <v>1</v>
      </c>
      <c r="B4" s="31">
        <f t="shared" si="2"/>
        <v>2</v>
      </c>
      <c r="C4" s="31">
        <f t="shared" si="2"/>
        <v>2</v>
      </c>
      <c r="D4" s="31">
        <f t="shared" si="2"/>
        <v>24</v>
      </c>
      <c r="E4" s="31">
        <f t="shared" si="2"/>
        <v>24</v>
      </c>
      <c r="F4" s="31">
        <f t="shared" si="2"/>
        <v>6</v>
      </c>
      <c r="G4" s="31">
        <f t="shared" si="2"/>
        <v>29</v>
      </c>
      <c r="H4" s="31">
        <f t="shared" si="2"/>
        <v>25</v>
      </c>
      <c r="I4" s="31">
        <f t="shared" si="2"/>
        <v>25</v>
      </c>
      <c r="J4" s="31">
        <f t="shared" si="2"/>
        <v>1</v>
      </c>
      <c r="K4" s="31">
        <f t="shared" si="2"/>
        <v>27</v>
      </c>
      <c r="L4" s="31">
        <f t="shared" si="3"/>
        <v>28</v>
      </c>
      <c r="M4" s="31">
        <f t="shared" si="3"/>
        <v>9</v>
      </c>
      <c r="N4" s="31">
        <f t="shared" si="3"/>
        <v>26</v>
      </c>
      <c r="O4" s="31">
        <f t="shared" si="3"/>
        <v>1</v>
      </c>
      <c r="P4" s="31">
        <f t="shared" si="3"/>
        <v>31</v>
      </c>
      <c r="Q4" s="31">
        <f t="shared" si="3"/>
        <v>7</v>
      </c>
      <c r="R4" s="31">
        <f t="shared" si="3"/>
        <v>33</v>
      </c>
      <c r="S4" s="31">
        <f t="shared" si="3"/>
        <v>0</v>
      </c>
      <c r="T4" s="31">
        <f t="shared" si="3"/>
        <v>8</v>
      </c>
      <c r="U4" s="31">
        <f t="shared" si="3"/>
        <v>9</v>
      </c>
      <c r="V4" s="31">
        <f t="shared" si="4"/>
        <v>9</v>
      </c>
      <c r="W4" s="31">
        <f t="shared" si="4"/>
        <v>32</v>
      </c>
      <c r="X4" s="31">
        <f t="shared" si="4"/>
        <v>35</v>
      </c>
      <c r="Y4" s="31">
        <f t="shared" si="4"/>
        <v>21</v>
      </c>
      <c r="Z4" s="31">
        <f t="shared" si="4"/>
        <v>34</v>
      </c>
      <c r="AA4" s="31">
        <f t="shared" si="4"/>
        <v>13</v>
      </c>
      <c r="AB4" s="31">
        <f t="shared" si="4"/>
        <v>38</v>
      </c>
      <c r="AC4" s="31">
        <f t="shared" si="4"/>
        <v>13</v>
      </c>
      <c r="AD4" s="31">
        <f t="shared" si="4"/>
        <v>40</v>
      </c>
      <c r="AE4" s="31">
        <f t="shared" si="4"/>
        <v>5</v>
      </c>
      <c r="AF4" s="31">
        <f t="shared" si="5"/>
        <v>5</v>
      </c>
      <c r="AG4" s="31">
        <f t="shared" si="5"/>
        <v>14</v>
      </c>
      <c r="AH4" s="31">
        <f t="shared" si="5"/>
        <v>42</v>
      </c>
      <c r="AI4" s="31">
        <f t="shared" si="5"/>
        <v>41</v>
      </c>
      <c r="AJ4" s="31">
        <f t="shared" si="5"/>
        <v>4</v>
      </c>
      <c r="AK4" s="31">
        <f t="shared" si="5"/>
        <v>36</v>
      </c>
      <c r="AL4" s="31">
        <f t="shared" si="5"/>
        <v>35</v>
      </c>
      <c r="AM4" s="31">
        <f t="shared" si="5"/>
        <v>10</v>
      </c>
      <c r="AN4" s="31">
        <f t="shared" si="5"/>
        <v>37</v>
      </c>
      <c r="AO4" s="31">
        <f t="shared" si="5"/>
        <v>3</v>
      </c>
      <c r="AP4" s="31">
        <f t="shared" si="6"/>
        <v>39</v>
      </c>
      <c r="AQ4" s="31">
        <f t="shared" si="6"/>
        <v>12</v>
      </c>
      <c r="AR4" s="31">
        <f t="shared" si="6"/>
        <v>19</v>
      </c>
      <c r="AS4" s="31">
        <f t="shared" si="6"/>
        <v>30</v>
      </c>
      <c r="AT4" s="31">
        <f t="shared" si="6"/>
        <v>30</v>
      </c>
      <c r="AU4" s="31">
        <f t="shared" si="6"/>
        <v>11</v>
      </c>
      <c r="AV4" s="31">
        <f t="shared" si="6"/>
        <v>16</v>
      </c>
      <c r="AW4" s="31">
        <f t="shared" si="6"/>
        <v>11</v>
      </c>
      <c r="AX4"/>
      <c r="AY4"/>
    </row>
    <row r="5" spans="1:51">
      <c r="A5" s="1">
        <v>2</v>
      </c>
      <c r="B5" s="31">
        <f t="shared" si="2"/>
        <v>15</v>
      </c>
      <c r="C5" s="31">
        <f t="shared" si="2"/>
        <v>24</v>
      </c>
      <c r="D5" s="31">
        <f t="shared" si="2"/>
        <v>17</v>
      </c>
      <c r="E5" s="31">
        <f t="shared" si="2"/>
        <v>6</v>
      </c>
      <c r="F5" s="31">
        <f t="shared" si="2"/>
        <v>29</v>
      </c>
      <c r="G5" s="31">
        <f t="shared" si="2"/>
        <v>25</v>
      </c>
      <c r="H5" s="31">
        <f t="shared" si="2"/>
        <v>15</v>
      </c>
      <c r="I5" s="31">
        <f t="shared" si="2"/>
        <v>1</v>
      </c>
      <c r="J5" s="31">
        <f t="shared" si="2"/>
        <v>27</v>
      </c>
      <c r="K5" s="31">
        <f t="shared" si="2"/>
        <v>28</v>
      </c>
      <c r="L5" s="31">
        <f t="shared" si="3"/>
        <v>9</v>
      </c>
      <c r="M5" s="31">
        <f t="shared" si="3"/>
        <v>26</v>
      </c>
      <c r="N5" s="31">
        <f t="shared" si="3"/>
        <v>6</v>
      </c>
      <c r="O5" s="31">
        <f t="shared" si="3"/>
        <v>31</v>
      </c>
      <c r="P5" s="31">
        <f t="shared" si="3"/>
        <v>7</v>
      </c>
      <c r="Q5" s="31">
        <f t="shared" si="3"/>
        <v>33</v>
      </c>
      <c r="R5" s="31">
        <f t="shared" si="3"/>
        <v>0</v>
      </c>
      <c r="S5" s="31">
        <f t="shared" si="3"/>
        <v>8</v>
      </c>
      <c r="T5" s="31">
        <f t="shared" si="3"/>
        <v>28</v>
      </c>
      <c r="U5" s="31">
        <f t="shared" si="3"/>
        <v>18</v>
      </c>
      <c r="V5" s="31">
        <f t="shared" si="4"/>
        <v>32</v>
      </c>
      <c r="W5" s="31">
        <f t="shared" si="4"/>
        <v>35</v>
      </c>
      <c r="X5" s="31">
        <f t="shared" si="4"/>
        <v>21</v>
      </c>
      <c r="Y5" s="31">
        <f t="shared" si="4"/>
        <v>34</v>
      </c>
      <c r="Z5" s="31">
        <f t="shared" si="4"/>
        <v>13</v>
      </c>
      <c r="AA5" s="31">
        <f t="shared" si="4"/>
        <v>38</v>
      </c>
      <c r="AB5" s="31">
        <f t="shared" si="4"/>
        <v>33</v>
      </c>
      <c r="AC5" s="31">
        <f t="shared" si="4"/>
        <v>40</v>
      </c>
      <c r="AD5" s="31">
        <f t="shared" si="4"/>
        <v>5</v>
      </c>
      <c r="AE5" s="31">
        <f t="shared" si="4"/>
        <v>23</v>
      </c>
      <c r="AF5" s="31">
        <f t="shared" si="5"/>
        <v>14</v>
      </c>
      <c r="AG5" s="31">
        <f t="shared" si="5"/>
        <v>42</v>
      </c>
      <c r="AH5" s="31">
        <f t="shared" si="5"/>
        <v>41</v>
      </c>
      <c r="AI5" s="31">
        <f t="shared" si="5"/>
        <v>4</v>
      </c>
      <c r="AJ5" s="31">
        <f t="shared" si="5"/>
        <v>36</v>
      </c>
      <c r="AK5" s="31">
        <f t="shared" si="5"/>
        <v>21</v>
      </c>
      <c r="AL5" s="31">
        <f t="shared" si="5"/>
        <v>10</v>
      </c>
      <c r="AM5" s="31">
        <f t="shared" si="5"/>
        <v>37</v>
      </c>
      <c r="AN5" s="31">
        <f t="shared" si="5"/>
        <v>3</v>
      </c>
      <c r="AO5" s="31">
        <f t="shared" si="5"/>
        <v>39</v>
      </c>
      <c r="AP5" s="31">
        <f t="shared" si="6"/>
        <v>12</v>
      </c>
      <c r="AQ5" s="31">
        <f t="shared" si="6"/>
        <v>22</v>
      </c>
      <c r="AR5" s="31">
        <f t="shared" si="6"/>
        <v>39</v>
      </c>
      <c r="AS5" s="31">
        <f t="shared" si="6"/>
        <v>3</v>
      </c>
      <c r="AT5" s="31">
        <f t="shared" si="6"/>
        <v>11</v>
      </c>
      <c r="AU5" s="31">
        <f t="shared" si="6"/>
        <v>16</v>
      </c>
      <c r="AV5" s="31">
        <f t="shared" si="6"/>
        <v>6</v>
      </c>
      <c r="AW5" s="31">
        <f t="shared" si="6"/>
        <v>12</v>
      </c>
      <c r="AX5"/>
      <c r="AY5"/>
    </row>
    <row r="6" spans="1:51">
      <c r="B6" s="1" t="str">
        <f>INDEX('Locations Data'!$F$1:$F$43,B3+1,1)</f>
        <v>Gariland Magic City</v>
      </c>
      <c r="C6" s="1" t="str">
        <f>INDEX('Locations Data'!$F$1:$F$43,C3+1,1)</f>
        <v>Goland Coal City</v>
      </c>
      <c r="D6" s="1" t="str">
        <f>INDEX('Locations Data'!$F$1:$F$43,D3+1,1)</f>
        <v>Gariland Magic City</v>
      </c>
      <c r="E6" s="1" t="str">
        <f>INDEX('Locations Data'!$F$1:$F$43,E3+1,1)</f>
        <v>Gariland Magic City</v>
      </c>
      <c r="F6" s="1" t="str">
        <f>INDEX('Locations Data'!$F$1:$F$43,F3+1,1)</f>
        <v>Gariland Magic City</v>
      </c>
      <c r="G6" s="1" t="str">
        <f>INDEX('Locations Data'!$F$1:$F$43,G3+1,1)</f>
        <v>Gariland Magic City</v>
      </c>
      <c r="H6" s="1" t="str">
        <f>INDEX('Locations Data'!$F$1:$F$43,H3+1,1)</f>
        <v>Gariland Magic City</v>
      </c>
      <c r="I6" s="1" t="str">
        <f>INDEX('Locations Data'!$F$1:$F$43,I3+1,1)</f>
        <v>Zeltennia Castle</v>
      </c>
      <c r="J6" s="1" t="str">
        <f>INDEX('Locations Data'!$F$1:$F$43,J3+1,1)</f>
        <v>Yardow Fort City</v>
      </c>
      <c r="K6" s="1" t="str">
        <f>INDEX('Locations Data'!$F$1:$F$43,K3+1,1)</f>
        <v>Goland Coal City</v>
      </c>
      <c r="L6" s="1" t="str">
        <f>INDEX('Locations Data'!$F$1:$F$43,L3+1,1)</f>
        <v>Gariland Magic City</v>
      </c>
      <c r="M6" s="1" t="str">
        <f>INDEX('Locations Data'!$F$1:$F$43,M3+1,1)</f>
        <v>Yardow Fort City</v>
      </c>
      <c r="N6" s="1" t="str">
        <f>INDEX('Locations Data'!$F$1:$F$43,N3+1,1)</f>
        <v>Gariland Magic City</v>
      </c>
      <c r="O6" s="1" t="str">
        <f>INDEX('Locations Data'!$F$1:$F$43,O3+1,1)</f>
        <v>Zeltennia Castle</v>
      </c>
      <c r="P6" s="1" t="str">
        <f>INDEX('Locations Data'!$F$1:$F$43,P3+1,1)</f>
        <v>Gariland Magic City</v>
      </c>
      <c r="Q6" s="1" t="str">
        <f>INDEX('Locations Data'!$F$1:$F$43,Q3+1,1)</f>
        <v>Goland Coal City</v>
      </c>
      <c r="R6" s="1" t="str">
        <f>INDEX('Locations Data'!$F$1:$F$43,R3+1,1)</f>
        <v>Gariland Magic City</v>
      </c>
      <c r="S6" s="1" t="str">
        <f>INDEX('Locations Data'!$F$1:$F$43,S3+1,1)</f>
        <v>Limberry Castle</v>
      </c>
      <c r="T6" s="1" t="str">
        <f>INDEX('Locations Data'!$F$1:$F$43,T3+1,1)</f>
        <v>Zeltennia Castle</v>
      </c>
      <c r="U6" s="1" t="str">
        <f>INDEX('Locations Data'!$F$1:$F$43,U3+1,1)</f>
        <v>Gariland Magic City</v>
      </c>
      <c r="V6" s="1" t="str">
        <f>INDEX('Locations Data'!$F$1:$F$43,V3+1,1)</f>
        <v>Gariland Magic City</v>
      </c>
      <c r="W6" s="1" t="str">
        <f>INDEX('Locations Data'!$F$1:$F$43,W3+1,1)</f>
        <v>Zeltennia Castle</v>
      </c>
      <c r="X6" s="1" t="str">
        <f>INDEX('Locations Data'!$F$1:$F$43,X3+1,1)</f>
        <v>Gariland Magic City</v>
      </c>
      <c r="Y6" s="1" t="str">
        <f>INDEX('Locations Data'!$F$1:$F$43,Y3+1,1)</f>
        <v>Gariland Magic City</v>
      </c>
      <c r="Z6" s="1" t="str">
        <f>INDEX('Locations Data'!$F$1:$F$43,Z3+1,1)</f>
        <v>Yardow Fort City</v>
      </c>
      <c r="AA6" s="1" t="str">
        <f>INDEX('Locations Data'!$F$1:$F$43,AA3+1,1)</f>
        <v>Gariland Magic City</v>
      </c>
      <c r="AB6" s="1" t="str">
        <f>INDEX('Locations Data'!$F$1:$F$43,AB3+1,1)</f>
        <v>Yardow Fort City</v>
      </c>
      <c r="AC6" s="1" t="str">
        <f>INDEX('Locations Data'!$F$1:$F$43,AC3+1,1)</f>
        <v>Gariland Magic City</v>
      </c>
      <c r="AD6" s="1" t="str">
        <f>INDEX('Locations Data'!$F$1:$F$43,AD3+1,1)</f>
        <v>Yardow Fort City</v>
      </c>
      <c r="AE6" s="1" t="str">
        <f>INDEX('Locations Data'!$F$1:$F$43,AE3+1,1)</f>
        <v>Yardow Fort City</v>
      </c>
      <c r="AF6" s="1" t="str">
        <f>INDEX('Locations Data'!$F$1:$F$43,AF3+1,1)</f>
        <v>Yardow Fort City</v>
      </c>
      <c r="AG6" s="1" t="str">
        <f>INDEX('Locations Data'!$F$1:$F$43,AG3+1,1)</f>
        <v>Gariland Magic City</v>
      </c>
      <c r="AH6" s="1" t="str">
        <f>INDEX('Locations Data'!$F$1:$F$43,AH3+1,1)</f>
        <v>Gariland Magic City</v>
      </c>
      <c r="AI6" s="1" t="str">
        <f>INDEX('Locations Data'!$F$1:$F$43,AI3+1,1)</f>
        <v>Yardow Fort City</v>
      </c>
      <c r="AJ6" s="1" t="str">
        <f>INDEX('Locations Data'!$F$1:$F$43,AJ3+1,1)</f>
        <v>Gariland Magic City</v>
      </c>
      <c r="AK6" s="1" t="str">
        <f>INDEX('Locations Data'!$F$1:$F$43,AK3+1,1)</f>
        <v>Yardow Fort City</v>
      </c>
      <c r="AL6" s="1" t="str">
        <f>INDEX('Locations Data'!$F$1:$F$43,AL3+1,1)</f>
        <v>Gariland Magic City</v>
      </c>
      <c r="AM6" s="1" t="str">
        <f>INDEX('Locations Data'!$F$1:$F$43,AM3+1,1)</f>
        <v>Gariland Magic City</v>
      </c>
      <c r="AN6" s="1" t="str">
        <f>INDEX('Locations Data'!$F$1:$F$43,AN3+1,1)</f>
        <v>Gariland Magic City</v>
      </c>
      <c r="AO6" s="1" t="str">
        <f>INDEX('Locations Data'!$F$1:$F$43,AO3+1,1)</f>
        <v>Zeltennia Castle</v>
      </c>
      <c r="AP6" s="1" t="str">
        <f>INDEX('Locations Data'!$F$1:$F$43,AP3+1,1)</f>
        <v>Gariland Magic City</v>
      </c>
      <c r="AQ6" s="1" t="str">
        <f>INDEX('Locations Data'!$F$1:$F$43,AQ3+1,1)</f>
        <v>Gariland Magic City</v>
      </c>
      <c r="AR6" s="1" t="str">
        <f>INDEX('Locations Data'!$F$1:$F$43,AR3+1,1)</f>
        <v>Gariland Magic City</v>
      </c>
      <c r="AS6" s="1" t="str">
        <f>INDEX('Locations Data'!$F$1:$F$43,AS3+1,1)</f>
        <v>Gariland Magic City</v>
      </c>
      <c r="AT6" s="1" t="str">
        <f>INDEX('Locations Data'!$F$1:$F$43,AT3+1,1)</f>
        <v>Yardow Fort City</v>
      </c>
      <c r="AU6" s="1" t="str">
        <f>INDEX('Locations Data'!$F$1:$F$43,AU3+1,1)</f>
        <v>Yardow Fort City</v>
      </c>
      <c r="AV6" s="1" t="str">
        <f>INDEX('Locations Data'!$F$1:$F$43,AV3+1,1)</f>
        <v>Zeltennia Castle</v>
      </c>
      <c r="AW6" s="1" t="str">
        <f>INDEX('Locations Data'!$F$1:$F$43,AW3+1,1)</f>
        <v>Goug Machine City</v>
      </c>
      <c r="AX6"/>
      <c r="AY6"/>
    </row>
    <row r="7" spans="1:51">
      <c r="A7" s="1" t="s">
        <v>1</v>
      </c>
      <c r="B7" s="1" t="str">
        <f>INDEX('Locations Data'!$F$1:$F$43,B4+1,1)</f>
        <v>Igros Castle</v>
      </c>
      <c r="C7" s="1" t="str">
        <f>INDEX('Locations Data'!$F$1:$F$43,C4+1,1)</f>
        <v>Igros Castle</v>
      </c>
      <c r="D7" s="1" t="str">
        <f>INDEX('Locations Data'!$F$1:$F$43,D4+1,1)</f>
        <v>Mandalia Plains</v>
      </c>
      <c r="E7" s="1" t="str">
        <f>INDEX('Locations Data'!$F$1:$F$43,E4+1,1)</f>
        <v>Mandalia Plains</v>
      </c>
      <c r="F7" s="1" t="str">
        <f>INDEX('Locations Data'!$F$1:$F$43,F4+1,1)</f>
        <v>Gariland Magic City</v>
      </c>
      <c r="G7" s="1" t="str">
        <f>INDEX('Locations Data'!$F$1:$F$43,G4+1,1)</f>
        <v>Lenalia Plateau</v>
      </c>
      <c r="H7" s="1" t="str">
        <f>INDEX('Locations Data'!$F$1:$F$43,H4+1,1)</f>
        <v>Fovoham Plains</v>
      </c>
      <c r="I7" s="1" t="str">
        <f>INDEX('Locations Data'!$F$1:$F$43,I4+1,1)</f>
        <v>Fovoham Plains</v>
      </c>
      <c r="J7" s="1" t="str">
        <f>INDEX('Locations Data'!$F$1:$F$43,J4+1,1)</f>
        <v>Riovanes Castle</v>
      </c>
      <c r="K7" s="1" t="str">
        <f>INDEX('Locations Data'!$F$1:$F$43,K4+1,1)</f>
        <v>Bervenia Volcano</v>
      </c>
      <c r="L7" s="1" t="str">
        <f>INDEX('Locations Data'!$F$1:$F$43,L4+1,1)</f>
        <v>Zeklaus Desert</v>
      </c>
      <c r="M7" s="1" t="str">
        <f>INDEX('Locations Data'!$F$1:$F$43,M4+1,1)</f>
        <v>Dorter Trade City</v>
      </c>
      <c r="N7" s="1" t="str">
        <f>INDEX('Locations Data'!$F$1:$F$43,N4+1,1)</f>
        <v>Sweegy Woods</v>
      </c>
      <c r="O7" s="1" t="str">
        <f>INDEX('Locations Data'!$F$1:$F$43,O4+1,1)</f>
        <v>Riovanes Castle</v>
      </c>
      <c r="P7" s="1" t="str">
        <f>INDEX('Locations Data'!$F$1:$F$43,P4+1,1)</f>
        <v>Yuguo Woods</v>
      </c>
      <c r="Q7" s="1" t="str">
        <f>INDEX('Locations Data'!$F$1:$F$43,Q4+1,1)</f>
        <v>Yardow Fort City</v>
      </c>
      <c r="R7" s="1" t="str">
        <f>INDEX('Locations Data'!$F$1:$F$43,R4+1,1)</f>
        <v>Grog Hill</v>
      </c>
      <c r="S7" s="1" t="str">
        <f>INDEX('Locations Data'!$F$1:$F$43,S4+1,1)</f>
        <v>Lesalia Imp. Capital</v>
      </c>
      <c r="T7" s="1" t="str">
        <f>INDEX('Locations Data'!$F$1:$F$43,T4+1,1)</f>
        <v>Goland Coal City</v>
      </c>
      <c r="U7" s="1" t="str">
        <f>INDEX('Locations Data'!$F$1:$F$43,U4+1,1)</f>
        <v>Dorter Trade City</v>
      </c>
      <c r="V7" s="1" t="str">
        <f>INDEX('Locations Data'!$F$1:$F$43,V4+1,1)</f>
        <v>Dorter Trade City</v>
      </c>
      <c r="W7" s="1" t="str">
        <f>INDEX('Locations Data'!$F$1:$F$43,W4+1,1)</f>
        <v>Araguay Woods</v>
      </c>
      <c r="X7" s="1" t="str">
        <f>INDEX('Locations Data'!$F$1:$F$43,X4+1,1)</f>
        <v>Zirekile Falls</v>
      </c>
      <c r="Y7" s="1" t="str">
        <f>INDEX('Locations Data'!$F$1:$F$43,Y4+1,1)</f>
        <v>Bethla Garrison</v>
      </c>
      <c r="Z7" s="1" t="str">
        <f>INDEX('Locations Data'!$F$1:$F$43,Z4+1,1)</f>
        <v>Bed Desert</v>
      </c>
      <c r="AA7" s="1" t="str">
        <f>INDEX('Locations Data'!$F$1:$F$43,AA4+1,1)</f>
        <v>Bervenia Free City</v>
      </c>
      <c r="AB7" s="1" t="str">
        <f>INDEX('Locations Data'!$F$1:$F$43,AB4+1,1)</f>
        <v>Doguola Pass</v>
      </c>
      <c r="AC7" s="1" t="str">
        <f>INDEX('Locations Data'!$F$1:$F$43,AC4+1,1)</f>
        <v>Bervenia Free City</v>
      </c>
      <c r="AD7" s="1" t="str">
        <f>INDEX('Locations Data'!$F$1:$F$43,AD4+1,1)</f>
        <v>Finath River</v>
      </c>
      <c r="AE7" s="1" t="str">
        <f>INDEX('Locations Data'!$F$1:$F$43,AE4+1,1)</f>
        <v>Zeltennia Castle</v>
      </c>
      <c r="AF7" s="1" t="str">
        <f>INDEX('Locations Data'!$F$1:$F$43,AF4+1,1)</f>
        <v>Zeltennia Castle</v>
      </c>
      <c r="AG7" s="1" t="str">
        <f>INDEX('Locations Data'!$F$1:$F$43,AG4+1,1)</f>
        <v>Zarghidas Trade City</v>
      </c>
      <c r="AH7" s="1" t="str">
        <f>INDEX('Locations Data'!$F$1:$F$43,AH4+1,1)</f>
        <v>Germinas Peak</v>
      </c>
      <c r="AI7" s="1" t="str">
        <f>INDEX('Locations Data'!$F$1:$F$43,AI4+1,1)</f>
        <v>Poeskas Lake</v>
      </c>
      <c r="AJ7" s="1" t="str">
        <f>INDEX('Locations Data'!$F$1:$F$43,AJ4+1,1)</f>
        <v>Limberry Castle</v>
      </c>
      <c r="AK7" s="1" t="str">
        <f>INDEX('Locations Data'!$F$1:$F$43,AK4+1,1)</f>
        <v>Dolbodar Swamp</v>
      </c>
      <c r="AL7" s="1" t="str">
        <f>INDEX('Locations Data'!$F$1:$F$43,AL4+1,1)</f>
        <v>Zirekile Falls</v>
      </c>
      <c r="AM7" s="1" t="str">
        <f>INDEX('Locations Data'!$F$1:$F$43,AM4+1,1)</f>
        <v>Zaland Fort City</v>
      </c>
      <c r="AN7" s="1" t="str">
        <f>INDEX('Locations Data'!$F$1:$F$43,AN4+1,1)</f>
        <v>Bariaus Hill</v>
      </c>
      <c r="AO7" s="1" t="str">
        <f>INDEX('Locations Data'!$F$1:$F$43,AO4+1,1)</f>
        <v>Lionel Castle</v>
      </c>
      <c r="AP7" s="1" t="str">
        <f>INDEX('Locations Data'!$F$1:$F$43,AP4+1,1)</f>
        <v>Bariaus Valley</v>
      </c>
      <c r="AQ7" s="1" t="str">
        <f>INDEX('Locations Data'!$F$1:$F$43,AQ4+1,1)</f>
        <v>Warjilis Trade City</v>
      </c>
      <c r="AR7" s="1" t="str">
        <f>INDEX('Locations Data'!$F$1:$F$43,AR4+1,1)</f>
        <v>Golgorand Execution Site</v>
      </c>
      <c r="AS7" s="1" t="str">
        <f>INDEX('Locations Data'!$F$1:$F$43,AS4+1,1)</f>
        <v>Zigolis Swamp</v>
      </c>
      <c r="AT7" s="1" t="str">
        <f>INDEX('Locations Data'!$F$1:$F$43,AT4+1,1)</f>
        <v>Zigolis Swamp</v>
      </c>
      <c r="AU7" s="1" t="str">
        <f>INDEX('Locations Data'!$F$1:$F$43,AU4+1,1)</f>
        <v>Goug Machine City</v>
      </c>
      <c r="AV7" s="1" t="str">
        <f>INDEX('Locations Data'!$F$1:$F$43,AV4+1,1)</f>
        <v>Murond Holy Place</v>
      </c>
      <c r="AW7" s="1" t="str">
        <f>INDEX('Locations Data'!$F$1:$F$43,AW4+1,1)</f>
        <v>Goug Machine City</v>
      </c>
      <c r="AX7"/>
      <c r="AY7"/>
    </row>
    <row r="8" spans="1:51">
      <c r="A8" s="1" t="s">
        <v>2</v>
      </c>
      <c r="B8" s="1" t="str">
        <f>INDEX('Locations Data'!$F$1:$F$43,B5+1,1)</f>
        <v>Fort Zeakden</v>
      </c>
      <c r="C8" s="1" t="str">
        <f>INDEX('Locations Data'!$F$1:$F$43,C5+1,1)</f>
        <v>Mandalia Plains</v>
      </c>
      <c r="D8" s="1" t="str">
        <f>INDEX('Locations Data'!$F$1:$F$43,D5+1,1)</f>
        <v>Thieves Fort</v>
      </c>
      <c r="E8" s="1" t="str">
        <f>INDEX('Locations Data'!$F$1:$F$43,E5+1,1)</f>
        <v>Gariland Magic City</v>
      </c>
      <c r="F8" s="1" t="str">
        <f>INDEX('Locations Data'!$F$1:$F$43,F5+1,1)</f>
        <v>Lenalia Plateau</v>
      </c>
      <c r="G8" s="1" t="str">
        <f>INDEX('Locations Data'!$F$1:$F$43,G5+1,1)</f>
        <v>Fovoham Plains</v>
      </c>
      <c r="H8" s="1" t="str">
        <f>INDEX('Locations Data'!$F$1:$F$43,H5+1,1)</f>
        <v>Fort Zeakden</v>
      </c>
      <c r="I8" s="1" t="str">
        <f>INDEX('Locations Data'!$F$1:$F$43,I5+1,1)</f>
        <v>Riovanes Castle</v>
      </c>
      <c r="J8" s="1" t="str">
        <f>INDEX('Locations Data'!$F$1:$F$43,J5+1,1)</f>
        <v>Bervenia Volcano</v>
      </c>
      <c r="K8" s="1" t="str">
        <f>INDEX('Locations Data'!$F$1:$F$43,K5+1,1)</f>
        <v>Zeklaus Desert</v>
      </c>
      <c r="L8" s="1" t="str">
        <f>INDEX('Locations Data'!$F$1:$F$43,L5+1,1)</f>
        <v>Dorter Trade City</v>
      </c>
      <c r="M8" s="1" t="str">
        <f>INDEX('Locations Data'!$F$1:$F$43,M5+1,1)</f>
        <v>Sweegy Woods</v>
      </c>
      <c r="N8" s="1" t="str">
        <f>INDEX('Locations Data'!$F$1:$F$43,N5+1,1)</f>
        <v>Gariland Magic City</v>
      </c>
      <c r="O8" s="1" t="str">
        <f>INDEX('Locations Data'!$F$1:$F$43,O5+1,1)</f>
        <v>Yuguo Woods</v>
      </c>
      <c r="P8" s="1" t="str">
        <f>INDEX('Locations Data'!$F$1:$F$43,P5+1,1)</f>
        <v>Yardow Fort City</v>
      </c>
      <c r="Q8" s="1" t="str">
        <f>INDEX('Locations Data'!$F$1:$F$43,Q5+1,1)</f>
        <v>Grog Hill</v>
      </c>
      <c r="R8" s="1" t="str">
        <f>INDEX('Locations Data'!$F$1:$F$43,R5+1,1)</f>
        <v>Lesalia Imp. Capital</v>
      </c>
      <c r="S8" s="1" t="str">
        <f>INDEX('Locations Data'!$F$1:$F$43,S5+1,1)</f>
        <v>Goland Coal City</v>
      </c>
      <c r="T8" s="1" t="str">
        <f>INDEX('Locations Data'!$F$1:$F$43,T5+1,1)</f>
        <v>Zeklaus Desert</v>
      </c>
      <c r="U8" s="1" t="str">
        <f>INDEX('Locations Data'!$F$1:$F$43,U5+1,1)</f>
        <v>Orbonne Monastery</v>
      </c>
      <c r="V8" s="1" t="str">
        <f>INDEX('Locations Data'!$F$1:$F$43,V5+1,1)</f>
        <v>Araguay Woods</v>
      </c>
      <c r="W8" s="1" t="str">
        <f>INDEX('Locations Data'!$F$1:$F$43,W5+1,1)</f>
        <v>Zirekile Falls</v>
      </c>
      <c r="X8" s="1" t="str">
        <f>INDEX('Locations Data'!$F$1:$F$43,X5+1,1)</f>
        <v>Bethla Garrison</v>
      </c>
      <c r="Y8" s="1" t="str">
        <f>INDEX('Locations Data'!$F$1:$F$43,Y5+1,1)</f>
        <v>Bed Desert</v>
      </c>
      <c r="Z8" s="1" t="str">
        <f>INDEX('Locations Data'!$F$1:$F$43,Z5+1,1)</f>
        <v>Bervenia Free City</v>
      </c>
      <c r="AA8" s="1" t="str">
        <f>INDEX('Locations Data'!$F$1:$F$43,AA5+1,1)</f>
        <v>Doguola Pass</v>
      </c>
      <c r="AB8" s="1" t="str">
        <f>INDEX('Locations Data'!$F$1:$F$43,AB5+1,1)</f>
        <v>Grog Hill</v>
      </c>
      <c r="AC8" s="1" t="str">
        <f>INDEX('Locations Data'!$F$1:$F$43,AC5+1,1)</f>
        <v>Finath River</v>
      </c>
      <c r="AD8" s="1" t="str">
        <f>INDEX('Locations Data'!$F$1:$F$43,AD5+1,1)</f>
        <v>Zeltennia Castle</v>
      </c>
      <c r="AE8" s="1" t="str">
        <f>INDEX('Locations Data'!$F$1:$F$43,AE5+1,1)</f>
        <v>Nelveska Temple</v>
      </c>
      <c r="AF8" s="1" t="str">
        <f>INDEX('Locations Data'!$F$1:$F$43,AF5+1,1)</f>
        <v>Zarghidas Trade City</v>
      </c>
      <c r="AG8" s="1" t="str">
        <f>INDEX('Locations Data'!$F$1:$F$43,AG5+1,1)</f>
        <v>Germinas Peak</v>
      </c>
      <c r="AH8" s="1" t="str">
        <f>INDEX('Locations Data'!$F$1:$F$43,AH5+1,1)</f>
        <v>Poeskas Lake</v>
      </c>
      <c r="AI8" s="1" t="str">
        <f>INDEX('Locations Data'!$F$1:$F$43,AI5+1,1)</f>
        <v>Limberry Castle</v>
      </c>
      <c r="AJ8" s="1" t="str">
        <f>INDEX('Locations Data'!$F$1:$F$43,AJ5+1,1)</f>
        <v>Dolbodar Swamp</v>
      </c>
      <c r="AK8" s="1" t="str">
        <f>INDEX('Locations Data'!$F$1:$F$43,AK5+1,1)</f>
        <v>Bethla Garrison</v>
      </c>
      <c r="AL8" s="1" t="str">
        <f>INDEX('Locations Data'!$F$1:$F$43,AL5+1,1)</f>
        <v>Zaland Fort City</v>
      </c>
      <c r="AM8" s="1" t="str">
        <f>INDEX('Locations Data'!$F$1:$F$43,AM5+1,1)</f>
        <v>Bariaus Hill</v>
      </c>
      <c r="AN8" s="1" t="str">
        <f>INDEX('Locations Data'!$F$1:$F$43,AN5+1,1)</f>
        <v>Lionel Castle</v>
      </c>
      <c r="AO8" s="1" t="str">
        <f>INDEX('Locations Data'!$F$1:$F$43,AO5+1,1)</f>
        <v>Bariaus Valley</v>
      </c>
      <c r="AP8" s="1" t="str">
        <f>INDEX('Locations Data'!$F$1:$F$43,AP5+1,1)</f>
        <v>Warjilis Trade City</v>
      </c>
      <c r="AQ8" s="1" t="str">
        <f>INDEX('Locations Data'!$F$1:$F$43,AQ5+1,1)</f>
        <v>Deep Dungeon</v>
      </c>
      <c r="AR8" s="1" t="str">
        <f>INDEX('Locations Data'!$F$1:$F$43,AR5+1,1)</f>
        <v>Bariaus Valley</v>
      </c>
      <c r="AS8" s="1" t="str">
        <f>INDEX('Locations Data'!$F$1:$F$43,AS5+1,1)</f>
        <v>Lionel Castle</v>
      </c>
      <c r="AT8" s="1" t="str">
        <f>INDEX('Locations Data'!$F$1:$F$43,AT5+1,1)</f>
        <v>Goug Machine City</v>
      </c>
      <c r="AU8" s="1" t="str">
        <f>INDEX('Locations Data'!$F$1:$F$43,AU5+1,1)</f>
        <v>Murond Holy Place</v>
      </c>
      <c r="AV8" s="1" t="str">
        <f>INDEX('Locations Data'!$F$1:$F$43,AV5+1,1)</f>
        <v>Gariland Magic City</v>
      </c>
      <c r="AW8" s="1" t="str">
        <f>INDEX('Locations Data'!$F$1:$F$43,AW5+1,1)</f>
        <v>Warjilis Trade City</v>
      </c>
      <c r="AX8"/>
      <c r="AY8"/>
    </row>
    <row r="9" spans="1:51">
      <c r="A9" s="1">
        <v>0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" t="s">
        <v>13</v>
      </c>
      <c r="M9" s="2" t="s">
        <v>14</v>
      </c>
      <c r="N9" s="2" t="s">
        <v>15</v>
      </c>
      <c r="O9" s="2" t="s">
        <v>16</v>
      </c>
      <c r="P9" s="2" t="s">
        <v>17</v>
      </c>
      <c r="Q9" s="2" t="s">
        <v>18</v>
      </c>
      <c r="R9" s="2" t="s">
        <v>19</v>
      </c>
      <c r="S9" s="2" t="s">
        <v>20</v>
      </c>
      <c r="T9" s="2" t="s">
        <v>21</v>
      </c>
      <c r="U9" s="2" t="s">
        <v>22</v>
      </c>
      <c r="V9" s="2" t="s">
        <v>23</v>
      </c>
      <c r="W9" s="2" t="s">
        <v>24</v>
      </c>
      <c r="X9" s="2" t="s">
        <v>25</v>
      </c>
      <c r="Y9" s="2" t="s">
        <v>26</v>
      </c>
      <c r="Z9" s="2" t="s">
        <v>27</v>
      </c>
      <c r="AA9" s="2" t="s">
        <v>28</v>
      </c>
      <c r="AB9" s="2" t="s">
        <v>29</v>
      </c>
      <c r="AC9" s="2" t="s">
        <v>30</v>
      </c>
      <c r="AD9" s="2" t="s">
        <v>31</v>
      </c>
      <c r="AE9" s="2" t="s">
        <v>32</v>
      </c>
      <c r="AF9" s="2" t="s">
        <v>33</v>
      </c>
      <c r="AG9" s="2" t="s">
        <v>34</v>
      </c>
      <c r="AH9" s="2" t="s">
        <v>35</v>
      </c>
      <c r="AI9" s="2" t="s">
        <v>36</v>
      </c>
      <c r="AJ9" s="2" t="s">
        <v>37</v>
      </c>
      <c r="AK9" s="2" t="s">
        <v>38</v>
      </c>
      <c r="AL9" s="2" t="s">
        <v>39</v>
      </c>
      <c r="AM9" s="2" t="s">
        <v>40</v>
      </c>
      <c r="AN9" s="2" t="s">
        <v>41</v>
      </c>
      <c r="AO9" s="2" t="s">
        <v>42</v>
      </c>
      <c r="AP9" s="2" t="s">
        <v>43</v>
      </c>
      <c r="AQ9" s="2" t="s">
        <v>44</v>
      </c>
      <c r="AR9" s="2" t="s">
        <v>45</v>
      </c>
      <c r="AS9" s="2" t="s">
        <v>46</v>
      </c>
      <c r="AT9" s="2" t="s">
        <v>47</v>
      </c>
      <c r="AU9" s="2" t="s">
        <v>48</v>
      </c>
      <c r="AV9" s="2" t="s">
        <v>49</v>
      </c>
      <c r="AW9" s="2" t="s">
        <v>50</v>
      </c>
      <c r="AX9"/>
      <c r="AY9"/>
    </row>
    <row r="10" spans="1:51">
      <c r="A10" s="1">
        <f t="shared" ref="A10:A24" si="7">A9+1</f>
        <v>1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67</v>
      </c>
      <c r="S10" s="3" t="s">
        <v>68</v>
      </c>
      <c r="T10" s="3" t="s">
        <v>69</v>
      </c>
      <c r="U10" s="3" t="s">
        <v>70</v>
      </c>
      <c r="V10" s="3" t="s">
        <v>71</v>
      </c>
      <c r="W10" s="3" t="s">
        <v>72</v>
      </c>
      <c r="X10" s="3" t="s">
        <v>73</v>
      </c>
      <c r="Y10" s="3" t="s">
        <v>74</v>
      </c>
      <c r="Z10" s="3" t="s">
        <v>75</v>
      </c>
      <c r="AA10" s="3" t="s">
        <v>76</v>
      </c>
      <c r="AB10" s="3" t="s">
        <v>77</v>
      </c>
      <c r="AC10" s="3" t="s">
        <v>78</v>
      </c>
      <c r="AD10" s="3" t="s">
        <v>79</v>
      </c>
      <c r="AE10" s="3" t="s">
        <v>80</v>
      </c>
      <c r="AF10" s="3" t="s">
        <v>81</v>
      </c>
      <c r="AG10" s="3" t="s">
        <v>82</v>
      </c>
      <c r="AH10" s="3" t="s">
        <v>83</v>
      </c>
      <c r="AI10" s="3" t="s">
        <v>84</v>
      </c>
      <c r="AJ10" s="3" t="s">
        <v>85</v>
      </c>
      <c r="AK10" s="3" t="s">
        <v>86</v>
      </c>
      <c r="AL10" s="3" t="s">
        <v>87</v>
      </c>
      <c r="AM10" s="3" t="s">
        <v>88</v>
      </c>
      <c r="AN10" s="3" t="s">
        <v>89</v>
      </c>
      <c r="AO10" s="3" t="s">
        <v>90</v>
      </c>
      <c r="AP10" s="3" t="s">
        <v>91</v>
      </c>
      <c r="AQ10" s="3" t="s">
        <v>92</v>
      </c>
      <c r="AR10" s="3" t="s">
        <v>93</v>
      </c>
      <c r="AS10" s="3" t="s">
        <v>94</v>
      </c>
      <c r="AT10" s="3" t="s">
        <v>95</v>
      </c>
      <c r="AU10" s="3" t="s">
        <v>96</v>
      </c>
      <c r="AV10" s="3" t="s">
        <v>97</v>
      </c>
      <c r="AW10" s="3" t="s">
        <v>98</v>
      </c>
      <c r="AX10"/>
      <c r="AY10"/>
    </row>
    <row r="11" spans="1:51">
      <c r="A11" s="1">
        <f t="shared" si="7"/>
        <v>2</v>
      </c>
      <c r="B11" s="3" t="s">
        <v>99</v>
      </c>
      <c r="C11" s="3" t="s">
        <v>100</v>
      </c>
      <c r="D11" s="3" t="s">
        <v>101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106</v>
      </c>
      <c r="J11" s="3" t="s">
        <v>107</v>
      </c>
      <c r="K11" s="3" t="s">
        <v>108</v>
      </c>
      <c r="L11" s="3" t="s">
        <v>109</v>
      </c>
      <c r="M11" s="3" t="s">
        <v>110</v>
      </c>
      <c r="N11" s="3" t="s">
        <v>111</v>
      </c>
      <c r="O11" s="3" t="s">
        <v>112</v>
      </c>
      <c r="P11" s="3" t="s">
        <v>113</v>
      </c>
      <c r="Q11" s="3" t="s">
        <v>114</v>
      </c>
      <c r="R11" s="3" t="s">
        <v>115</v>
      </c>
      <c r="S11" s="3" t="s">
        <v>116</v>
      </c>
      <c r="T11" s="3" t="s">
        <v>117</v>
      </c>
      <c r="U11" s="3" t="s">
        <v>118</v>
      </c>
      <c r="V11" s="3" t="s">
        <v>119</v>
      </c>
      <c r="W11" s="3" t="s">
        <v>120</v>
      </c>
      <c r="X11" s="3" t="s">
        <v>121</v>
      </c>
      <c r="Y11" s="3" t="s">
        <v>122</v>
      </c>
      <c r="Z11" s="3" t="s">
        <v>123</v>
      </c>
      <c r="AA11" s="3" t="s">
        <v>124</v>
      </c>
      <c r="AB11" s="3" t="s">
        <v>125</v>
      </c>
      <c r="AC11" s="3" t="s">
        <v>126</v>
      </c>
      <c r="AD11" s="3" t="s">
        <v>127</v>
      </c>
      <c r="AE11" s="3" t="s">
        <v>128</v>
      </c>
      <c r="AF11" s="3" t="s">
        <v>129</v>
      </c>
      <c r="AG11" s="3" t="s">
        <v>130</v>
      </c>
      <c r="AH11" s="3" t="s">
        <v>131</v>
      </c>
      <c r="AI11" s="3" t="s">
        <v>132</v>
      </c>
      <c r="AJ11" s="3" t="s">
        <v>133</v>
      </c>
      <c r="AK11" s="3" t="s">
        <v>134</v>
      </c>
      <c r="AL11" s="3" t="s">
        <v>135</v>
      </c>
      <c r="AM11" s="3" t="s">
        <v>136</v>
      </c>
      <c r="AN11" s="3" t="s">
        <v>137</v>
      </c>
      <c r="AO11" s="3" t="s">
        <v>138</v>
      </c>
      <c r="AP11" s="3" t="s">
        <v>139</v>
      </c>
      <c r="AQ11" s="3" t="s">
        <v>140</v>
      </c>
      <c r="AR11" s="3" t="s">
        <v>141</v>
      </c>
      <c r="AS11" s="3" t="s">
        <v>142</v>
      </c>
      <c r="AT11" s="3" t="s">
        <v>143</v>
      </c>
      <c r="AU11" s="3" t="s">
        <v>144</v>
      </c>
      <c r="AV11" s="3" t="s">
        <v>145</v>
      </c>
      <c r="AW11" s="3" t="s">
        <v>146</v>
      </c>
      <c r="AX11"/>
      <c r="AY11"/>
    </row>
    <row r="12" spans="1:51">
      <c r="A12" s="1">
        <f t="shared" si="7"/>
        <v>3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151</v>
      </c>
      <c r="G12" s="3" t="s">
        <v>152</v>
      </c>
      <c r="H12" s="3" t="s">
        <v>153</v>
      </c>
      <c r="I12" s="3" t="s">
        <v>154</v>
      </c>
      <c r="J12" s="3" t="s">
        <v>155</v>
      </c>
      <c r="K12" s="3" t="s">
        <v>156</v>
      </c>
      <c r="L12" s="3" t="s">
        <v>157</v>
      </c>
      <c r="M12" s="3" t="s">
        <v>158</v>
      </c>
      <c r="N12" s="3" t="s">
        <v>159</v>
      </c>
      <c r="O12" s="3" t="s">
        <v>160</v>
      </c>
      <c r="P12" s="3" t="s">
        <v>161</v>
      </c>
      <c r="Q12" s="3" t="s">
        <v>162</v>
      </c>
      <c r="R12" s="3" t="s">
        <v>163</v>
      </c>
      <c r="S12" s="3" t="s">
        <v>164</v>
      </c>
      <c r="T12" s="3" t="s">
        <v>165</v>
      </c>
      <c r="U12" s="3" t="s">
        <v>166</v>
      </c>
      <c r="V12" s="3" t="s">
        <v>167</v>
      </c>
      <c r="W12" s="3" t="s">
        <v>168</v>
      </c>
      <c r="X12" s="3" t="s">
        <v>169</v>
      </c>
      <c r="Y12" s="3" t="s">
        <v>170</v>
      </c>
      <c r="Z12" s="3" t="s">
        <v>171</v>
      </c>
      <c r="AA12" s="3" t="s">
        <v>172</v>
      </c>
      <c r="AB12" s="3" t="s">
        <v>173</v>
      </c>
      <c r="AC12" s="3" t="s">
        <v>174</v>
      </c>
      <c r="AD12" s="3" t="s">
        <v>175</v>
      </c>
      <c r="AE12" s="3" t="s">
        <v>176</v>
      </c>
      <c r="AF12" s="3" t="s">
        <v>177</v>
      </c>
      <c r="AG12" s="3" t="s">
        <v>178</v>
      </c>
      <c r="AH12" s="3" t="s">
        <v>179</v>
      </c>
      <c r="AI12" s="3" t="s">
        <v>180</v>
      </c>
      <c r="AJ12" s="3" t="s">
        <v>181</v>
      </c>
      <c r="AK12" s="3" t="s">
        <v>182</v>
      </c>
      <c r="AL12" s="3" t="s">
        <v>183</v>
      </c>
      <c r="AM12" s="3" t="s">
        <v>184</v>
      </c>
      <c r="AN12" s="3" t="s">
        <v>185</v>
      </c>
      <c r="AO12" s="3" t="s">
        <v>186</v>
      </c>
      <c r="AP12" s="3" t="s">
        <v>187</v>
      </c>
      <c r="AQ12" s="3" t="s">
        <v>188</v>
      </c>
      <c r="AR12" s="3" t="s">
        <v>189</v>
      </c>
      <c r="AS12" s="3" t="s">
        <v>190</v>
      </c>
      <c r="AT12" s="3" t="s">
        <v>191</v>
      </c>
      <c r="AU12" s="3" t="s">
        <v>192</v>
      </c>
      <c r="AV12" s="3" t="s">
        <v>193</v>
      </c>
      <c r="AW12" s="3" t="s">
        <v>194</v>
      </c>
      <c r="AX12"/>
      <c r="AY12"/>
    </row>
    <row r="13" spans="1:51">
      <c r="A13" s="1">
        <f t="shared" si="7"/>
        <v>4</v>
      </c>
      <c r="B13" s="3" t="s">
        <v>195</v>
      </c>
      <c r="C13" s="3" t="s">
        <v>196</v>
      </c>
      <c r="D13" s="3" t="s">
        <v>197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3" t="s">
        <v>203</v>
      </c>
      <c r="K13" s="3" t="s">
        <v>204</v>
      </c>
      <c r="L13" s="3" t="s">
        <v>205</v>
      </c>
      <c r="M13" s="3" t="s">
        <v>206</v>
      </c>
      <c r="N13" s="3" t="s">
        <v>207</v>
      </c>
      <c r="O13" s="3" t="s">
        <v>208</v>
      </c>
      <c r="P13" s="3" t="s">
        <v>209</v>
      </c>
      <c r="Q13" s="3" t="s">
        <v>210</v>
      </c>
      <c r="R13" s="3" t="s">
        <v>211</v>
      </c>
      <c r="S13" s="3" t="s">
        <v>212</v>
      </c>
      <c r="T13" s="3" t="s">
        <v>213</v>
      </c>
      <c r="U13" s="3" t="s">
        <v>214</v>
      </c>
      <c r="V13" s="3" t="s">
        <v>215</v>
      </c>
      <c r="W13" s="3" t="s">
        <v>216</v>
      </c>
      <c r="X13" s="3" t="s">
        <v>217</v>
      </c>
      <c r="Y13" s="3" t="s">
        <v>218</v>
      </c>
      <c r="Z13" s="3" t="s">
        <v>219</v>
      </c>
      <c r="AA13" s="3" t="s">
        <v>220</v>
      </c>
      <c r="AB13" s="3" t="s">
        <v>221</v>
      </c>
      <c r="AC13" s="3" t="s">
        <v>222</v>
      </c>
      <c r="AD13" s="3" t="s">
        <v>223</v>
      </c>
      <c r="AE13" s="3" t="s">
        <v>224</v>
      </c>
      <c r="AF13" s="3" t="s">
        <v>225</v>
      </c>
      <c r="AG13" s="3" t="s">
        <v>226</v>
      </c>
      <c r="AH13" s="3" t="s">
        <v>227</v>
      </c>
      <c r="AI13" s="3" t="s">
        <v>228</v>
      </c>
      <c r="AJ13" s="3" t="s">
        <v>229</v>
      </c>
      <c r="AK13" s="3" t="s">
        <v>230</v>
      </c>
      <c r="AL13" s="3" t="s">
        <v>231</v>
      </c>
      <c r="AM13" s="3" t="s">
        <v>232</v>
      </c>
      <c r="AN13" s="3" t="s">
        <v>233</v>
      </c>
      <c r="AO13" s="3" t="s">
        <v>234</v>
      </c>
      <c r="AP13" s="3" t="s">
        <v>235</v>
      </c>
      <c r="AQ13" s="3" t="s">
        <v>236</v>
      </c>
      <c r="AR13" s="3" t="s">
        <v>237</v>
      </c>
      <c r="AS13" s="3" t="s">
        <v>238</v>
      </c>
      <c r="AT13" s="3" t="s">
        <v>239</v>
      </c>
      <c r="AU13" s="3" t="s">
        <v>240</v>
      </c>
      <c r="AV13" s="3" t="s">
        <v>241</v>
      </c>
      <c r="AW13" s="3" t="s">
        <v>242</v>
      </c>
      <c r="AX13"/>
      <c r="AY13"/>
    </row>
    <row r="14" spans="1:51">
      <c r="A14" s="1">
        <f t="shared" si="7"/>
        <v>5</v>
      </c>
      <c r="B14" s="3" t="s">
        <v>243</v>
      </c>
      <c r="C14" s="3" t="s">
        <v>244</v>
      </c>
      <c r="D14" s="3" t="s">
        <v>245</v>
      </c>
      <c r="E14" s="3" t="s">
        <v>246</v>
      </c>
      <c r="F14" s="3" t="s">
        <v>247</v>
      </c>
      <c r="G14" s="3" t="s">
        <v>248</v>
      </c>
      <c r="H14" s="3" t="s">
        <v>249</v>
      </c>
      <c r="I14" s="3" t="s">
        <v>250</v>
      </c>
      <c r="J14" s="3" t="s">
        <v>251</v>
      </c>
      <c r="K14" s="3" t="s">
        <v>252</v>
      </c>
      <c r="L14" s="3" t="s">
        <v>253</v>
      </c>
      <c r="M14" s="3" t="s">
        <v>254</v>
      </c>
      <c r="N14" s="3" t="s">
        <v>255</v>
      </c>
      <c r="O14" s="3" t="s">
        <v>256</v>
      </c>
      <c r="P14" s="3" t="s">
        <v>257</v>
      </c>
      <c r="Q14" s="3" t="s">
        <v>258</v>
      </c>
      <c r="R14" s="3" t="s">
        <v>259</v>
      </c>
      <c r="S14" s="3"/>
      <c r="T14" s="3" t="s">
        <v>260</v>
      </c>
      <c r="U14" s="3" t="s">
        <v>261</v>
      </c>
      <c r="V14" s="3" t="s">
        <v>262</v>
      </c>
      <c r="W14" s="3" t="s">
        <v>263</v>
      </c>
      <c r="X14" s="3" t="s">
        <v>264</v>
      </c>
      <c r="Y14" s="3" t="s">
        <v>265</v>
      </c>
      <c r="Z14" s="3" t="s">
        <v>266</v>
      </c>
      <c r="AA14" s="3" t="s">
        <v>267</v>
      </c>
      <c r="AB14" s="3" t="s">
        <v>268</v>
      </c>
      <c r="AC14" s="3" t="s">
        <v>269</v>
      </c>
      <c r="AD14" s="3" t="s">
        <v>270</v>
      </c>
      <c r="AE14" s="3" t="s">
        <v>271</v>
      </c>
      <c r="AF14" s="3" t="s">
        <v>272</v>
      </c>
      <c r="AG14" s="3" t="s">
        <v>273</v>
      </c>
      <c r="AH14" s="3" t="s">
        <v>274</v>
      </c>
      <c r="AI14" s="3" t="s">
        <v>275</v>
      </c>
      <c r="AJ14" s="3" t="s">
        <v>276</v>
      </c>
      <c r="AK14" s="3" t="s">
        <v>277</v>
      </c>
      <c r="AL14" s="3" t="s">
        <v>278</v>
      </c>
      <c r="AM14" s="3" t="s">
        <v>279</v>
      </c>
      <c r="AN14" s="3" t="s">
        <v>280</v>
      </c>
      <c r="AO14" s="3" t="s">
        <v>281</v>
      </c>
      <c r="AP14" s="3" t="s">
        <v>282</v>
      </c>
      <c r="AQ14" s="3" t="s">
        <v>283</v>
      </c>
      <c r="AR14" s="3" t="s">
        <v>284</v>
      </c>
      <c r="AS14" s="3" t="s">
        <v>285</v>
      </c>
      <c r="AT14" s="3" t="s">
        <v>286</v>
      </c>
      <c r="AU14" s="3" t="s">
        <v>287</v>
      </c>
      <c r="AV14" s="3" t="s">
        <v>288</v>
      </c>
      <c r="AW14" s="3" t="s">
        <v>289</v>
      </c>
      <c r="AX14"/>
      <c r="AY14"/>
    </row>
    <row r="15" spans="1:51">
      <c r="A15" s="1">
        <f t="shared" si="7"/>
        <v>6</v>
      </c>
      <c r="B15" s="3" t="s">
        <v>290</v>
      </c>
      <c r="C15" s="3" t="s">
        <v>291</v>
      </c>
      <c r="D15" s="3" t="s">
        <v>292</v>
      </c>
      <c r="E15" s="3" t="s">
        <v>288</v>
      </c>
      <c r="F15" s="3" t="s">
        <v>293</v>
      </c>
      <c r="G15" s="3" t="s">
        <v>294</v>
      </c>
      <c r="H15" s="3" t="s">
        <v>290</v>
      </c>
      <c r="I15" s="3"/>
      <c r="J15" s="3" t="s">
        <v>295</v>
      </c>
      <c r="K15" s="3" t="s">
        <v>296</v>
      </c>
      <c r="L15" s="3" t="s">
        <v>297</v>
      </c>
      <c r="M15" s="3" t="s">
        <v>298</v>
      </c>
      <c r="N15" s="3" t="s">
        <v>288</v>
      </c>
      <c r="O15" s="3"/>
      <c r="P15" s="3" t="s">
        <v>299</v>
      </c>
      <c r="Q15" s="3" t="s">
        <v>300</v>
      </c>
      <c r="R15" s="3" t="s">
        <v>301</v>
      </c>
      <c r="S15" s="3"/>
      <c r="T15" s="3"/>
      <c r="U15" s="3" t="s">
        <v>302</v>
      </c>
      <c r="V15" s="3" t="s">
        <v>303</v>
      </c>
      <c r="W15" s="3"/>
      <c r="X15" s="3" t="s">
        <v>304</v>
      </c>
      <c r="Y15" s="3" t="s">
        <v>305</v>
      </c>
      <c r="Z15" s="3" t="s">
        <v>306</v>
      </c>
      <c r="AA15" s="3" t="s">
        <v>307</v>
      </c>
      <c r="AB15" s="3" t="s">
        <v>308</v>
      </c>
      <c r="AC15" s="3" t="s">
        <v>309</v>
      </c>
      <c r="AD15" s="3" t="s">
        <v>310</v>
      </c>
      <c r="AE15" s="3" t="s">
        <v>311</v>
      </c>
      <c r="AF15" s="3" t="s">
        <v>312</v>
      </c>
      <c r="AG15" s="3" t="s">
        <v>313</v>
      </c>
      <c r="AH15" s="3" t="s">
        <v>314</v>
      </c>
      <c r="AI15" s="3" t="s">
        <v>315</v>
      </c>
      <c r="AJ15" s="3" t="s">
        <v>316</v>
      </c>
      <c r="AK15" s="3" t="s">
        <v>317</v>
      </c>
      <c r="AL15" s="3" t="s">
        <v>318</v>
      </c>
      <c r="AM15" s="3" t="s">
        <v>319</v>
      </c>
      <c r="AN15" s="3" t="s">
        <v>320</v>
      </c>
      <c r="AO15" s="3"/>
      <c r="AP15" s="3" t="s">
        <v>321</v>
      </c>
      <c r="AQ15" s="3" t="s">
        <v>322</v>
      </c>
      <c r="AR15" s="3" t="s">
        <v>281</v>
      </c>
      <c r="AS15" s="3" t="s">
        <v>320</v>
      </c>
      <c r="AT15" s="3" t="s">
        <v>323</v>
      </c>
      <c r="AU15" s="3" t="s">
        <v>324</v>
      </c>
      <c r="AV15" s="3"/>
      <c r="AW15" s="3" t="s">
        <v>325</v>
      </c>
      <c r="AX15"/>
      <c r="AY15"/>
    </row>
    <row r="16" spans="1:51">
      <c r="A16" s="1">
        <f t="shared" si="7"/>
        <v>7</v>
      </c>
      <c r="B16" s="3"/>
      <c r="C16" s="3" t="s">
        <v>326</v>
      </c>
      <c r="D16" s="3"/>
      <c r="E16" s="3"/>
      <c r="F16" s="3"/>
      <c r="G16" s="3"/>
      <c r="H16" s="3"/>
      <c r="I16" s="3"/>
      <c r="J16" s="3" t="s">
        <v>327</v>
      </c>
      <c r="K16" s="3" t="s">
        <v>328</v>
      </c>
      <c r="L16" s="3"/>
      <c r="M16" s="3" t="s">
        <v>329</v>
      </c>
      <c r="N16" s="3"/>
      <c r="O16" s="3"/>
      <c r="P16" s="3"/>
      <c r="Q16" s="3" t="s">
        <v>330</v>
      </c>
      <c r="R16" s="3"/>
      <c r="S16" s="3"/>
      <c r="T16" s="3"/>
      <c r="U16" s="3"/>
      <c r="V16" s="3"/>
      <c r="W16" s="3"/>
      <c r="X16" s="3"/>
      <c r="Y16" s="3"/>
      <c r="Z16" s="3" t="s">
        <v>331</v>
      </c>
      <c r="AA16" s="3"/>
      <c r="AB16" s="3" t="s">
        <v>332</v>
      </c>
      <c r="AC16" s="3"/>
      <c r="AD16" s="3" t="s">
        <v>333</v>
      </c>
      <c r="AE16" s="3" t="s">
        <v>334</v>
      </c>
      <c r="AF16" s="3" t="s">
        <v>335</v>
      </c>
      <c r="AG16" s="3"/>
      <c r="AH16" s="3"/>
      <c r="AI16" s="3" t="s">
        <v>336</v>
      </c>
      <c r="AJ16" s="3"/>
      <c r="AK16" s="3" t="s">
        <v>304</v>
      </c>
      <c r="AL16" s="3"/>
      <c r="AM16" s="3"/>
      <c r="AN16" s="3"/>
      <c r="AO16" s="3"/>
      <c r="AP16" s="3"/>
      <c r="AQ16" s="3"/>
      <c r="AR16" s="3"/>
      <c r="AS16" s="3"/>
      <c r="AT16" s="3" t="s">
        <v>337</v>
      </c>
      <c r="AU16" s="3" t="s">
        <v>338</v>
      </c>
      <c r="AV16" s="3"/>
      <c r="AW16" s="3" t="s">
        <v>339</v>
      </c>
      <c r="AX16"/>
      <c r="AY16"/>
    </row>
    <row r="17" spans="1:51">
      <c r="A17" s="1">
        <f t="shared" si="7"/>
        <v>8</v>
      </c>
      <c r="B17" s="3"/>
      <c r="C17" s="3" t="s">
        <v>340</v>
      </c>
      <c r="D17" s="3"/>
      <c r="E17" s="3"/>
      <c r="F17" s="3"/>
      <c r="G17" s="3"/>
      <c r="H17" s="3"/>
      <c r="I17" s="3"/>
      <c r="J17" s="3"/>
      <c r="K17" s="3" t="s">
        <v>260</v>
      </c>
      <c r="L17" s="3"/>
      <c r="M17" s="3"/>
      <c r="N17" s="3"/>
      <c r="O17" s="3"/>
      <c r="P17" s="3"/>
      <c r="Q17" s="3" t="s">
        <v>332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 t="s">
        <v>341</v>
      </c>
      <c r="AX17"/>
      <c r="AY17"/>
    </row>
    <row r="18" spans="1:51">
      <c r="A18" s="1">
        <f t="shared" si="7"/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 t="s">
        <v>342</v>
      </c>
      <c r="AX18"/>
      <c r="AY18"/>
    </row>
    <row r="19" spans="1:51">
      <c r="A19" s="1">
        <f t="shared" si="7"/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 t="s">
        <v>343</v>
      </c>
      <c r="AX19"/>
      <c r="AY19"/>
    </row>
    <row r="20" spans="1:51">
      <c r="A20" s="1">
        <f t="shared" si="7"/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 t="s">
        <v>321</v>
      </c>
      <c r="AX20"/>
      <c r="AY20"/>
    </row>
    <row r="21" spans="1:51">
      <c r="A21" s="1">
        <f t="shared" si="7"/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/>
      <c r="AY21"/>
    </row>
    <row r="22" spans="1:51">
      <c r="A22" s="1">
        <f t="shared" si="7"/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/>
      <c r="AY22"/>
    </row>
    <row r="23" spans="1:51">
      <c r="A23" s="1">
        <f t="shared" si="7"/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/>
      <c r="AY23"/>
    </row>
    <row r="24" spans="1:51">
      <c r="A24" s="1">
        <f t="shared" si="7"/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/>
      <c r="AY24"/>
    </row>
    <row r="25" spans="1:5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/>
      <c r="AY25"/>
    </row>
    <row r="26" spans="1:51" ht="15">
      <c r="A26" s="1">
        <v>0</v>
      </c>
      <c r="B26" s="15">
        <f>IF(LEN(B10),HEX2DEC(MID(B10,9+8,2)),"")</f>
        <v>3</v>
      </c>
      <c r="C26" s="15">
        <f t="shared" ref="C26:AW26" si="8">IF(LEN(C10),HEX2DEC(MID(C10,9+8,2)),"")</f>
        <v>4</v>
      </c>
      <c r="D26" s="15">
        <f t="shared" si="8"/>
        <v>4</v>
      </c>
      <c r="E26" s="15">
        <f t="shared" si="8"/>
        <v>5</v>
      </c>
      <c r="F26" s="15">
        <f t="shared" si="8"/>
        <v>5</v>
      </c>
      <c r="G26" s="15">
        <f t="shared" si="8"/>
        <v>4</v>
      </c>
      <c r="H26" s="15">
        <f t="shared" si="8"/>
        <v>3</v>
      </c>
      <c r="I26" s="15">
        <f t="shared" si="8"/>
        <v>3</v>
      </c>
      <c r="J26" s="15">
        <f t="shared" si="8"/>
        <v>4</v>
      </c>
      <c r="K26" s="15">
        <f t="shared" si="8"/>
        <v>3</v>
      </c>
      <c r="L26" s="15">
        <f t="shared" si="8"/>
        <v>3</v>
      </c>
      <c r="M26" s="15">
        <f t="shared" si="8"/>
        <v>3</v>
      </c>
      <c r="N26" s="15">
        <f t="shared" si="8"/>
        <v>3</v>
      </c>
      <c r="O26" s="15">
        <f t="shared" si="8"/>
        <v>4</v>
      </c>
      <c r="P26" s="15">
        <f t="shared" si="8"/>
        <v>4</v>
      </c>
      <c r="Q26" s="15">
        <f t="shared" si="8"/>
        <v>3</v>
      </c>
      <c r="R26" s="15">
        <f t="shared" si="8"/>
        <v>3</v>
      </c>
      <c r="S26" s="15">
        <f t="shared" si="8"/>
        <v>5</v>
      </c>
      <c r="T26" s="15">
        <f t="shared" si="8"/>
        <v>4</v>
      </c>
      <c r="U26" s="15">
        <f t="shared" si="8"/>
        <v>3</v>
      </c>
      <c r="V26" s="15">
        <f t="shared" si="8"/>
        <v>3</v>
      </c>
      <c r="W26" s="15">
        <f t="shared" si="8"/>
        <v>4</v>
      </c>
      <c r="X26" s="15">
        <f t="shared" si="8"/>
        <v>3</v>
      </c>
      <c r="Y26" s="15">
        <f t="shared" si="8"/>
        <v>5</v>
      </c>
      <c r="Z26" s="15">
        <f t="shared" si="8"/>
        <v>4</v>
      </c>
      <c r="AA26" s="15">
        <f t="shared" si="8"/>
        <v>3</v>
      </c>
      <c r="AB26" s="15">
        <f t="shared" si="8"/>
        <v>3</v>
      </c>
      <c r="AC26" s="15">
        <f t="shared" si="8"/>
        <v>5</v>
      </c>
      <c r="AD26" s="15">
        <f t="shared" si="8"/>
        <v>3</v>
      </c>
      <c r="AE26" s="15">
        <f t="shared" si="8"/>
        <v>3</v>
      </c>
      <c r="AF26" s="15">
        <f t="shared" si="8"/>
        <v>3</v>
      </c>
      <c r="AG26" s="15">
        <f t="shared" si="8"/>
        <v>3</v>
      </c>
      <c r="AH26" s="15">
        <f t="shared" si="8"/>
        <v>4</v>
      </c>
      <c r="AI26" s="15">
        <f t="shared" si="8"/>
        <v>3</v>
      </c>
      <c r="AJ26" s="15">
        <f t="shared" si="8"/>
        <v>3</v>
      </c>
      <c r="AK26" s="15">
        <f t="shared" si="8"/>
        <v>3</v>
      </c>
      <c r="AL26" s="15">
        <f t="shared" si="8"/>
        <v>3</v>
      </c>
      <c r="AM26" s="15">
        <f t="shared" si="8"/>
        <v>3</v>
      </c>
      <c r="AN26" s="15">
        <f t="shared" si="8"/>
        <v>3</v>
      </c>
      <c r="AO26" s="15">
        <f t="shared" si="8"/>
        <v>4</v>
      </c>
      <c r="AP26" s="15">
        <f t="shared" si="8"/>
        <v>3</v>
      </c>
      <c r="AQ26" s="15">
        <f t="shared" si="8"/>
        <v>7</v>
      </c>
      <c r="AR26" s="15">
        <f t="shared" si="8"/>
        <v>9</v>
      </c>
      <c r="AS26" s="15">
        <f t="shared" si="8"/>
        <v>5</v>
      </c>
      <c r="AT26" s="15">
        <f t="shared" si="8"/>
        <v>6</v>
      </c>
      <c r="AU26" s="15">
        <f t="shared" si="8"/>
        <v>4</v>
      </c>
      <c r="AV26" s="15">
        <f t="shared" si="8"/>
        <v>7</v>
      </c>
      <c r="AW26" s="15">
        <f t="shared" si="8"/>
        <v>4</v>
      </c>
      <c r="AX26"/>
      <c r="AY26"/>
    </row>
    <row r="27" spans="1:51" ht="15">
      <c r="A27" s="1">
        <f t="shared" ref="A27:A41" si="9">A26+1</f>
        <v>1</v>
      </c>
      <c r="B27" s="15">
        <f t="shared" ref="B27:AW27" si="10">IF(LEN(B11),HEX2DEC(MID(B11,9+8,2)),"")</f>
        <v>5</v>
      </c>
      <c r="C27" s="15">
        <f t="shared" si="10"/>
        <v>3</v>
      </c>
      <c r="D27" s="15">
        <f t="shared" si="10"/>
        <v>5</v>
      </c>
      <c r="E27" s="15">
        <f t="shared" si="10"/>
        <v>4</v>
      </c>
      <c r="F27" s="15">
        <f t="shared" si="10"/>
        <v>4</v>
      </c>
      <c r="G27" s="15">
        <f t="shared" si="10"/>
        <v>4</v>
      </c>
      <c r="H27" s="15">
        <f t="shared" si="10"/>
        <v>3</v>
      </c>
      <c r="I27" s="15">
        <f t="shared" si="10"/>
        <v>3</v>
      </c>
      <c r="J27" s="15">
        <f t="shared" si="10"/>
        <v>3</v>
      </c>
      <c r="K27" s="15">
        <f t="shared" si="10"/>
        <v>2</v>
      </c>
      <c r="L27" s="15">
        <f t="shared" si="10"/>
        <v>3</v>
      </c>
      <c r="M27" s="15">
        <f t="shared" si="10"/>
        <v>3</v>
      </c>
      <c r="N27" s="15">
        <f t="shared" si="10"/>
        <v>4</v>
      </c>
      <c r="O27" s="15">
        <f t="shared" si="10"/>
        <v>3</v>
      </c>
      <c r="P27" s="15">
        <f t="shared" si="10"/>
        <v>3</v>
      </c>
      <c r="Q27" s="15">
        <f t="shared" si="10"/>
        <v>3</v>
      </c>
      <c r="R27" s="15">
        <f t="shared" si="10"/>
        <v>2</v>
      </c>
      <c r="S27" s="15">
        <f t="shared" si="10"/>
        <v>4</v>
      </c>
      <c r="T27" s="15">
        <f t="shared" si="10"/>
        <v>4</v>
      </c>
      <c r="U27" s="15">
        <f t="shared" si="10"/>
        <v>3</v>
      </c>
      <c r="V27" s="15">
        <f t="shared" si="10"/>
        <v>3</v>
      </c>
      <c r="W27" s="15">
        <f t="shared" si="10"/>
        <v>4</v>
      </c>
      <c r="X27" s="15">
        <f t="shared" si="10"/>
        <v>3</v>
      </c>
      <c r="Y27" s="15">
        <f t="shared" si="10"/>
        <v>4</v>
      </c>
      <c r="Z27" s="15">
        <f t="shared" si="10"/>
        <v>4</v>
      </c>
      <c r="AA27" s="15">
        <f t="shared" si="10"/>
        <v>3</v>
      </c>
      <c r="AB27" s="15">
        <f t="shared" si="10"/>
        <v>3</v>
      </c>
      <c r="AC27" s="15">
        <f t="shared" si="10"/>
        <v>4</v>
      </c>
      <c r="AD27" s="15">
        <f t="shared" si="10"/>
        <v>3</v>
      </c>
      <c r="AE27" s="15">
        <f t="shared" si="10"/>
        <v>4</v>
      </c>
      <c r="AF27" s="15">
        <f t="shared" si="10"/>
        <v>4</v>
      </c>
      <c r="AG27" s="15">
        <f t="shared" si="10"/>
        <v>2</v>
      </c>
      <c r="AH27" s="15">
        <f t="shared" si="10"/>
        <v>3</v>
      </c>
      <c r="AI27" s="15">
        <f t="shared" si="10"/>
        <v>3</v>
      </c>
      <c r="AJ27" s="15">
        <f t="shared" si="10"/>
        <v>3</v>
      </c>
      <c r="AK27" s="15">
        <f t="shared" si="10"/>
        <v>4</v>
      </c>
      <c r="AL27" s="15">
        <f t="shared" si="10"/>
        <v>3</v>
      </c>
      <c r="AM27" s="15">
        <f t="shared" si="10"/>
        <v>3</v>
      </c>
      <c r="AN27" s="15">
        <f t="shared" si="10"/>
        <v>2</v>
      </c>
      <c r="AO27" s="15">
        <f t="shared" si="10"/>
        <v>4</v>
      </c>
      <c r="AP27" s="15">
        <f t="shared" si="10"/>
        <v>2</v>
      </c>
      <c r="AQ27" s="15">
        <f t="shared" si="10"/>
        <v>8</v>
      </c>
      <c r="AR27" s="15">
        <f t="shared" si="10"/>
        <v>4</v>
      </c>
      <c r="AS27" s="15">
        <f t="shared" si="10"/>
        <v>5</v>
      </c>
      <c r="AT27" s="15">
        <f t="shared" si="10"/>
        <v>4</v>
      </c>
      <c r="AU27" s="15">
        <f t="shared" si="10"/>
        <v>4</v>
      </c>
      <c r="AV27" s="15">
        <f t="shared" si="10"/>
        <v>6</v>
      </c>
      <c r="AW27" s="15">
        <f t="shared" si="10"/>
        <v>5</v>
      </c>
      <c r="AX27"/>
      <c r="AY27"/>
    </row>
    <row r="28" spans="1:51" ht="15">
      <c r="A28" s="1">
        <f t="shared" si="9"/>
        <v>2</v>
      </c>
      <c r="B28" s="15">
        <f t="shared" ref="B28:AW28" si="11">IF(LEN(B12),HEX2DEC(MID(B12,9+8,2)),"")</f>
        <v>5</v>
      </c>
      <c r="C28" s="15">
        <f t="shared" si="11"/>
        <v>3</v>
      </c>
      <c r="D28" s="15">
        <f t="shared" si="11"/>
        <v>3</v>
      </c>
      <c r="E28" s="15">
        <f t="shared" si="11"/>
        <v>3</v>
      </c>
      <c r="F28" s="15">
        <f t="shared" si="11"/>
        <v>4</v>
      </c>
      <c r="G28" s="15">
        <f t="shared" si="11"/>
        <v>4</v>
      </c>
      <c r="H28" s="15">
        <f t="shared" si="11"/>
        <v>3</v>
      </c>
      <c r="I28" s="15">
        <f t="shared" si="11"/>
        <v>6</v>
      </c>
      <c r="J28" s="15">
        <f t="shared" si="11"/>
        <v>4</v>
      </c>
      <c r="K28" s="15">
        <f t="shared" si="11"/>
        <v>2</v>
      </c>
      <c r="L28" s="15">
        <f t="shared" si="11"/>
        <v>3</v>
      </c>
      <c r="M28" s="15">
        <f t="shared" si="11"/>
        <v>3</v>
      </c>
      <c r="N28" s="15">
        <f t="shared" si="11"/>
        <v>4</v>
      </c>
      <c r="O28" s="15">
        <f t="shared" si="11"/>
        <v>3</v>
      </c>
      <c r="P28" s="15">
        <f t="shared" si="11"/>
        <v>4</v>
      </c>
      <c r="Q28" s="15">
        <f t="shared" si="11"/>
        <v>3</v>
      </c>
      <c r="R28" s="15">
        <f t="shared" si="11"/>
        <v>2</v>
      </c>
      <c r="S28" s="15">
        <f t="shared" si="11"/>
        <v>4</v>
      </c>
      <c r="T28" s="15">
        <f t="shared" si="11"/>
        <v>3</v>
      </c>
      <c r="U28" s="15">
        <f t="shared" si="11"/>
        <v>3</v>
      </c>
      <c r="V28" s="15">
        <f t="shared" si="11"/>
        <v>3</v>
      </c>
      <c r="W28" s="15">
        <f t="shared" si="11"/>
        <v>3</v>
      </c>
      <c r="X28" s="15">
        <f t="shared" si="11"/>
        <v>2</v>
      </c>
      <c r="Y28" s="15">
        <f t="shared" si="11"/>
        <v>4</v>
      </c>
      <c r="Z28" s="15">
        <f t="shared" si="11"/>
        <v>3</v>
      </c>
      <c r="AA28" s="15">
        <f t="shared" si="11"/>
        <v>3</v>
      </c>
      <c r="AB28" s="15">
        <f t="shared" si="11"/>
        <v>4</v>
      </c>
      <c r="AC28" s="15">
        <f t="shared" si="11"/>
        <v>4</v>
      </c>
      <c r="AD28" s="15">
        <f t="shared" si="11"/>
        <v>3</v>
      </c>
      <c r="AE28" s="15">
        <f t="shared" si="11"/>
        <v>6</v>
      </c>
      <c r="AF28" s="15">
        <f t="shared" si="11"/>
        <v>4</v>
      </c>
      <c r="AG28" s="15">
        <f t="shared" si="11"/>
        <v>3</v>
      </c>
      <c r="AH28" s="15">
        <f t="shared" si="11"/>
        <v>3</v>
      </c>
      <c r="AI28" s="15">
        <f t="shared" si="11"/>
        <v>2</v>
      </c>
      <c r="AJ28" s="15">
        <f t="shared" si="11"/>
        <v>2</v>
      </c>
      <c r="AK28" s="15">
        <f t="shared" si="11"/>
        <v>3</v>
      </c>
      <c r="AL28" s="15">
        <f t="shared" si="11"/>
        <v>5</v>
      </c>
      <c r="AM28" s="15">
        <f t="shared" si="11"/>
        <v>3</v>
      </c>
      <c r="AN28" s="15">
        <f t="shared" si="11"/>
        <v>3</v>
      </c>
      <c r="AO28" s="15">
        <f t="shared" si="11"/>
        <v>3</v>
      </c>
      <c r="AP28" s="15">
        <f t="shared" si="11"/>
        <v>2</v>
      </c>
      <c r="AQ28" s="15">
        <f t="shared" si="11"/>
        <v>9</v>
      </c>
      <c r="AR28" s="15">
        <f t="shared" si="11"/>
        <v>3</v>
      </c>
      <c r="AS28" s="15">
        <f t="shared" si="11"/>
        <v>5</v>
      </c>
      <c r="AT28" s="15">
        <f t="shared" si="11"/>
        <v>4</v>
      </c>
      <c r="AU28" s="15">
        <f t="shared" si="11"/>
        <v>6</v>
      </c>
      <c r="AV28" s="15">
        <f t="shared" si="11"/>
        <v>6</v>
      </c>
      <c r="AW28" s="15">
        <f t="shared" si="11"/>
        <v>12</v>
      </c>
      <c r="AX28"/>
      <c r="AY28"/>
    </row>
    <row r="29" spans="1:51" ht="15">
      <c r="A29" s="1">
        <f t="shared" si="9"/>
        <v>3</v>
      </c>
      <c r="B29" s="15">
        <f t="shared" ref="B29:AW29" si="12">IF(LEN(B13),HEX2DEC(MID(B13,9+8,2)),"")</f>
        <v>4</v>
      </c>
      <c r="C29" s="15">
        <f t="shared" si="12"/>
        <v>4</v>
      </c>
      <c r="D29" s="15">
        <f t="shared" si="12"/>
        <v>3</v>
      </c>
      <c r="E29" s="15">
        <f t="shared" si="12"/>
        <v>4</v>
      </c>
      <c r="F29" s="15">
        <f t="shared" si="12"/>
        <v>5</v>
      </c>
      <c r="G29" s="15">
        <f t="shared" si="12"/>
        <v>3</v>
      </c>
      <c r="H29" s="15">
        <f t="shared" si="12"/>
        <v>3</v>
      </c>
      <c r="I29" s="15">
        <f t="shared" si="12"/>
        <v>6</v>
      </c>
      <c r="J29" s="15">
        <f t="shared" si="12"/>
        <v>3</v>
      </c>
      <c r="K29" s="15">
        <f t="shared" si="12"/>
        <v>3</v>
      </c>
      <c r="L29" s="15">
        <f t="shared" si="12"/>
        <v>3</v>
      </c>
      <c r="M29" s="15">
        <f t="shared" si="12"/>
        <v>4</v>
      </c>
      <c r="N29" s="15">
        <f t="shared" si="12"/>
        <v>5</v>
      </c>
      <c r="O29" s="15">
        <f t="shared" si="12"/>
        <v>3</v>
      </c>
      <c r="P29" s="15">
        <f t="shared" si="12"/>
        <v>3</v>
      </c>
      <c r="Q29" s="15">
        <f t="shared" si="12"/>
        <v>2</v>
      </c>
      <c r="R29" s="15">
        <f t="shared" si="12"/>
        <v>3</v>
      </c>
      <c r="S29" s="15">
        <f t="shared" si="12"/>
        <v>1</v>
      </c>
      <c r="T29" s="15">
        <f t="shared" si="12"/>
        <v>5</v>
      </c>
      <c r="U29" s="15">
        <f t="shared" si="12"/>
        <v>2</v>
      </c>
      <c r="V29" s="15">
        <f t="shared" si="12"/>
        <v>2</v>
      </c>
      <c r="W29" s="15">
        <f t="shared" si="12"/>
        <v>3</v>
      </c>
      <c r="X29" s="15">
        <f t="shared" si="12"/>
        <v>1</v>
      </c>
      <c r="Y29" s="15">
        <f t="shared" si="12"/>
        <v>3</v>
      </c>
      <c r="Z29" s="15">
        <f t="shared" si="12"/>
        <v>2</v>
      </c>
      <c r="AA29" s="15">
        <f t="shared" si="12"/>
        <v>4</v>
      </c>
      <c r="AB29" s="15">
        <f t="shared" si="12"/>
        <v>3</v>
      </c>
      <c r="AC29" s="15">
        <f t="shared" si="12"/>
        <v>4</v>
      </c>
      <c r="AD29" s="15">
        <f t="shared" si="12"/>
        <v>3</v>
      </c>
      <c r="AE29" s="15">
        <f t="shared" si="12"/>
        <v>5</v>
      </c>
      <c r="AF29" s="15">
        <f t="shared" si="12"/>
        <v>4</v>
      </c>
      <c r="AG29" s="15">
        <f t="shared" si="12"/>
        <v>3</v>
      </c>
      <c r="AH29" s="15">
        <f t="shared" si="12"/>
        <v>4</v>
      </c>
      <c r="AI29" s="15">
        <f t="shared" si="12"/>
        <v>3</v>
      </c>
      <c r="AJ29" s="15">
        <f t="shared" si="12"/>
        <v>3</v>
      </c>
      <c r="AK29" s="15">
        <f t="shared" si="12"/>
        <v>4</v>
      </c>
      <c r="AL29" s="15">
        <f t="shared" si="12"/>
        <v>4</v>
      </c>
      <c r="AM29" s="15">
        <f t="shared" si="12"/>
        <v>2</v>
      </c>
      <c r="AN29" s="15">
        <f t="shared" si="12"/>
        <v>4</v>
      </c>
      <c r="AO29" s="15">
        <f t="shared" si="12"/>
        <v>4</v>
      </c>
      <c r="AP29" s="15">
        <f t="shared" si="12"/>
        <v>3</v>
      </c>
      <c r="AQ29" s="15">
        <f t="shared" si="12"/>
        <v>9</v>
      </c>
      <c r="AR29" s="15">
        <f t="shared" si="12"/>
        <v>3</v>
      </c>
      <c r="AS29" s="15">
        <f t="shared" si="12"/>
        <v>4</v>
      </c>
      <c r="AT29" s="15">
        <f t="shared" si="12"/>
        <v>5</v>
      </c>
      <c r="AU29" s="15">
        <f t="shared" si="12"/>
        <v>7</v>
      </c>
      <c r="AV29" s="15">
        <f t="shared" si="12"/>
        <v>5</v>
      </c>
      <c r="AW29" s="15">
        <f t="shared" si="12"/>
        <v>11</v>
      </c>
      <c r="AX29"/>
      <c r="AY29"/>
    </row>
    <row r="30" spans="1:51" ht="15">
      <c r="A30" s="1">
        <f t="shared" si="9"/>
        <v>4</v>
      </c>
      <c r="B30" s="15">
        <f t="shared" ref="B30:AW30" si="13">IF(LEN(B14),HEX2DEC(MID(B14,9+8,2)),"")</f>
        <v>3</v>
      </c>
      <c r="C30" s="15">
        <f t="shared" si="13"/>
        <v>3</v>
      </c>
      <c r="D30" s="15">
        <f t="shared" si="13"/>
        <v>3</v>
      </c>
      <c r="E30" s="15">
        <f t="shared" si="13"/>
        <v>4</v>
      </c>
      <c r="F30" s="15">
        <f t="shared" si="13"/>
        <v>4</v>
      </c>
      <c r="G30" s="15">
        <f t="shared" si="13"/>
        <v>4</v>
      </c>
      <c r="H30" s="15">
        <f t="shared" si="13"/>
        <v>4</v>
      </c>
      <c r="I30" s="15">
        <f t="shared" si="13"/>
        <v>1</v>
      </c>
      <c r="J30" s="15">
        <f t="shared" si="13"/>
        <v>2</v>
      </c>
      <c r="K30" s="15">
        <f t="shared" si="13"/>
        <v>3</v>
      </c>
      <c r="L30" s="15">
        <f t="shared" si="13"/>
        <v>3</v>
      </c>
      <c r="M30" s="15">
        <f t="shared" si="13"/>
        <v>3</v>
      </c>
      <c r="N30" s="15">
        <f t="shared" si="13"/>
        <v>6</v>
      </c>
      <c r="O30" s="15">
        <f t="shared" si="13"/>
        <v>1</v>
      </c>
      <c r="P30" s="15">
        <f t="shared" si="13"/>
        <v>3</v>
      </c>
      <c r="Q30" s="15">
        <f t="shared" si="13"/>
        <v>4</v>
      </c>
      <c r="R30" s="15">
        <f t="shared" si="13"/>
        <v>3</v>
      </c>
      <c r="S30" s="15" t="str">
        <f t="shared" si="13"/>
        <v/>
      </c>
      <c r="T30" s="15">
        <f t="shared" si="13"/>
        <v>1</v>
      </c>
      <c r="U30" s="15">
        <f t="shared" si="13"/>
        <v>3</v>
      </c>
      <c r="V30" s="15">
        <f t="shared" si="13"/>
        <v>3</v>
      </c>
      <c r="W30" s="15">
        <f t="shared" si="13"/>
        <v>1</v>
      </c>
      <c r="X30" s="15">
        <f t="shared" si="13"/>
        <v>2</v>
      </c>
      <c r="Y30" s="15">
        <f t="shared" si="13"/>
        <v>4</v>
      </c>
      <c r="Z30" s="15">
        <f t="shared" si="13"/>
        <v>3</v>
      </c>
      <c r="AA30" s="15">
        <f t="shared" si="13"/>
        <v>4</v>
      </c>
      <c r="AB30" s="15">
        <f t="shared" si="13"/>
        <v>4</v>
      </c>
      <c r="AC30" s="15">
        <f t="shared" si="13"/>
        <v>4</v>
      </c>
      <c r="AD30" s="15">
        <f t="shared" si="13"/>
        <v>2</v>
      </c>
      <c r="AE30" s="15">
        <f t="shared" si="13"/>
        <v>4</v>
      </c>
      <c r="AF30" s="15">
        <f t="shared" si="13"/>
        <v>3</v>
      </c>
      <c r="AG30" s="15">
        <f t="shared" si="13"/>
        <v>3</v>
      </c>
      <c r="AH30" s="15">
        <f t="shared" si="13"/>
        <v>5</v>
      </c>
      <c r="AI30" s="15">
        <f t="shared" si="13"/>
        <v>2</v>
      </c>
      <c r="AJ30" s="15">
        <f t="shared" si="13"/>
        <v>3</v>
      </c>
      <c r="AK30" s="15">
        <f t="shared" si="13"/>
        <v>2</v>
      </c>
      <c r="AL30" s="15">
        <f t="shared" si="13"/>
        <v>5</v>
      </c>
      <c r="AM30" s="15">
        <f t="shared" si="13"/>
        <v>3</v>
      </c>
      <c r="AN30" s="15">
        <f t="shared" si="13"/>
        <v>3</v>
      </c>
      <c r="AO30" s="15">
        <f t="shared" si="13"/>
        <v>1</v>
      </c>
      <c r="AP30" s="15">
        <f t="shared" si="13"/>
        <v>7</v>
      </c>
      <c r="AQ30" s="15">
        <f t="shared" si="13"/>
        <v>6</v>
      </c>
      <c r="AR30" s="15">
        <f t="shared" si="13"/>
        <v>4</v>
      </c>
      <c r="AS30" s="15">
        <f t="shared" si="13"/>
        <v>5</v>
      </c>
      <c r="AT30" s="15">
        <f t="shared" si="13"/>
        <v>4</v>
      </c>
      <c r="AU30" s="15">
        <f t="shared" si="13"/>
        <v>7</v>
      </c>
      <c r="AV30" s="15">
        <f t="shared" si="13"/>
        <v>1</v>
      </c>
      <c r="AW30" s="15">
        <f t="shared" si="13"/>
        <v>12</v>
      </c>
      <c r="AX30"/>
      <c r="AY30"/>
    </row>
    <row r="31" spans="1:51" ht="15">
      <c r="A31" s="1">
        <f t="shared" si="9"/>
        <v>5</v>
      </c>
      <c r="B31" s="15">
        <f t="shared" ref="B31:AW31" si="14">IF(LEN(B15),HEX2DEC(MID(B15,9+8,2)),"")</f>
        <v>1</v>
      </c>
      <c r="C31" s="15">
        <f t="shared" si="14"/>
        <v>2</v>
      </c>
      <c r="D31" s="15">
        <f t="shared" si="14"/>
        <v>1</v>
      </c>
      <c r="E31" s="15">
        <f t="shared" si="14"/>
        <v>1</v>
      </c>
      <c r="F31" s="15">
        <f t="shared" si="14"/>
        <v>1</v>
      </c>
      <c r="G31" s="15">
        <f t="shared" si="14"/>
        <v>1</v>
      </c>
      <c r="H31" s="15">
        <f t="shared" si="14"/>
        <v>1</v>
      </c>
      <c r="I31" s="15" t="str">
        <f t="shared" si="14"/>
        <v/>
      </c>
      <c r="J31" s="15">
        <f t="shared" si="14"/>
        <v>3</v>
      </c>
      <c r="K31" s="15">
        <f t="shared" si="14"/>
        <v>3</v>
      </c>
      <c r="L31" s="15">
        <f t="shared" si="14"/>
        <v>1</v>
      </c>
      <c r="M31" s="15">
        <f t="shared" si="14"/>
        <v>4</v>
      </c>
      <c r="N31" s="15">
        <f t="shared" si="14"/>
        <v>1</v>
      </c>
      <c r="O31" s="15" t="str">
        <f t="shared" si="14"/>
        <v/>
      </c>
      <c r="P31" s="15">
        <f t="shared" si="14"/>
        <v>1</v>
      </c>
      <c r="Q31" s="15">
        <f t="shared" si="14"/>
        <v>4</v>
      </c>
      <c r="R31" s="15">
        <f t="shared" si="14"/>
        <v>1</v>
      </c>
      <c r="S31" s="15" t="str">
        <f t="shared" si="14"/>
        <v/>
      </c>
      <c r="T31" s="15" t="str">
        <f t="shared" si="14"/>
        <v/>
      </c>
      <c r="U31" s="15">
        <f t="shared" si="14"/>
        <v>1</v>
      </c>
      <c r="V31" s="15">
        <f t="shared" si="14"/>
        <v>1</v>
      </c>
      <c r="W31" s="15" t="str">
        <f t="shared" si="14"/>
        <v/>
      </c>
      <c r="X31" s="15">
        <f t="shared" si="14"/>
        <v>1</v>
      </c>
      <c r="Y31" s="15">
        <f t="shared" si="14"/>
        <v>1</v>
      </c>
      <c r="Z31" s="15">
        <f t="shared" si="14"/>
        <v>2</v>
      </c>
      <c r="AA31" s="15">
        <f t="shared" si="14"/>
        <v>1</v>
      </c>
      <c r="AB31" s="15">
        <f t="shared" si="14"/>
        <v>4</v>
      </c>
      <c r="AC31" s="15">
        <f t="shared" si="14"/>
        <v>1</v>
      </c>
      <c r="AD31" s="15">
        <f t="shared" si="14"/>
        <v>3</v>
      </c>
      <c r="AE31" s="15">
        <f t="shared" si="14"/>
        <v>2</v>
      </c>
      <c r="AF31" s="15">
        <f t="shared" si="14"/>
        <v>4</v>
      </c>
      <c r="AG31" s="15">
        <f t="shared" si="14"/>
        <v>1</v>
      </c>
      <c r="AH31" s="15">
        <f t="shared" si="14"/>
        <v>1</v>
      </c>
      <c r="AI31" s="15">
        <f t="shared" si="14"/>
        <v>3</v>
      </c>
      <c r="AJ31" s="15">
        <f t="shared" si="14"/>
        <v>1</v>
      </c>
      <c r="AK31" s="15">
        <f t="shared" si="14"/>
        <v>3</v>
      </c>
      <c r="AL31" s="15">
        <f t="shared" si="14"/>
        <v>1</v>
      </c>
      <c r="AM31" s="15">
        <f t="shared" si="14"/>
        <v>1</v>
      </c>
      <c r="AN31" s="15">
        <f t="shared" si="14"/>
        <v>1</v>
      </c>
      <c r="AO31" s="15" t="str">
        <f t="shared" si="14"/>
        <v/>
      </c>
      <c r="AP31" s="15">
        <f t="shared" si="14"/>
        <v>1</v>
      </c>
      <c r="AQ31" s="15">
        <f t="shared" si="14"/>
        <v>1</v>
      </c>
      <c r="AR31" s="15">
        <f t="shared" si="14"/>
        <v>1</v>
      </c>
      <c r="AS31" s="15">
        <f t="shared" si="14"/>
        <v>1</v>
      </c>
      <c r="AT31" s="15">
        <f t="shared" si="14"/>
        <v>4</v>
      </c>
      <c r="AU31" s="15">
        <f t="shared" si="14"/>
        <v>5</v>
      </c>
      <c r="AV31" s="15" t="str">
        <f t="shared" si="14"/>
        <v/>
      </c>
      <c r="AW31" s="15">
        <f t="shared" si="14"/>
        <v>9</v>
      </c>
      <c r="AX31"/>
      <c r="AY31"/>
    </row>
    <row r="32" spans="1:51" ht="15">
      <c r="A32" s="1">
        <f t="shared" si="9"/>
        <v>6</v>
      </c>
      <c r="B32" s="15" t="str">
        <f t="shared" ref="B32:AW32" si="15">IF(LEN(B16),HEX2DEC(MID(B16,9+8,2)),"")</f>
        <v/>
      </c>
      <c r="C32" s="15">
        <f t="shared" si="15"/>
        <v>2</v>
      </c>
      <c r="D32" s="15" t="str">
        <f t="shared" si="15"/>
        <v/>
      </c>
      <c r="E32" s="15" t="str">
        <f t="shared" si="15"/>
        <v/>
      </c>
      <c r="F32" s="15" t="str">
        <f t="shared" si="15"/>
        <v/>
      </c>
      <c r="G32" s="15" t="str">
        <f t="shared" si="15"/>
        <v/>
      </c>
      <c r="H32" s="15" t="str">
        <f t="shared" si="15"/>
        <v/>
      </c>
      <c r="I32" s="15" t="str">
        <f t="shared" si="15"/>
        <v/>
      </c>
      <c r="J32" s="15">
        <f t="shared" si="15"/>
        <v>1</v>
      </c>
      <c r="K32" s="15">
        <f t="shared" si="15"/>
        <v>3</v>
      </c>
      <c r="L32" s="15" t="str">
        <f t="shared" si="15"/>
        <v/>
      </c>
      <c r="M32" s="15">
        <f t="shared" si="15"/>
        <v>1</v>
      </c>
      <c r="N32" s="15" t="str">
        <f t="shared" si="15"/>
        <v/>
      </c>
      <c r="O32" s="15" t="str">
        <f t="shared" si="15"/>
        <v/>
      </c>
      <c r="P32" s="15" t="str">
        <f t="shared" si="15"/>
        <v/>
      </c>
      <c r="Q32" s="15">
        <f t="shared" si="15"/>
        <v>3</v>
      </c>
      <c r="R32" s="15" t="str">
        <f t="shared" si="15"/>
        <v/>
      </c>
      <c r="S32" s="15" t="str">
        <f t="shared" si="15"/>
        <v/>
      </c>
      <c r="T32" s="15" t="str">
        <f t="shared" si="15"/>
        <v/>
      </c>
      <c r="U32" s="15" t="str">
        <f t="shared" si="15"/>
        <v/>
      </c>
      <c r="V32" s="15" t="str">
        <f t="shared" si="15"/>
        <v/>
      </c>
      <c r="W32" s="15" t="str">
        <f t="shared" si="15"/>
        <v/>
      </c>
      <c r="X32" s="15" t="str">
        <f t="shared" si="15"/>
        <v/>
      </c>
      <c r="Y32" s="15" t="str">
        <f t="shared" si="15"/>
        <v/>
      </c>
      <c r="Z32" s="15">
        <f t="shared" si="15"/>
        <v>1</v>
      </c>
      <c r="AA32" s="15" t="str">
        <f t="shared" si="15"/>
        <v/>
      </c>
      <c r="AB32" s="15">
        <f t="shared" si="15"/>
        <v>1</v>
      </c>
      <c r="AC32" s="15" t="str">
        <f t="shared" si="15"/>
        <v/>
      </c>
      <c r="AD32" s="15">
        <f t="shared" si="15"/>
        <v>1</v>
      </c>
      <c r="AE32" s="15">
        <f t="shared" si="15"/>
        <v>1</v>
      </c>
      <c r="AF32" s="15">
        <f t="shared" si="15"/>
        <v>1</v>
      </c>
      <c r="AG32" s="15" t="str">
        <f t="shared" si="15"/>
        <v/>
      </c>
      <c r="AH32" s="15" t="str">
        <f t="shared" si="15"/>
        <v/>
      </c>
      <c r="AI32" s="15">
        <f t="shared" si="15"/>
        <v>1</v>
      </c>
      <c r="AJ32" s="15" t="str">
        <f t="shared" si="15"/>
        <v/>
      </c>
      <c r="AK32" s="15">
        <f t="shared" si="15"/>
        <v>1</v>
      </c>
      <c r="AL32" s="15" t="str">
        <f t="shared" si="15"/>
        <v/>
      </c>
      <c r="AM32" s="15" t="str">
        <f t="shared" si="15"/>
        <v/>
      </c>
      <c r="AN32" s="15" t="str">
        <f t="shared" si="15"/>
        <v/>
      </c>
      <c r="AO32" s="15" t="str">
        <f t="shared" si="15"/>
        <v/>
      </c>
      <c r="AP32" s="15" t="str">
        <f t="shared" si="15"/>
        <v/>
      </c>
      <c r="AQ32" s="15" t="str">
        <f t="shared" si="15"/>
        <v/>
      </c>
      <c r="AR32" s="15" t="str">
        <f t="shared" si="15"/>
        <v/>
      </c>
      <c r="AS32" s="15" t="str">
        <f t="shared" si="15"/>
        <v/>
      </c>
      <c r="AT32" s="15">
        <f t="shared" si="15"/>
        <v>1</v>
      </c>
      <c r="AU32" s="15">
        <f t="shared" si="15"/>
        <v>1</v>
      </c>
      <c r="AV32" s="15" t="str">
        <f t="shared" si="15"/>
        <v/>
      </c>
      <c r="AW32" s="15">
        <f t="shared" si="15"/>
        <v>15</v>
      </c>
      <c r="AX32"/>
      <c r="AY32"/>
    </row>
    <row r="33" spans="1:51" ht="15">
      <c r="A33" s="1">
        <f t="shared" si="9"/>
        <v>7</v>
      </c>
      <c r="B33" s="15" t="str">
        <f t="shared" ref="B33:AW33" si="16">IF(LEN(B17),HEX2DEC(MID(B17,9+8,2)),"")</f>
        <v/>
      </c>
      <c r="C33" s="15">
        <f t="shared" si="16"/>
        <v>1</v>
      </c>
      <c r="D33" s="15" t="str">
        <f t="shared" si="16"/>
        <v/>
      </c>
      <c r="E33" s="15" t="str">
        <f t="shared" si="16"/>
        <v/>
      </c>
      <c r="F33" s="15" t="str">
        <f t="shared" si="16"/>
        <v/>
      </c>
      <c r="G33" s="15" t="str">
        <f t="shared" si="16"/>
        <v/>
      </c>
      <c r="H33" s="15" t="str">
        <f t="shared" si="16"/>
        <v/>
      </c>
      <c r="I33" s="15" t="str">
        <f t="shared" si="16"/>
        <v/>
      </c>
      <c r="J33" s="15" t="str">
        <f t="shared" si="16"/>
        <v/>
      </c>
      <c r="K33" s="15">
        <f t="shared" si="16"/>
        <v>1</v>
      </c>
      <c r="L33" s="15" t="str">
        <f t="shared" si="16"/>
        <v/>
      </c>
      <c r="M33" s="15" t="str">
        <f t="shared" si="16"/>
        <v/>
      </c>
      <c r="N33" s="15" t="str">
        <f t="shared" si="16"/>
        <v/>
      </c>
      <c r="O33" s="15" t="str">
        <f t="shared" si="16"/>
        <v/>
      </c>
      <c r="P33" s="15" t="str">
        <f t="shared" si="16"/>
        <v/>
      </c>
      <c r="Q33" s="15">
        <f t="shared" si="16"/>
        <v>1</v>
      </c>
      <c r="R33" s="15" t="str">
        <f t="shared" si="16"/>
        <v/>
      </c>
      <c r="S33" s="15" t="str">
        <f t="shared" si="16"/>
        <v/>
      </c>
      <c r="T33" s="15" t="str">
        <f t="shared" si="16"/>
        <v/>
      </c>
      <c r="U33" s="15" t="str">
        <f t="shared" si="16"/>
        <v/>
      </c>
      <c r="V33" s="15" t="str">
        <f t="shared" si="16"/>
        <v/>
      </c>
      <c r="W33" s="15" t="str">
        <f t="shared" si="16"/>
        <v/>
      </c>
      <c r="X33" s="15" t="str">
        <f t="shared" si="16"/>
        <v/>
      </c>
      <c r="Y33" s="15" t="str">
        <f t="shared" si="16"/>
        <v/>
      </c>
      <c r="Z33" s="15" t="str">
        <f t="shared" si="16"/>
        <v/>
      </c>
      <c r="AA33" s="15" t="str">
        <f t="shared" si="16"/>
        <v/>
      </c>
      <c r="AB33" s="15" t="str">
        <f t="shared" si="16"/>
        <v/>
      </c>
      <c r="AC33" s="15" t="str">
        <f t="shared" si="16"/>
        <v/>
      </c>
      <c r="AD33" s="15" t="str">
        <f t="shared" si="16"/>
        <v/>
      </c>
      <c r="AE33" s="15" t="str">
        <f t="shared" si="16"/>
        <v/>
      </c>
      <c r="AF33" s="15" t="str">
        <f t="shared" si="16"/>
        <v/>
      </c>
      <c r="AG33" s="15" t="str">
        <f t="shared" si="16"/>
        <v/>
      </c>
      <c r="AH33" s="15" t="str">
        <f t="shared" si="16"/>
        <v/>
      </c>
      <c r="AI33" s="15" t="str">
        <f t="shared" si="16"/>
        <v/>
      </c>
      <c r="AJ33" s="15" t="str">
        <f t="shared" si="16"/>
        <v/>
      </c>
      <c r="AK33" s="15" t="str">
        <f t="shared" si="16"/>
        <v/>
      </c>
      <c r="AL33" s="15" t="str">
        <f t="shared" si="16"/>
        <v/>
      </c>
      <c r="AM33" s="15" t="str">
        <f t="shared" si="16"/>
        <v/>
      </c>
      <c r="AN33" s="15" t="str">
        <f t="shared" si="16"/>
        <v/>
      </c>
      <c r="AO33" s="15" t="str">
        <f t="shared" si="16"/>
        <v/>
      </c>
      <c r="AP33" s="15" t="str">
        <f t="shared" si="16"/>
        <v/>
      </c>
      <c r="AQ33" s="15" t="str">
        <f t="shared" si="16"/>
        <v/>
      </c>
      <c r="AR33" s="15" t="str">
        <f t="shared" si="16"/>
        <v/>
      </c>
      <c r="AS33" s="15" t="str">
        <f t="shared" si="16"/>
        <v/>
      </c>
      <c r="AT33" s="15" t="str">
        <f t="shared" si="16"/>
        <v/>
      </c>
      <c r="AU33" s="15" t="str">
        <f t="shared" si="16"/>
        <v/>
      </c>
      <c r="AV33" s="15" t="str">
        <f t="shared" si="16"/>
        <v/>
      </c>
      <c r="AW33" s="15">
        <f t="shared" si="16"/>
        <v>8</v>
      </c>
      <c r="AX33"/>
      <c r="AY33"/>
    </row>
    <row r="34" spans="1:51" ht="15">
      <c r="A34" s="1">
        <f t="shared" si="9"/>
        <v>8</v>
      </c>
      <c r="B34" s="15" t="str">
        <f t="shared" ref="B34:AW34" si="17">IF(LEN(B18),HEX2DEC(MID(B18,9+8,2)),"")</f>
        <v/>
      </c>
      <c r="C34" s="15" t="str">
        <f t="shared" si="17"/>
        <v/>
      </c>
      <c r="D34" s="15" t="str">
        <f t="shared" si="17"/>
        <v/>
      </c>
      <c r="E34" s="15" t="str">
        <f t="shared" si="17"/>
        <v/>
      </c>
      <c r="F34" s="15" t="str">
        <f t="shared" si="17"/>
        <v/>
      </c>
      <c r="G34" s="15" t="str">
        <f t="shared" si="17"/>
        <v/>
      </c>
      <c r="H34" s="15" t="str">
        <f t="shared" si="17"/>
        <v/>
      </c>
      <c r="I34" s="15" t="str">
        <f t="shared" si="17"/>
        <v/>
      </c>
      <c r="J34" s="15" t="str">
        <f t="shared" si="17"/>
        <v/>
      </c>
      <c r="K34" s="15" t="str">
        <f t="shared" si="17"/>
        <v/>
      </c>
      <c r="L34" s="15" t="str">
        <f t="shared" si="17"/>
        <v/>
      </c>
      <c r="M34" s="15" t="str">
        <f t="shared" si="17"/>
        <v/>
      </c>
      <c r="N34" s="15" t="str">
        <f t="shared" si="17"/>
        <v/>
      </c>
      <c r="O34" s="15" t="str">
        <f t="shared" si="17"/>
        <v/>
      </c>
      <c r="P34" s="15" t="str">
        <f t="shared" si="17"/>
        <v/>
      </c>
      <c r="Q34" s="15" t="str">
        <f t="shared" si="17"/>
        <v/>
      </c>
      <c r="R34" s="15" t="str">
        <f t="shared" si="17"/>
        <v/>
      </c>
      <c r="S34" s="15" t="str">
        <f t="shared" si="17"/>
        <v/>
      </c>
      <c r="T34" s="15" t="str">
        <f t="shared" si="17"/>
        <v/>
      </c>
      <c r="U34" s="15" t="str">
        <f t="shared" si="17"/>
        <v/>
      </c>
      <c r="V34" s="15" t="str">
        <f t="shared" si="17"/>
        <v/>
      </c>
      <c r="W34" s="15" t="str">
        <f t="shared" si="17"/>
        <v/>
      </c>
      <c r="X34" s="15" t="str">
        <f t="shared" si="17"/>
        <v/>
      </c>
      <c r="Y34" s="15" t="str">
        <f t="shared" si="17"/>
        <v/>
      </c>
      <c r="Z34" s="15" t="str">
        <f t="shared" si="17"/>
        <v/>
      </c>
      <c r="AA34" s="15" t="str">
        <f t="shared" si="17"/>
        <v/>
      </c>
      <c r="AB34" s="15" t="str">
        <f t="shared" si="17"/>
        <v/>
      </c>
      <c r="AC34" s="15" t="str">
        <f t="shared" si="17"/>
        <v/>
      </c>
      <c r="AD34" s="15" t="str">
        <f t="shared" si="17"/>
        <v/>
      </c>
      <c r="AE34" s="15" t="str">
        <f t="shared" si="17"/>
        <v/>
      </c>
      <c r="AF34" s="15" t="str">
        <f t="shared" si="17"/>
        <v/>
      </c>
      <c r="AG34" s="15" t="str">
        <f t="shared" si="17"/>
        <v/>
      </c>
      <c r="AH34" s="15" t="str">
        <f t="shared" si="17"/>
        <v/>
      </c>
      <c r="AI34" s="15" t="str">
        <f t="shared" si="17"/>
        <v/>
      </c>
      <c r="AJ34" s="15" t="str">
        <f t="shared" si="17"/>
        <v/>
      </c>
      <c r="AK34" s="15" t="str">
        <f t="shared" si="17"/>
        <v/>
      </c>
      <c r="AL34" s="15" t="str">
        <f t="shared" si="17"/>
        <v/>
      </c>
      <c r="AM34" s="15" t="str">
        <f t="shared" si="17"/>
        <v/>
      </c>
      <c r="AN34" s="15" t="str">
        <f t="shared" si="17"/>
        <v/>
      </c>
      <c r="AO34" s="15" t="str">
        <f t="shared" si="17"/>
        <v/>
      </c>
      <c r="AP34" s="15" t="str">
        <f t="shared" si="17"/>
        <v/>
      </c>
      <c r="AQ34" s="15" t="str">
        <f t="shared" si="17"/>
        <v/>
      </c>
      <c r="AR34" s="15" t="str">
        <f t="shared" si="17"/>
        <v/>
      </c>
      <c r="AS34" s="15" t="str">
        <f t="shared" si="17"/>
        <v/>
      </c>
      <c r="AT34" s="15" t="str">
        <f t="shared" si="17"/>
        <v/>
      </c>
      <c r="AU34" s="15" t="str">
        <f t="shared" si="17"/>
        <v/>
      </c>
      <c r="AV34" s="15" t="str">
        <f t="shared" si="17"/>
        <v/>
      </c>
      <c r="AW34" s="15">
        <f t="shared" si="17"/>
        <v>5</v>
      </c>
      <c r="AX34"/>
      <c r="AY34"/>
    </row>
    <row r="35" spans="1:51" ht="15">
      <c r="A35" s="1">
        <f t="shared" si="9"/>
        <v>9</v>
      </c>
      <c r="B35" s="15" t="str">
        <f t="shared" ref="B35:AW35" si="18">IF(LEN(B19),HEX2DEC(MID(B19,9+8,2)),"")</f>
        <v/>
      </c>
      <c r="C35" s="15" t="str">
        <f t="shared" si="18"/>
        <v/>
      </c>
      <c r="D35" s="15" t="str">
        <f t="shared" si="18"/>
        <v/>
      </c>
      <c r="E35" s="15" t="str">
        <f t="shared" si="18"/>
        <v/>
      </c>
      <c r="F35" s="15" t="str">
        <f t="shared" si="18"/>
        <v/>
      </c>
      <c r="G35" s="15" t="str">
        <f t="shared" si="18"/>
        <v/>
      </c>
      <c r="H35" s="15" t="str">
        <f t="shared" si="18"/>
        <v/>
      </c>
      <c r="I35" s="15" t="str">
        <f t="shared" si="18"/>
        <v/>
      </c>
      <c r="J35" s="15" t="str">
        <f t="shared" si="18"/>
        <v/>
      </c>
      <c r="K35" s="15" t="str">
        <f t="shared" si="18"/>
        <v/>
      </c>
      <c r="L35" s="15" t="str">
        <f t="shared" si="18"/>
        <v/>
      </c>
      <c r="M35" s="15" t="str">
        <f t="shared" si="18"/>
        <v/>
      </c>
      <c r="N35" s="15" t="str">
        <f t="shared" si="18"/>
        <v/>
      </c>
      <c r="O35" s="15" t="str">
        <f t="shared" si="18"/>
        <v/>
      </c>
      <c r="P35" s="15" t="str">
        <f t="shared" si="18"/>
        <v/>
      </c>
      <c r="Q35" s="15" t="str">
        <f t="shared" si="18"/>
        <v/>
      </c>
      <c r="R35" s="15" t="str">
        <f t="shared" si="18"/>
        <v/>
      </c>
      <c r="S35" s="15" t="str">
        <f t="shared" si="18"/>
        <v/>
      </c>
      <c r="T35" s="15" t="str">
        <f t="shared" si="18"/>
        <v/>
      </c>
      <c r="U35" s="15" t="str">
        <f t="shared" si="18"/>
        <v/>
      </c>
      <c r="V35" s="15" t="str">
        <f t="shared" si="18"/>
        <v/>
      </c>
      <c r="W35" s="15" t="str">
        <f t="shared" si="18"/>
        <v/>
      </c>
      <c r="X35" s="15" t="str">
        <f t="shared" si="18"/>
        <v/>
      </c>
      <c r="Y35" s="15" t="str">
        <f t="shared" si="18"/>
        <v/>
      </c>
      <c r="Z35" s="15" t="str">
        <f t="shared" si="18"/>
        <v/>
      </c>
      <c r="AA35" s="15" t="str">
        <f t="shared" si="18"/>
        <v/>
      </c>
      <c r="AB35" s="15" t="str">
        <f t="shared" si="18"/>
        <v/>
      </c>
      <c r="AC35" s="15" t="str">
        <f t="shared" si="18"/>
        <v/>
      </c>
      <c r="AD35" s="15" t="str">
        <f t="shared" si="18"/>
        <v/>
      </c>
      <c r="AE35" s="15" t="str">
        <f t="shared" si="18"/>
        <v/>
      </c>
      <c r="AF35" s="15" t="str">
        <f t="shared" si="18"/>
        <v/>
      </c>
      <c r="AG35" s="15" t="str">
        <f t="shared" si="18"/>
        <v/>
      </c>
      <c r="AH35" s="15" t="str">
        <f t="shared" si="18"/>
        <v/>
      </c>
      <c r="AI35" s="15" t="str">
        <f t="shared" si="18"/>
        <v/>
      </c>
      <c r="AJ35" s="15" t="str">
        <f t="shared" si="18"/>
        <v/>
      </c>
      <c r="AK35" s="15" t="str">
        <f t="shared" si="18"/>
        <v/>
      </c>
      <c r="AL35" s="15" t="str">
        <f t="shared" si="18"/>
        <v/>
      </c>
      <c r="AM35" s="15" t="str">
        <f t="shared" si="18"/>
        <v/>
      </c>
      <c r="AN35" s="15" t="str">
        <f t="shared" si="18"/>
        <v/>
      </c>
      <c r="AO35" s="15" t="str">
        <f t="shared" si="18"/>
        <v/>
      </c>
      <c r="AP35" s="15" t="str">
        <f t="shared" si="18"/>
        <v/>
      </c>
      <c r="AQ35" s="15" t="str">
        <f t="shared" si="18"/>
        <v/>
      </c>
      <c r="AR35" s="15" t="str">
        <f t="shared" si="18"/>
        <v/>
      </c>
      <c r="AS35" s="15" t="str">
        <f t="shared" si="18"/>
        <v/>
      </c>
      <c r="AT35" s="15" t="str">
        <f t="shared" si="18"/>
        <v/>
      </c>
      <c r="AU35" s="15" t="str">
        <f t="shared" si="18"/>
        <v/>
      </c>
      <c r="AV35" s="15" t="str">
        <f t="shared" si="18"/>
        <v/>
      </c>
      <c r="AW35" s="15">
        <f t="shared" si="18"/>
        <v>4</v>
      </c>
      <c r="AX35"/>
      <c r="AY35"/>
    </row>
    <row r="36" spans="1:51" ht="15">
      <c r="A36" s="1">
        <f t="shared" si="9"/>
        <v>10</v>
      </c>
      <c r="B36" s="15" t="str">
        <f t="shared" ref="B36:AW36" si="19">IF(LEN(B20),HEX2DEC(MID(B20,9+8,2)),"")</f>
        <v/>
      </c>
      <c r="C36" s="15" t="str">
        <f t="shared" si="19"/>
        <v/>
      </c>
      <c r="D36" s="15" t="str">
        <f t="shared" si="19"/>
        <v/>
      </c>
      <c r="E36" s="15" t="str">
        <f t="shared" si="19"/>
        <v/>
      </c>
      <c r="F36" s="15" t="str">
        <f t="shared" si="19"/>
        <v/>
      </c>
      <c r="G36" s="15" t="str">
        <f t="shared" si="19"/>
        <v/>
      </c>
      <c r="H36" s="15" t="str">
        <f t="shared" si="19"/>
        <v/>
      </c>
      <c r="I36" s="15" t="str">
        <f t="shared" si="19"/>
        <v/>
      </c>
      <c r="J36" s="15" t="str">
        <f t="shared" si="19"/>
        <v/>
      </c>
      <c r="K36" s="15" t="str">
        <f t="shared" si="19"/>
        <v/>
      </c>
      <c r="L36" s="15" t="str">
        <f t="shared" si="19"/>
        <v/>
      </c>
      <c r="M36" s="15" t="str">
        <f t="shared" si="19"/>
        <v/>
      </c>
      <c r="N36" s="15" t="str">
        <f t="shared" si="19"/>
        <v/>
      </c>
      <c r="O36" s="15" t="str">
        <f t="shared" si="19"/>
        <v/>
      </c>
      <c r="P36" s="15" t="str">
        <f t="shared" si="19"/>
        <v/>
      </c>
      <c r="Q36" s="15" t="str">
        <f t="shared" si="19"/>
        <v/>
      </c>
      <c r="R36" s="15" t="str">
        <f t="shared" si="19"/>
        <v/>
      </c>
      <c r="S36" s="15" t="str">
        <f t="shared" si="19"/>
        <v/>
      </c>
      <c r="T36" s="15" t="str">
        <f t="shared" si="19"/>
        <v/>
      </c>
      <c r="U36" s="15" t="str">
        <f t="shared" si="19"/>
        <v/>
      </c>
      <c r="V36" s="15" t="str">
        <f t="shared" si="19"/>
        <v/>
      </c>
      <c r="W36" s="15" t="str">
        <f t="shared" si="19"/>
        <v/>
      </c>
      <c r="X36" s="15" t="str">
        <f t="shared" si="19"/>
        <v/>
      </c>
      <c r="Y36" s="15" t="str">
        <f t="shared" si="19"/>
        <v/>
      </c>
      <c r="Z36" s="15" t="str">
        <f t="shared" si="19"/>
        <v/>
      </c>
      <c r="AA36" s="15" t="str">
        <f t="shared" si="19"/>
        <v/>
      </c>
      <c r="AB36" s="15" t="str">
        <f t="shared" si="19"/>
        <v/>
      </c>
      <c r="AC36" s="15" t="str">
        <f t="shared" si="19"/>
        <v/>
      </c>
      <c r="AD36" s="15" t="str">
        <f t="shared" si="19"/>
        <v/>
      </c>
      <c r="AE36" s="15" t="str">
        <f t="shared" si="19"/>
        <v/>
      </c>
      <c r="AF36" s="15" t="str">
        <f t="shared" si="19"/>
        <v/>
      </c>
      <c r="AG36" s="15" t="str">
        <f t="shared" si="19"/>
        <v/>
      </c>
      <c r="AH36" s="15" t="str">
        <f t="shared" si="19"/>
        <v/>
      </c>
      <c r="AI36" s="15" t="str">
        <f t="shared" si="19"/>
        <v/>
      </c>
      <c r="AJ36" s="15" t="str">
        <f t="shared" si="19"/>
        <v/>
      </c>
      <c r="AK36" s="15" t="str">
        <f t="shared" si="19"/>
        <v/>
      </c>
      <c r="AL36" s="15" t="str">
        <f t="shared" si="19"/>
        <v/>
      </c>
      <c r="AM36" s="15" t="str">
        <f t="shared" si="19"/>
        <v/>
      </c>
      <c r="AN36" s="15" t="str">
        <f t="shared" si="19"/>
        <v/>
      </c>
      <c r="AO36" s="15" t="str">
        <f t="shared" si="19"/>
        <v/>
      </c>
      <c r="AP36" s="15" t="str">
        <f t="shared" si="19"/>
        <v/>
      </c>
      <c r="AQ36" s="15" t="str">
        <f t="shared" si="19"/>
        <v/>
      </c>
      <c r="AR36" s="15" t="str">
        <f t="shared" si="19"/>
        <v/>
      </c>
      <c r="AS36" s="15" t="str">
        <f t="shared" si="19"/>
        <v/>
      </c>
      <c r="AT36" s="15" t="str">
        <f t="shared" si="19"/>
        <v/>
      </c>
      <c r="AU36" s="15" t="str">
        <f t="shared" si="19"/>
        <v/>
      </c>
      <c r="AV36" s="15" t="str">
        <f t="shared" si="19"/>
        <v/>
      </c>
      <c r="AW36" s="15">
        <f t="shared" si="19"/>
        <v>1</v>
      </c>
      <c r="AX36"/>
      <c r="AY36"/>
    </row>
    <row r="37" spans="1:51" ht="15">
      <c r="A37" s="1">
        <f t="shared" si="9"/>
        <v>11</v>
      </c>
      <c r="B37" s="15" t="str">
        <f t="shared" ref="B37:AW37" si="20">IF(LEN(B21),HEX2DEC(MID(B21,9+8,2)),"")</f>
        <v/>
      </c>
      <c r="C37" s="15" t="str">
        <f t="shared" si="20"/>
        <v/>
      </c>
      <c r="D37" s="15" t="str">
        <f t="shared" si="20"/>
        <v/>
      </c>
      <c r="E37" s="15" t="str">
        <f t="shared" si="20"/>
        <v/>
      </c>
      <c r="F37" s="15" t="str">
        <f t="shared" si="20"/>
        <v/>
      </c>
      <c r="G37" s="15" t="str">
        <f t="shared" si="20"/>
        <v/>
      </c>
      <c r="H37" s="15" t="str">
        <f t="shared" si="20"/>
        <v/>
      </c>
      <c r="I37" s="15" t="str">
        <f t="shared" si="20"/>
        <v/>
      </c>
      <c r="J37" s="15" t="str">
        <f t="shared" si="20"/>
        <v/>
      </c>
      <c r="K37" s="15" t="str">
        <f t="shared" si="20"/>
        <v/>
      </c>
      <c r="L37" s="15" t="str">
        <f t="shared" si="20"/>
        <v/>
      </c>
      <c r="M37" s="15" t="str">
        <f t="shared" si="20"/>
        <v/>
      </c>
      <c r="N37" s="15" t="str">
        <f t="shared" si="20"/>
        <v/>
      </c>
      <c r="O37" s="15" t="str">
        <f t="shared" si="20"/>
        <v/>
      </c>
      <c r="P37" s="15" t="str">
        <f t="shared" si="20"/>
        <v/>
      </c>
      <c r="Q37" s="15" t="str">
        <f t="shared" si="20"/>
        <v/>
      </c>
      <c r="R37" s="15" t="str">
        <f t="shared" si="20"/>
        <v/>
      </c>
      <c r="S37" s="15" t="str">
        <f t="shared" si="20"/>
        <v/>
      </c>
      <c r="T37" s="15" t="str">
        <f t="shared" si="20"/>
        <v/>
      </c>
      <c r="U37" s="15" t="str">
        <f t="shared" si="20"/>
        <v/>
      </c>
      <c r="V37" s="15" t="str">
        <f t="shared" si="20"/>
        <v/>
      </c>
      <c r="W37" s="15" t="str">
        <f t="shared" si="20"/>
        <v/>
      </c>
      <c r="X37" s="15" t="str">
        <f t="shared" si="20"/>
        <v/>
      </c>
      <c r="Y37" s="15" t="str">
        <f t="shared" si="20"/>
        <v/>
      </c>
      <c r="Z37" s="15" t="str">
        <f t="shared" si="20"/>
        <v/>
      </c>
      <c r="AA37" s="15" t="str">
        <f t="shared" si="20"/>
        <v/>
      </c>
      <c r="AB37" s="15" t="str">
        <f t="shared" si="20"/>
        <v/>
      </c>
      <c r="AC37" s="15" t="str">
        <f t="shared" si="20"/>
        <v/>
      </c>
      <c r="AD37" s="15" t="str">
        <f t="shared" si="20"/>
        <v/>
      </c>
      <c r="AE37" s="15" t="str">
        <f t="shared" si="20"/>
        <v/>
      </c>
      <c r="AF37" s="15" t="str">
        <f t="shared" si="20"/>
        <v/>
      </c>
      <c r="AG37" s="15" t="str">
        <f t="shared" si="20"/>
        <v/>
      </c>
      <c r="AH37" s="15" t="str">
        <f t="shared" si="20"/>
        <v/>
      </c>
      <c r="AI37" s="15" t="str">
        <f t="shared" si="20"/>
        <v/>
      </c>
      <c r="AJ37" s="15" t="str">
        <f t="shared" si="20"/>
        <v/>
      </c>
      <c r="AK37" s="15" t="str">
        <f t="shared" si="20"/>
        <v/>
      </c>
      <c r="AL37" s="15" t="str">
        <f t="shared" si="20"/>
        <v/>
      </c>
      <c r="AM37" s="15" t="str">
        <f t="shared" si="20"/>
        <v/>
      </c>
      <c r="AN37" s="15" t="str">
        <f t="shared" si="20"/>
        <v/>
      </c>
      <c r="AO37" s="15" t="str">
        <f t="shared" si="20"/>
        <v/>
      </c>
      <c r="AP37" s="15" t="str">
        <f t="shared" si="20"/>
        <v/>
      </c>
      <c r="AQ37" s="15" t="str">
        <f t="shared" si="20"/>
        <v/>
      </c>
      <c r="AR37" s="15" t="str">
        <f t="shared" si="20"/>
        <v/>
      </c>
      <c r="AS37" s="15" t="str">
        <f t="shared" si="20"/>
        <v/>
      </c>
      <c r="AT37" s="15" t="str">
        <f t="shared" si="20"/>
        <v/>
      </c>
      <c r="AU37" s="15" t="str">
        <f t="shared" si="20"/>
        <v/>
      </c>
      <c r="AV37" s="15" t="str">
        <f t="shared" si="20"/>
        <v/>
      </c>
      <c r="AW37" s="15" t="str">
        <f t="shared" si="20"/>
        <v/>
      </c>
      <c r="AX37"/>
      <c r="AY37"/>
    </row>
    <row r="38" spans="1:51" ht="15">
      <c r="A38" s="1">
        <f t="shared" si="9"/>
        <v>12</v>
      </c>
      <c r="B38" s="15" t="str">
        <f t="shared" ref="B38:AW38" si="21">IF(LEN(B22),HEX2DEC(MID(B22,9+8,2)),"")</f>
        <v/>
      </c>
      <c r="C38" s="15" t="str">
        <f t="shared" si="21"/>
        <v/>
      </c>
      <c r="D38" s="15" t="str">
        <f t="shared" si="21"/>
        <v/>
      </c>
      <c r="E38" s="15" t="str">
        <f t="shared" si="21"/>
        <v/>
      </c>
      <c r="F38" s="15" t="str">
        <f t="shared" si="21"/>
        <v/>
      </c>
      <c r="G38" s="15" t="str">
        <f t="shared" si="21"/>
        <v/>
      </c>
      <c r="H38" s="15" t="str">
        <f t="shared" si="21"/>
        <v/>
      </c>
      <c r="I38" s="15" t="str">
        <f t="shared" si="21"/>
        <v/>
      </c>
      <c r="J38" s="15" t="str">
        <f t="shared" si="21"/>
        <v/>
      </c>
      <c r="K38" s="15" t="str">
        <f t="shared" si="21"/>
        <v/>
      </c>
      <c r="L38" s="15" t="str">
        <f t="shared" si="21"/>
        <v/>
      </c>
      <c r="M38" s="15" t="str">
        <f t="shared" si="21"/>
        <v/>
      </c>
      <c r="N38" s="15" t="str">
        <f t="shared" si="21"/>
        <v/>
      </c>
      <c r="O38" s="15" t="str">
        <f t="shared" si="21"/>
        <v/>
      </c>
      <c r="P38" s="15" t="str">
        <f t="shared" si="21"/>
        <v/>
      </c>
      <c r="Q38" s="15" t="str">
        <f t="shared" si="21"/>
        <v/>
      </c>
      <c r="R38" s="15" t="str">
        <f t="shared" si="21"/>
        <v/>
      </c>
      <c r="S38" s="15" t="str">
        <f t="shared" si="21"/>
        <v/>
      </c>
      <c r="T38" s="15" t="str">
        <f t="shared" si="21"/>
        <v/>
      </c>
      <c r="U38" s="15" t="str">
        <f t="shared" si="21"/>
        <v/>
      </c>
      <c r="V38" s="15" t="str">
        <f t="shared" si="21"/>
        <v/>
      </c>
      <c r="W38" s="15" t="str">
        <f t="shared" si="21"/>
        <v/>
      </c>
      <c r="X38" s="15" t="str">
        <f t="shared" si="21"/>
        <v/>
      </c>
      <c r="Y38" s="15" t="str">
        <f t="shared" si="21"/>
        <v/>
      </c>
      <c r="Z38" s="15" t="str">
        <f t="shared" si="21"/>
        <v/>
      </c>
      <c r="AA38" s="15" t="str">
        <f t="shared" si="21"/>
        <v/>
      </c>
      <c r="AB38" s="15" t="str">
        <f t="shared" si="21"/>
        <v/>
      </c>
      <c r="AC38" s="15" t="str">
        <f t="shared" si="21"/>
        <v/>
      </c>
      <c r="AD38" s="15" t="str">
        <f t="shared" si="21"/>
        <v/>
      </c>
      <c r="AE38" s="15" t="str">
        <f t="shared" si="21"/>
        <v/>
      </c>
      <c r="AF38" s="15" t="str">
        <f t="shared" si="21"/>
        <v/>
      </c>
      <c r="AG38" s="15" t="str">
        <f t="shared" si="21"/>
        <v/>
      </c>
      <c r="AH38" s="15" t="str">
        <f t="shared" si="21"/>
        <v/>
      </c>
      <c r="AI38" s="15" t="str">
        <f t="shared" si="21"/>
        <v/>
      </c>
      <c r="AJ38" s="15" t="str">
        <f t="shared" si="21"/>
        <v/>
      </c>
      <c r="AK38" s="15" t="str">
        <f t="shared" si="21"/>
        <v/>
      </c>
      <c r="AL38" s="15" t="str">
        <f t="shared" si="21"/>
        <v/>
      </c>
      <c r="AM38" s="15" t="str">
        <f t="shared" si="21"/>
        <v/>
      </c>
      <c r="AN38" s="15" t="str">
        <f t="shared" si="21"/>
        <v/>
      </c>
      <c r="AO38" s="15" t="str">
        <f t="shared" si="21"/>
        <v/>
      </c>
      <c r="AP38" s="15" t="str">
        <f t="shared" si="21"/>
        <v/>
      </c>
      <c r="AQ38" s="15" t="str">
        <f t="shared" si="21"/>
        <v/>
      </c>
      <c r="AR38" s="15" t="str">
        <f t="shared" si="21"/>
        <v/>
      </c>
      <c r="AS38" s="15" t="str">
        <f t="shared" si="21"/>
        <v/>
      </c>
      <c r="AT38" s="15" t="str">
        <f t="shared" si="21"/>
        <v/>
      </c>
      <c r="AU38" s="15" t="str">
        <f t="shared" si="21"/>
        <v/>
      </c>
      <c r="AV38" s="15" t="str">
        <f t="shared" si="21"/>
        <v/>
      </c>
      <c r="AW38" s="15" t="str">
        <f t="shared" si="21"/>
        <v/>
      </c>
      <c r="AX38"/>
      <c r="AY38"/>
    </row>
    <row r="39" spans="1:51" ht="15">
      <c r="A39" s="1">
        <f t="shared" si="9"/>
        <v>13</v>
      </c>
      <c r="B39" s="15" t="str">
        <f t="shared" ref="B39:AW39" si="22">IF(LEN(B23),HEX2DEC(MID(B23,9+8,2)),"")</f>
        <v/>
      </c>
      <c r="C39" s="15" t="str">
        <f t="shared" si="22"/>
        <v/>
      </c>
      <c r="D39" s="15" t="str">
        <f t="shared" si="22"/>
        <v/>
      </c>
      <c r="E39" s="15" t="str">
        <f t="shared" si="22"/>
        <v/>
      </c>
      <c r="F39" s="15" t="str">
        <f t="shared" si="22"/>
        <v/>
      </c>
      <c r="G39" s="15" t="str">
        <f t="shared" si="22"/>
        <v/>
      </c>
      <c r="H39" s="15" t="str">
        <f t="shared" si="22"/>
        <v/>
      </c>
      <c r="I39" s="15" t="str">
        <f t="shared" si="22"/>
        <v/>
      </c>
      <c r="J39" s="15" t="str">
        <f t="shared" si="22"/>
        <v/>
      </c>
      <c r="K39" s="15" t="str">
        <f t="shared" si="22"/>
        <v/>
      </c>
      <c r="L39" s="15" t="str">
        <f t="shared" si="22"/>
        <v/>
      </c>
      <c r="M39" s="15" t="str">
        <f t="shared" si="22"/>
        <v/>
      </c>
      <c r="N39" s="15" t="str">
        <f t="shared" si="22"/>
        <v/>
      </c>
      <c r="O39" s="15" t="str">
        <f t="shared" si="22"/>
        <v/>
      </c>
      <c r="P39" s="15" t="str">
        <f t="shared" si="22"/>
        <v/>
      </c>
      <c r="Q39" s="15" t="str">
        <f t="shared" si="22"/>
        <v/>
      </c>
      <c r="R39" s="15" t="str">
        <f t="shared" si="22"/>
        <v/>
      </c>
      <c r="S39" s="15" t="str">
        <f t="shared" si="22"/>
        <v/>
      </c>
      <c r="T39" s="15" t="str">
        <f t="shared" si="22"/>
        <v/>
      </c>
      <c r="U39" s="15" t="str">
        <f t="shared" si="22"/>
        <v/>
      </c>
      <c r="V39" s="15" t="str">
        <f t="shared" si="22"/>
        <v/>
      </c>
      <c r="W39" s="15" t="str">
        <f t="shared" si="22"/>
        <v/>
      </c>
      <c r="X39" s="15" t="str">
        <f t="shared" si="22"/>
        <v/>
      </c>
      <c r="Y39" s="15" t="str">
        <f t="shared" si="22"/>
        <v/>
      </c>
      <c r="Z39" s="15" t="str">
        <f t="shared" si="22"/>
        <v/>
      </c>
      <c r="AA39" s="15" t="str">
        <f t="shared" si="22"/>
        <v/>
      </c>
      <c r="AB39" s="15" t="str">
        <f t="shared" si="22"/>
        <v/>
      </c>
      <c r="AC39" s="15" t="str">
        <f t="shared" si="22"/>
        <v/>
      </c>
      <c r="AD39" s="15" t="str">
        <f t="shared" si="22"/>
        <v/>
      </c>
      <c r="AE39" s="15" t="str">
        <f t="shared" si="22"/>
        <v/>
      </c>
      <c r="AF39" s="15" t="str">
        <f t="shared" si="22"/>
        <v/>
      </c>
      <c r="AG39" s="15" t="str">
        <f t="shared" si="22"/>
        <v/>
      </c>
      <c r="AH39" s="15" t="str">
        <f t="shared" si="22"/>
        <v/>
      </c>
      <c r="AI39" s="15" t="str">
        <f t="shared" si="22"/>
        <v/>
      </c>
      <c r="AJ39" s="15" t="str">
        <f t="shared" si="22"/>
        <v/>
      </c>
      <c r="AK39" s="15" t="str">
        <f t="shared" si="22"/>
        <v/>
      </c>
      <c r="AL39" s="15" t="str">
        <f t="shared" si="22"/>
        <v/>
      </c>
      <c r="AM39" s="15" t="str">
        <f t="shared" si="22"/>
        <v/>
      </c>
      <c r="AN39" s="15" t="str">
        <f t="shared" si="22"/>
        <v/>
      </c>
      <c r="AO39" s="15" t="str">
        <f t="shared" si="22"/>
        <v/>
      </c>
      <c r="AP39" s="15" t="str">
        <f t="shared" si="22"/>
        <v/>
      </c>
      <c r="AQ39" s="15" t="str">
        <f t="shared" si="22"/>
        <v/>
      </c>
      <c r="AR39" s="15" t="str">
        <f t="shared" si="22"/>
        <v/>
      </c>
      <c r="AS39" s="15" t="str">
        <f t="shared" si="22"/>
        <v/>
      </c>
      <c r="AT39" s="15" t="str">
        <f t="shared" si="22"/>
        <v/>
      </c>
      <c r="AU39" s="15" t="str">
        <f t="shared" si="22"/>
        <v/>
      </c>
      <c r="AV39" s="15" t="str">
        <f t="shared" si="22"/>
        <v/>
      </c>
      <c r="AW39" s="15" t="str">
        <f t="shared" si="22"/>
        <v/>
      </c>
      <c r="AX39"/>
      <c r="AY39"/>
    </row>
    <row r="40" spans="1:51" ht="15">
      <c r="A40" s="1">
        <f t="shared" si="9"/>
        <v>14</v>
      </c>
      <c r="B40" s="15" t="str">
        <f t="shared" ref="B40:AW40" si="23">IF(LEN(B24),HEX2DEC(MID(B24,9+8,2)),"")</f>
        <v/>
      </c>
      <c r="C40" s="15" t="str">
        <f t="shared" si="23"/>
        <v/>
      </c>
      <c r="D40" s="15" t="str">
        <f t="shared" si="23"/>
        <v/>
      </c>
      <c r="E40" s="15" t="str">
        <f t="shared" si="23"/>
        <v/>
      </c>
      <c r="F40" s="15" t="str">
        <f t="shared" si="23"/>
        <v/>
      </c>
      <c r="G40" s="15" t="str">
        <f t="shared" si="23"/>
        <v/>
      </c>
      <c r="H40" s="15" t="str">
        <f t="shared" si="23"/>
        <v/>
      </c>
      <c r="I40" s="15" t="str">
        <f t="shared" si="23"/>
        <v/>
      </c>
      <c r="J40" s="15" t="str">
        <f t="shared" si="23"/>
        <v/>
      </c>
      <c r="K40" s="15" t="str">
        <f t="shared" si="23"/>
        <v/>
      </c>
      <c r="L40" s="15" t="str">
        <f t="shared" si="23"/>
        <v/>
      </c>
      <c r="M40" s="15" t="str">
        <f t="shared" si="23"/>
        <v/>
      </c>
      <c r="N40" s="15" t="str">
        <f t="shared" si="23"/>
        <v/>
      </c>
      <c r="O40" s="15" t="str">
        <f t="shared" si="23"/>
        <v/>
      </c>
      <c r="P40" s="15" t="str">
        <f t="shared" si="23"/>
        <v/>
      </c>
      <c r="Q40" s="15" t="str">
        <f t="shared" si="23"/>
        <v/>
      </c>
      <c r="R40" s="15" t="str">
        <f t="shared" si="23"/>
        <v/>
      </c>
      <c r="S40" s="15" t="str">
        <f t="shared" si="23"/>
        <v/>
      </c>
      <c r="T40" s="15" t="str">
        <f t="shared" si="23"/>
        <v/>
      </c>
      <c r="U40" s="15" t="str">
        <f t="shared" si="23"/>
        <v/>
      </c>
      <c r="V40" s="15" t="str">
        <f t="shared" si="23"/>
        <v/>
      </c>
      <c r="W40" s="15" t="str">
        <f t="shared" si="23"/>
        <v/>
      </c>
      <c r="X40" s="15" t="str">
        <f t="shared" si="23"/>
        <v/>
      </c>
      <c r="Y40" s="15" t="str">
        <f t="shared" si="23"/>
        <v/>
      </c>
      <c r="Z40" s="15" t="str">
        <f t="shared" si="23"/>
        <v/>
      </c>
      <c r="AA40" s="15" t="str">
        <f t="shared" si="23"/>
        <v/>
      </c>
      <c r="AB40" s="15" t="str">
        <f t="shared" si="23"/>
        <v/>
      </c>
      <c r="AC40" s="15" t="str">
        <f t="shared" si="23"/>
        <v/>
      </c>
      <c r="AD40" s="15" t="str">
        <f t="shared" si="23"/>
        <v/>
      </c>
      <c r="AE40" s="15" t="str">
        <f t="shared" si="23"/>
        <v/>
      </c>
      <c r="AF40" s="15" t="str">
        <f t="shared" si="23"/>
        <v/>
      </c>
      <c r="AG40" s="15" t="str">
        <f t="shared" si="23"/>
        <v/>
      </c>
      <c r="AH40" s="15" t="str">
        <f t="shared" si="23"/>
        <v/>
      </c>
      <c r="AI40" s="15" t="str">
        <f t="shared" si="23"/>
        <v/>
      </c>
      <c r="AJ40" s="15" t="str">
        <f t="shared" si="23"/>
        <v/>
      </c>
      <c r="AK40" s="15" t="str">
        <f t="shared" si="23"/>
        <v/>
      </c>
      <c r="AL40" s="15" t="str">
        <f t="shared" si="23"/>
        <v/>
      </c>
      <c r="AM40" s="15" t="str">
        <f t="shared" si="23"/>
        <v/>
      </c>
      <c r="AN40" s="15" t="str">
        <f t="shared" si="23"/>
        <v/>
      </c>
      <c r="AO40" s="15" t="str">
        <f t="shared" si="23"/>
        <v/>
      </c>
      <c r="AP40" s="15" t="str">
        <f t="shared" si="23"/>
        <v/>
      </c>
      <c r="AQ40" s="15" t="str">
        <f t="shared" si="23"/>
        <v/>
      </c>
      <c r="AR40" s="15" t="str">
        <f t="shared" si="23"/>
        <v/>
      </c>
      <c r="AS40" s="15" t="str">
        <f t="shared" si="23"/>
        <v/>
      </c>
      <c r="AT40" s="15" t="str">
        <f t="shared" si="23"/>
        <v/>
      </c>
      <c r="AU40" s="15" t="str">
        <f t="shared" si="23"/>
        <v/>
      </c>
      <c r="AV40" s="15" t="str">
        <f t="shared" si="23"/>
        <v/>
      </c>
      <c r="AW40" s="15" t="str">
        <f t="shared" si="23"/>
        <v/>
      </c>
      <c r="AX40"/>
      <c r="AY40"/>
    </row>
    <row r="41" spans="1:51" ht="15">
      <c r="A41" s="1">
        <f t="shared" si="9"/>
        <v>15</v>
      </c>
      <c r="B41" s="15" t="str">
        <f t="shared" ref="B41:AW41" si="24">IF(LEN(B25),HEX2DEC(MID(B25,9+8,2)),"")</f>
        <v/>
      </c>
      <c r="C41" s="15" t="str">
        <f t="shared" si="24"/>
        <v/>
      </c>
      <c r="D41" s="15" t="str">
        <f t="shared" si="24"/>
        <v/>
      </c>
      <c r="E41" s="15" t="str">
        <f t="shared" si="24"/>
        <v/>
      </c>
      <c r="F41" s="15" t="str">
        <f t="shared" si="24"/>
        <v/>
      </c>
      <c r="G41" s="15" t="str">
        <f t="shared" si="24"/>
        <v/>
      </c>
      <c r="H41" s="15" t="str">
        <f t="shared" si="24"/>
        <v/>
      </c>
      <c r="I41" s="15" t="str">
        <f t="shared" si="24"/>
        <v/>
      </c>
      <c r="J41" s="15" t="str">
        <f t="shared" si="24"/>
        <v/>
      </c>
      <c r="K41" s="15" t="str">
        <f t="shared" si="24"/>
        <v/>
      </c>
      <c r="L41" s="15" t="str">
        <f t="shared" si="24"/>
        <v/>
      </c>
      <c r="M41" s="15" t="str">
        <f t="shared" si="24"/>
        <v/>
      </c>
      <c r="N41" s="15" t="str">
        <f t="shared" si="24"/>
        <v/>
      </c>
      <c r="O41" s="15" t="str">
        <f t="shared" si="24"/>
        <v/>
      </c>
      <c r="P41" s="15" t="str">
        <f t="shared" si="24"/>
        <v/>
      </c>
      <c r="Q41" s="15" t="str">
        <f t="shared" si="24"/>
        <v/>
      </c>
      <c r="R41" s="15" t="str">
        <f t="shared" si="24"/>
        <v/>
      </c>
      <c r="S41" s="15" t="str">
        <f t="shared" si="24"/>
        <v/>
      </c>
      <c r="T41" s="15" t="str">
        <f t="shared" si="24"/>
        <v/>
      </c>
      <c r="U41" s="15" t="str">
        <f t="shared" si="24"/>
        <v/>
      </c>
      <c r="V41" s="15" t="str">
        <f t="shared" si="24"/>
        <v/>
      </c>
      <c r="W41" s="15" t="str">
        <f t="shared" si="24"/>
        <v/>
      </c>
      <c r="X41" s="15" t="str">
        <f t="shared" si="24"/>
        <v/>
      </c>
      <c r="Y41" s="15" t="str">
        <f t="shared" si="24"/>
        <v/>
      </c>
      <c r="Z41" s="15" t="str">
        <f t="shared" si="24"/>
        <v/>
      </c>
      <c r="AA41" s="15" t="str">
        <f t="shared" si="24"/>
        <v/>
      </c>
      <c r="AB41" s="15" t="str">
        <f t="shared" si="24"/>
        <v/>
      </c>
      <c r="AC41" s="15" t="str">
        <f t="shared" si="24"/>
        <v/>
      </c>
      <c r="AD41" s="15" t="str">
        <f t="shared" si="24"/>
        <v/>
      </c>
      <c r="AE41" s="15" t="str">
        <f t="shared" si="24"/>
        <v/>
      </c>
      <c r="AF41" s="15" t="str">
        <f t="shared" si="24"/>
        <v/>
      </c>
      <c r="AG41" s="15" t="str">
        <f t="shared" si="24"/>
        <v/>
      </c>
      <c r="AH41" s="15" t="str">
        <f t="shared" si="24"/>
        <v/>
      </c>
      <c r="AI41" s="15" t="str">
        <f t="shared" si="24"/>
        <v/>
      </c>
      <c r="AJ41" s="15" t="str">
        <f t="shared" si="24"/>
        <v/>
      </c>
      <c r="AK41" s="15" t="str">
        <f t="shared" si="24"/>
        <v/>
      </c>
      <c r="AL41" s="15" t="str">
        <f t="shared" si="24"/>
        <v/>
      </c>
      <c r="AM41" s="15" t="str">
        <f t="shared" si="24"/>
        <v/>
      </c>
      <c r="AN41" s="15" t="str">
        <f t="shared" si="24"/>
        <v/>
      </c>
      <c r="AO41" s="15" t="str">
        <f t="shared" si="24"/>
        <v/>
      </c>
      <c r="AP41" s="15" t="str">
        <f t="shared" si="24"/>
        <v/>
      </c>
      <c r="AQ41" s="15" t="str">
        <f t="shared" si="24"/>
        <v/>
      </c>
      <c r="AR41" s="15" t="str">
        <f t="shared" si="24"/>
        <v/>
      </c>
      <c r="AS41" s="15" t="str">
        <f t="shared" si="24"/>
        <v/>
      </c>
      <c r="AT41" s="15" t="str">
        <f t="shared" si="24"/>
        <v/>
      </c>
      <c r="AU41" s="15" t="str">
        <f t="shared" si="24"/>
        <v/>
      </c>
      <c r="AV41" s="15" t="str">
        <f t="shared" si="24"/>
        <v/>
      </c>
      <c r="AW41" s="15" t="str">
        <f t="shared" si="24"/>
        <v/>
      </c>
      <c r="AX41"/>
      <c r="AY41"/>
    </row>
    <row r="42" spans="1:51">
      <c r="AX42"/>
      <c r="AY42"/>
    </row>
    <row r="43" spans="1:51">
      <c r="A43" s="1">
        <v>0</v>
      </c>
      <c r="B43" s="1" t="str">
        <f>MID(INDEX('Paths Data'!$F$1:$F$48,COLUMN()-1,1),1+$A43*8,4)</f>
        <v>0C00</v>
      </c>
      <c r="C43" s="1" t="str">
        <f>MID(INDEX('Paths Data'!$F$1:$F$48,COLUMN()-1,1),1+$A43*8,4)</f>
        <v>1000</v>
      </c>
      <c r="D43" s="1" t="str">
        <f>MID(INDEX('Paths Data'!$F$1:$F$48,COLUMN()-1,1),1+$A43*8,4)</f>
        <v>0C00</v>
      </c>
      <c r="E43" s="1" t="str">
        <f>MID(INDEX('Paths Data'!$F$1:$F$48,COLUMN()-1,1),1+$A43*8,4)</f>
        <v>0C00</v>
      </c>
      <c r="F43" s="1" t="str">
        <f>MID(INDEX('Paths Data'!$F$1:$F$48,COLUMN()-1,1),1+$A43*8,4)</f>
        <v>0C00</v>
      </c>
      <c r="G43" s="1" t="str">
        <f>MID(INDEX('Paths Data'!$F$1:$F$48,COLUMN()-1,1),1+$A43*8,4)</f>
        <v>0C00</v>
      </c>
      <c r="H43" s="1" t="str">
        <f>MID(INDEX('Paths Data'!$F$1:$F$48,COLUMN()-1,1),1+$A43*8,4)</f>
        <v>0C00</v>
      </c>
      <c r="I43" s="1" t="str">
        <f>MID(INDEX('Paths Data'!$F$1:$F$48,COLUMN()-1,1),1+$A43*8,4)</f>
        <v>0A00</v>
      </c>
      <c r="J43" s="1" t="str">
        <f>MID(INDEX('Paths Data'!$F$1:$F$48,COLUMN()-1,1),1+$A43*8,4)</f>
        <v>0E00</v>
      </c>
      <c r="K43" s="1" t="str">
        <f>MID(INDEX('Paths Data'!$F$1:$F$48,COLUMN()-1,1),1+$A43*8,4)</f>
        <v>1000</v>
      </c>
      <c r="L43" s="1" t="str">
        <f>MID(INDEX('Paths Data'!$F$1:$F$48,COLUMN()-1,1),1+$A43*8,4)</f>
        <v>0C00</v>
      </c>
      <c r="M43" s="1" t="str">
        <f>MID(INDEX('Paths Data'!$F$1:$F$48,COLUMN()-1,1),1+$A43*8,4)</f>
        <v>0E00</v>
      </c>
      <c r="N43" s="1" t="str">
        <f>MID(INDEX('Paths Data'!$F$1:$F$48,COLUMN()-1,1),1+$A43*8,4)</f>
        <v>0C00</v>
      </c>
      <c r="O43" s="1" t="str">
        <f>MID(INDEX('Paths Data'!$F$1:$F$48,COLUMN()-1,1),1+$A43*8,4)</f>
        <v>0A00</v>
      </c>
      <c r="P43" s="1" t="str">
        <f>MID(INDEX('Paths Data'!$F$1:$F$48,COLUMN()-1,1),1+$A43*8,4)</f>
        <v>0C00</v>
      </c>
      <c r="Q43" s="1" t="str">
        <f>MID(INDEX('Paths Data'!$F$1:$F$48,COLUMN()-1,1),1+$A43*8,4)</f>
        <v>1000</v>
      </c>
      <c r="R43" s="1" t="str">
        <f>MID(INDEX('Paths Data'!$F$1:$F$48,COLUMN()-1,1),1+$A43*8,4)</f>
        <v>0C00</v>
      </c>
      <c r="S43" s="1" t="str">
        <f>MID(INDEX('Paths Data'!$F$1:$F$48,COLUMN()-1,1),1+$A43*8,4)</f>
        <v>0800</v>
      </c>
      <c r="T43" s="1" t="str">
        <f>MID(INDEX('Paths Data'!$F$1:$F$48,COLUMN()-1,1),1+$A43*8,4)</f>
        <v>0A00</v>
      </c>
      <c r="U43" s="1" t="str">
        <f>MID(INDEX('Paths Data'!$F$1:$F$48,COLUMN()-1,1),1+$A43*8,4)</f>
        <v>0C00</v>
      </c>
      <c r="V43" s="1" t="str">
        <f>MID(INDEX('Paths Data'!$F$1:$F$48,COLUMN()-1,1),1+$A43*8,4)</f>
        <v>0C00</v>
      </c>
      <c r="W43" s="1" t="str">
        <f>MID(INDEX('Paths Data'!$F$1:$F$48,COLUMN()-1,1),1+$A43*8,4)</f>
        <v>0A00</v>
      </c>
      <c r="X43" s="1" t="str">
        <f>MID(INDEX('Paths Data'!$F$1:$F$48,COLUMN()-1,1),1+$A43*8,4)</f>
        <v>0C00</v>
      </c>
      <c r="Y43" s="1" t="str">
        <f>MID(INDEX('Paths Data'!$F$1:$F$48,COLUMN()-1,1),1+$A43*8,4)</f>
        <v>0C00</v>
      </c>
      <c r="Z43" s="1" t="str">
        <f>MID(INDEX('Paths Data'!$F$1:$F$48,COLUMN()-1,1),1+$A43*8,4)</f>
        <v>0E00</v>
      </c>
      <c r="AA43" s="1" t="str">
        <f>MID(INDEX('Paths Data'!$F$1:$F$48,COLUMN()-1,1),1+$A43*8,4)</f>
        <v>0C00</v>
      </c>
      <c r="AB43" s="1" t="str">
        <f>MID(INDEX('Paths Data'!$F$1:$F$48,COLUMN()-1,1),1+$A43*8,4)</f>
        <v>0E00</v>
      </c>
      <c r="AC43" s="1" t="str">
        <f>MID(INDEX('Paths Data'!$F$1:$F$48,COLUMN()-1,1),1+$A43*8,4)</f>
        <v>0C00</v>
      </c>
      <c r="AD43" s="1" t="str">
        <f>MID(INDEX('Paths Data'!$F$1:$F$48,COLUMN()-1,1),1+$A43*8,4)</f>
        <v>0E00</v>
      </c>
      <c r="AE43" s="1" t="str">
        <f>MID(INDEX('Paths Data'!$F$1:$F$48,COLUMN()-1,1),1+$A43*8,4)</f>
        <v>0E00</v>
      </c>
      <c r="AF43" s="1" t="str">
        <f>MID(INDEX('Paths Data'!$F$1:$F$48,COLUMN()-1,1),1+$A43*8,4)</f>
        <v>0E00</v>
      </c>
      <c r="AG43" s="1" t="str">
        <f>MID(INDEX('Paths Data'!$F$1:$F$48,COLUMN()-1,1),1+$A43*8,4)</f>
        <v>0C00</v>
      </c>
      <c r="AH43" s="1" t="str">
        <f>MID(INDEX('Paths Data'!$F$1:$F$48,COLUMN()-1,1),1+$A43*8,4)</f>
        <v>0C00</v>
      </c>
      <c r="AI43" s="1" t="str">
        <f>MID(INDEX('Paths Data'!$F$1:$F$48,COLUMN()-1,1),1+$A43*8,4)</f>
        <v>0E00</v>
      </c>
      <c r="AJ43" s="1" t="str">
        <f>MID(INDEX('Paths Data'!$F$1:$F$48,COLUMN()-1,1),1+$A43*8,4)</f>
        <v>0C00</v>
      </c>
      <c r="AK43" s="1" t="str">
        <f>MID(INDEX('Paths Data'!$F$1:$F$48,COLUMN()-1,1),1+$A43*8,4)</f>
        <v>0E00</v>
      </c>
      <c r="AL43" s="1" t="str">
        <f>MID(INDEX('Paths Data'!$F$1:$F$48,COLUMN()-1,1),1+$A43*8,4)</f>
        <v>0C00</v>
      </c>
      <c r="AM43" s="1" t="str">
        <f>MID(INDEX('Paths Data'!$F$1:$F$48,COLUMN()-1,1),1+$A43*8,4)</f>
        <v>0C00</v>
      </c>
      <c r="AN43" s="1" t="str">
        <f>MID(INDEX('Paths Data'!$F$1:$F$48,COLUMN()-1,1),1+$A43*8,4)</f>
        <v>0C00</v>
      </c>
      <c r="AO43" s="1" t="str">
        <f>MID(INDEX('Paths Data'!$F$1:$F$48,COLUMN()-1,1),1+$A43*8,4)</f>
        <v>0A00</v>
      </c>
      <c r="AP43" s="1" t="str">
        <f>MID(INDEX('Paths Data'!$F$1:$F$48,COLUMN()-1,1),1+$A43*8,4)</f>
        <v>0C00</v>
      </c>
      <c r="AQ43" s="1" t="str">
        <f>MID(INDEX('Paths Data'!$F$1:$F$48,COLUMN()-1,1),1+$A43*8,4)</f>
        <v>0C00</v>
      </c>
      <c r="AR43" s="1" t="str">
        <f>MID(INDEX('Paths Data'!$F$1:$F$48,COLUMN()-1,1),1+$A43*8,4)</f>
        <v>0C00</v>
      </c>
      <c r="AS43" s="1" t="str">
        <f>MID(INDEX('Paths Data'!$F$1:$F$48,COLUMN()-1,1),1+$A43*8,4)</f>
        <v>0C00</v>
      </c>
      <c r="AT43" s="1" t="str">
        <f>MID(INDEX('Paths Data'!$F$1:$F$48,COLUMN()-1,1),1+$A43*8,4)</f>
        <v>0E00</v>
      </c>
      <c r="AU43" s="1" t="str">
        <f>MID(INDEX('Paths Data'!$F$1:$F$48,COLUMN()-1,1),1+$A43*8,4)</f>
        <v>0E00</v>
      </c>
      <c r="AV43" s="1" t="str">
        <f>MID(INDEX('Paths Data'!$F$1:$F$48,COLUMN()-1,1),1+$A43*8,4)</f>
        <v>0A00</v>
      </c>
      <c r="AW43" s="1" t="str">
        <f>MID(INDEX('Paths Data'!$F$1:$F$48,COLUMN()-1,1),1+$A43*8,4)</f>
        <v>1600</v>
      </c>
      <c r="AX43"/>
      <c r="AY43"/>
    </row>
    <row r="44" spans="1:51">
      <c r="A44" s="1">
        <f t="shared" ref="A44:A67" si="25">A43+1</f>
        <v>1</v>
      </c>
      <c r="B44" s="1" t="str">
        <f>MID(INDEX('Paths Data'!$F$1:$F$48,COLUMN()-1,1),1+$A44*8-4,8)</f>
        <v>46FFC1FF</v>
      </c>
      <c r="C44" s="1" t="str">
        <f>MID(INDEX('Paths Data'!$F$1:$F$48,COLUMN()-1,1),1+$A44*8-4,8)</f>
        <v>42FFC6FF</v>
      </c>
      <c r="D44" s="1" t="str">
        <f>MID(INDEX('Paths Data'!$F$1:$F$48,COLUMN()-1,1),1+$A44*8-4,8)</f>
        <v>50FFEBFF</v>
      </c>
      <c r="E44" s="1" t="str">
        <f>MID(INDEX('Paths Data'!$F$1:$F$48,COLUMN()-1,1),1+$A44*8-4,8)</f>
        <v>55FFEAFF</v>
      </c>
      <c r="F44" s="1" t="str">
        <f>MID(INDEX('Paths Data'!$F$1:$F$48,COLUMN()-1,1),1+$A44*8-4,8)</f>
        <v>7DFFF1FF</v>
      </c>
      <c r="G44" s="1" t="str">
        <f>MID(INDEX('Paths Data'!$F$1:$F$48,COLUMN()-1,1),1+$A44*8-4,8)</f>
        <v>92FFCAFF</v>
      </c>
      <c r="H44" s="1" t="str">
        <f>MID(INDEX('Paths Data'!$F$1:$F$48,COLUMN()-1,1),1+$A44*8-4,8)</f>
        <v>84FFA3FF</v>
      </c>
      <c r="I44" s="1" t="str">
        <f>MID(INDEX('Paths Data'!$F$1:$F$48,COLUMN()-1,1),1+$A44*8-4,8)</f>
        <v>8AFFA2FF</v>
      </c>
      <c r="J44" s="1" t="str">
        <f>MID(INDEX('Paths Data'!$F$1:$F$48,COLUMN()-1,1),1+$A44*8-4,8)</f>
        <v>AAFF97FF</v>
      </c>
      <c r="K44" s="1" t="str">
        <f>MID(INDEX('Paths Data'!$F$1:$F$48,COLUMN()-1,1),1+$A44*8-4,8)</f>
        <v>B9FFBCFF</v>
      </c>
      <c r="L44" s="1" t="str">
        <f>MID(INDEX('Paths Data'!$F$1:$F$48,COLUMN()-1,1),1+$A44*8-4,8)</f>
        <v>D0FFDEFF</v>
      </c>
      <c r="M44" s="1" t="str">
        <f>MID(INDEX('Paths Data'!$F$1:$F$48,COLUMN()-1,1),1+$A44*8-4,8)</f>
        <v>C9FFFBFF</v>
      </c>
      <c r="N44" s="1" t="str">
        <f>MID(INDEX('Paths Data'!$F$1:$F$48,COLUMN()-1,1),1+$A44*8-4,8)</f>
        <v>A6FFE5FF</v>
      </c>
      <c r="O44" s="1" t="str">
        <f>MID(INDEX('Paths Data'!$F$1:$F$48,COLUMN()-1,1),1+$A44*8-4,8)</f>
        <v>ADFF91FF</v>
      </c>
      <c r="P44" s="1" t="str">
        <f>MID(INDEX('Paths Data'!$F$1:$F$48,COLUMN()-1,1),1+$A44*8-4,8)</f>
        <v>BAFF7CFF</v>
      </c>
      <c r="Q44" s="1" t="str">
        <f>MID(INDEX('Paths Data'!$F$1:$F$48,COLUMN()-1,1),1+$A44*8-4,8)</f>
        <v>D9FF85FF</v>
      </c>
      <c r="R44" s="1" t="str">
        <f>MID(INDEX('Paths Data'!$F$1:$F$48,COLUMN()-1,1),1+$A44*8-4,8)</f>
        <v>EEFFA0FF</v>
      </c>
      <c r="S44" s="1" t="str">
        <f>MID(INDEX('Paths Data'!$F$1:$F$48,COLUMN()-1,1),1+$A44*8-4,8)</f>
        <v>F8FFBDFF</v>
      </c>
      <c r="T44" s="1" t="str">
        <f>MID(INDEX('Paths Data'!$F$1:$F$48,COLUMN()-1,1),1+$A44*8-4,8)</f>
        <v>F2FFD6FF</v>
      </c>
      <c r="U44" s="1" t="str">
        <f>MID(INDEX('Paths Data'!$F$1:$F$48,COLUMN()-1,1),1+$A44*8-4,8)</f>
        <v>CBFFFFFF</v>
      </c>
      <c r="V44" s="1" t="str">
        <f>MID(INDEX('Paths Data'!$F$1:$F$48,COLUMN()-1,1),1+$A44*8-4,8)</f>
        <v>CFFFFEFF</v>
      </c>
      <c r="W44" s="1" t="str">
        <f>MID(INDEX('Paths Data'!$F$1:$F$48,COLUMN()-1,1),1+$A44*8-4,8)</f>
        <v>F1FFF6FF</v>
      </c>
      <c r="X44" s="1" t="str">
        <f>MID(INDEX('Paths Data'!$F$1:$F$48,COLUMN()-1,1),1+$A44*8-4,8)</f>
        <v>0A000700</v>
      </c>
      <c r="Y44" s="1" t="str">
        <f>MID(INDEX('Paths Data'!$F$1:$F$48,COLUMN()-1,1),1+$A44*8-4,8)</f>
        <v>25000B00</v>
      </c>
      <c r="Z44" s="1" t="str">
        <f>MID(INDEX('Paths Data'!$F$1:$F$48,COLUMN()-1,1),1+$A44*8-4,8)</f>
        <v>2E00E9FF</v>
      </c>
      <c r="AA44" s="1" t="str">
        <f>MID(INDEX('Paths Data'!$F$1:$F$48,COLUMN()-1,1),1+$A44*8-4,8)</f>
        <v>3300C5FF</v>
      </c>
      <c r="AB44" s="1" t="str">
        <f>MID(INDEX('Paths Data'!$F$1:$F$48,COLUMN()-1,1),1+$A44*8-4,8)</f>
        <v>1700ABFF</v>
      </c>
      <c r="AC44" s="1" t="str">
        <f>MID(INDEX('Paths Data'!$F$1:$F$48,COLUMN()-1,1),1+$A44*8-4,8)</f>
        <v>3500CAFF</v>
      </c>
      <c r="AD44" s="1" t="str">
        <f>MID(INDEX('Paths Data'!$F$1:$F$48,COLUMN()-1,1),1+$A44*8-4,8)</f>
        <v>6200CEFF</v>
      </c>
      <c r="AE44" s="1" t="str">
        <f>MID(INDEX('Paths Data'!$F$1:$F$48,COLUMN()-1,1),1+$A44*8-4,8)</f>
        <v>7300B1FF</v>
      </c>
      <c r="AF44" s="1" t="str">
        <f>MID(INDEX('Paths Data'!$F$1:$F$48,COLUMN()-1,1),1+$A44*8-4,8)</f>
        <v>7500B6FF</v>
      </c>
      <c r="AG44" s="1" t="str">
        <f>MID(INDEX('Paths Data'!$F$1:$F$48,COLUMN()-1,1),1+$A44*8-4,8)</f>
        <v>9700D1FF</v>
      </c>
      <c r="AH44" s="1" t="str">
        <f>MID(INDEX('Paths Data'!$F$1:$F$48,COLUMN()-1,1),1+$A44*8-4,8)</f>
        <v>8D00F1FF</v>
      </c>
      <c r="AI44" s="1" t="str">
        <f>MID(INDEX('Paths Data'!$F$1:$F$48,COLUMN()-1,1),1+$A44*8-4,8)</f>
        <v>6F000700</v>
      </c>
      <c r="AJ44" s="1" t="str">
        <f>MID(INDEX('Paths Data'!$F$1:$F$48,COLUMN()-1,1),1+$A44*8-4,8)</f>
        <v>5A002200</v>
      </c>
      <c r="AK44" s="1" t="str">
        <f>MID(INDEX('Paths Data'!$F$1:$F$48,COLUMN()-1,1),1+$A44*8-4,8)</f>
        <v>43000E00</v>
      </c>
      <c r="AL44" s="1" t="str">
        <f>MID(INDEX('Paths Data'!$F$1:$F$48,COLUMN()-1,1),1+$A44*8-4,8)</f>
        <v>04000800</v>
      </c>
      <c r="AM44" s="1" t="str">
        <f>MID(INDEX('Paths Data'!$F$1:$F$48,COLUMN()-1,1),1+$A44*8-4,8)</f>
        <v>F8FF3300</v>
      </c>
      <c r="AN44" s="1" t="str">
        <f>MID(INDEX('Paths Data'!$F$1:$F$48,COLUMN()-1,1),1+$A44*8-4,8)</f>
        <v>11003F00</v>
      </c>
      <c r="AO44" s="1" t="str">
        <f>MID(INDEX('Paths Data'!$F$1:$F$48,COLUMN()-1,1),1+$A44*8-4,8)</f>
        <v>07005C00</v>
      </c>
      <c r="AP44" s="1" t="str">
        <f>MID(INDEX('Paths Data'!$F$1:$F$48,COLUMN()-1,1),1+$A44*8-4,8)</f>
        <v>28006400</v>
      </c>
      <c r="AQ44" s="1" t="str">
        <f>MID(INDEX('Paths Data'!$F$1:$F$48,COLUMN()-1,1),1+$A44*8-4,8)</f>
        <v>38008300</v>
      </c>
      <c r="AR44" s="1" t="str">
        <f>MID(INDEX('Paths Data'!$F$1:$F$48,COLUMN()-1,1),1+$A44*8-4,8)</f>
        <v>00007900</v>
      </c>
      <c r="AS44" s="1" t="str">
        <f>MID(INDEX('Paths Data'!$F$1:$F$48,COLUMN()-1,1),1+$A44*8-4,8)</f>
        <v>D5FF4F00</v>
      </c>
      <c r="AT44" s="1" t="str">
        <f>MID(INDEX('Paths Data'!$F$1:$F$48,COLUMN()-1,1),1+$A44*8-4,8)</f>
        <v>CFFF4C00</v>
      </c>
      <c r="AU44" s="1" t="str">
        <f>MID(INDEX('Paths Data'!$F$1:$F$48,COLUMN()-1,1),1+$A44*8-4,8)</f>
        <v>96FF5F00</v>
      </c>
      <c r="AV44" s="1" t="str">
        <f>MID(INDEX('Paths Data'!$F$1:$F$48,COLUMN()-1,1),1+$A44*8-4,8)</f>
        <v>81FF2300</v>
      </c>
      <c r="AW44" s="1" t="str">
        <f>MID(INDEX('Paths Data'!$F$1:$F$48,COLUMN()-1,1),1+$A44*8-4,8)</f>
        <v>99FF6400</v>
      </c>
      <c r="AX44"/>
      <c r="AY44"/>
    </row>
    <row r="45" spans="1:51">
      <c r="A45" s="1">
        <f t="shared" si="25"/>
        <v>2</v>
      </c>
      <c r="B45" s="1" t="str">
        <f>MID(INDEX('Paths Data'!$F$1:$F$48,COLUMN()-1,1),1+$A45*8-4,8)</f>
        <v>44FFBFFF</v>
      </c>
      <c r="C45" s="1" t="str">
        <f>MID(INDEX('Paths Data'!$F$1:$F$48,COLUMN()-1,1),1+$A45*8-4,8)</f>
        <v>45FFC6FF</v>
      </c>
      <c r="D45" s="1" t="str">
        <f>MID(INDEX('Paths Data'!$F$1:$F$48,COLUMN()-1,1),1+$A45*8-4,8)</f>
        <v>53FFEBFF</v>
      </c>
      <c r="E45" s="1" t="str">
        <f>MID(INDEX('Paths Data'!$F$1:$F$48,COLUMN()-1,1),1+$A45*8-4,8)</f>
        <v>55FFE7FF</v>
      </c>
      <c r="F45" s="1" t="str">
        <f>MID(INDEX('Paths Data'!$F$1:$F$48,COLUMN()-1,1),1+$A45*8-4,8)</f>
        <v>7AFFF1FF</v>
      </c>
      <c r="G45" s="1" t="str">
        <f>MID(INDEX('Paths Data'!$F$1:$F$48,COLUMN()-1,1),1+$A45*8-4,8)</f>
        <v>90FFC8FF</v>
      </c>
      <c r="H45" s="1" t="str">
        <f>MID(INDEX('Paths Data'!$F$1:$F$48,COLUMN()-1,1),1+$A45*8-4,8)</f>
        <v>84FFA6FF</v>
      </c>
      <c r="I45" s="1" t="str">
        <f>MID(INDEX('Paths Data'!$F$1:$F$48,COLUMN()-1,1),1+$A45*8-4,8)</f>
        <v>88FFA0FF</v>
      </c>
      <c r="J45" s="1" t="str">
        <f>MID(INDEX('Paths Data'!$F$1:$F$48,COLUMN()-1,1),1+$A45*8-4,8)</f>
        <v>ADFF97FF</v>
      </c>
      <c r="K45" s="1" t="str">
        <f>MID(INDEX('Paths Data'!$F$1:$F$48,COLUMN()-1,1),1+$A45*8-4,8)</f>
        <v>BCFFBCFF</v>
      </c>
      <c r="L45" s="1" t="str">
        <f>MID(INDEX('Paths Data'!$F$1:$F$48,COLUMN()-1,1),1+$A45*8-4,8)</f>
        <v>D3FFDEFF</v>
      </c>
      <c r="M45" s="1" t="str">
        <f>MID(INDEX('Paths Data'!$F$1:$F$48,COLUMN()-1,1),1+$A45*8-4,8)</f>
        <v>C9FFFEFF</v>
      </c>
      <c r="N45" s="1" t="str">
        <f>MID(INDEX('Paths Data'!$F$1:$F$48,COLUMN()-1,1),1+$A45*8-4,8)</f>
        <v>A6FFE8FF</v>
      </c>
      <c r="O45" s="1" t="str">
        <f>MID(INDEX('Paths Data'!$F$1:$F$48,COLUMN()-1,1),1+$A45*8-4,8)</f>
        <v>AAFF91FF</v>
      </c>
      <c r="P45" s="1" t="str">
        <f>MID(INDEX('Paths Data'!$F$1:$F$48,COLUMN()-1,1),1+$A45*8-4,8)</f>
        <v>BAFF79FF</v>
      </c>
      <c r="Q45" s="1" t="str">
        <f>MID(INDEX('Paths Data'!$F$1:$F$48,COLUMN()-1,1),1+$A45*8-4,8)</f>
        <v>DCFF85FF</v>
      </c>
      <c r="R45" s="1" t="str">
        <f>MID(INDEX('Paths Data'!$F$1:$F$48,COLUMN()-1,1),1+$A45*8-4,8)</f>
        <v>F2FFA0FF</v>
      </c>
      <c r="S45" s="1" t="str">
        <f>MID(INDEX('Paths Data'!$F$1:$F$48,COLUMN()-1,1),1+$A45*8-4,8)</f>
        <v>FBFFBDFF</v>
      </c>
      <c r="T45" s="1" t="str">
        <f>MID(INDEX('Paths Data'!$F$1:$F$48,COLUMN()-1,1),1+$A45*8-4,8)</f>
        <v>F2FFD9FF</v>
      </c>
      <c r="U45" s="1" t="str">
        <f>MID(INDEX('Paths Data'!$F$1:$F$48,COLUMN()-1,1),1+$A45*8-4,8)</f>
        <v>CEFFFFFF</v>
      </c>
      <c r="V45" s="1" t="str">
        <f>MID(INDEX('Paths Data'!$F$1:$F$48,COLUMN()-1,1),1+$A45*8-4,8)</f>
        <v>CFFFFBFF</v>
      </c>
      <c r="W45" s="1" t="str">
        <f>MID(INDEX('Paths Data'!$F$1:$F$48,COLUMN()-1,1),1+$A45*8-4,8)</f>
        <v>F1FFF3FF</v>
      </c>
      <c r="X45" s="1" t="str">
        <f>MID(INDEX('Paths Data'!$F$1:$F$48,COLUMN()-1,1),1+$A45*8-4,8)</f>
        <v>0A000400</v>
      </c>
      <c r="Y45" s="1" t="str">
        <f>MID(INDEX('Paths Data'!$F$1:$F$48,COLUMN()-1,1),1+$A45*8-4,8)</f>
        <v>25000800</v>
      </c>
      <c r="Z45" s="1" t="str">
        <f>MID(INDEX('Paths Data'!$F$1:$F$48,COLUMN()-1,1),1+$A45*8-4,8)</f>
        <v>2C00EBFF</v>
      </c>
      <c r="AA45" s="1" t="str">
        <f>MID(INDEX('Paths Data'!$F$1:$F$48,COLUMN()-1,1),1+$A45*8-4,8)</f>
        <v>3000C5FF</v>
      </c>
      <c r="AB45" s="1" t="str">
        <f>MID(INDEX('Paths Data'!$F$1:$F$48,COLUMN()-1,1),1+$A45*8-4,8)</f>
        <v>1500ADFF</v>
      </c>
      <c r="AC45" s="1" t="str">
        <f>MID(INDEX('Paths Data'!$F$1:$F$48,COLUMN()-1,1),1+$A45*8-4,8)</f>
        <v>3500C7FF</v>
      </c>
      <c r="AD45" s="1" t="str">
        <f>MID(INDEX('Paths Data'!$F$1:$F$48,COLUMN()-1,1),1+$A45*8-4,8)</f>
        <v>6000CCFF</v>
      </c>
      <c r="AE45" s="1" t="str">
        <f>MID(INDEX('Paths Data'!$F$1:$F$48,COLUMN()-1,1),1+$A45*8-4,8)</f>
        <v>7000B1FF</v>
      </c>
      <c r="AF45" s="1" t="str">
        <f>MID(INDEX('Paths Data'!$F$1:$F$48,COLUMN()-1,1),1+$A45*8-4,8)</f>
        <v>7500B3FF</v>
      </c>
      <c r="AG45" s="1" t="str">
        <f>MID(INDEX('Paths Data'!$F$1:$F$48,COLUMN()-1,1),1+$A45*8-4,8)</f>
        <v>9A00D1FF</v>
      </c>
      <c r="AH45" s="1" t="str">
        <f>MID(INDEX('Paths Data'!$F$1:$F$48,COLUMN()-1,1),1+$A45*8-4,8)</f>
        <v>9000F1FF</v>
      </c>
      <c r="AI45" s="1" t="str">
        <f>MID(INDEX('Paths Data'!$F$1:$F$48,COLUMN()-1,1),1+$A45*8-4,8)</f>
        <v>6F000A00</v>
      </c>
      <c r="AJ45" s="1" t="str">
        <f>MID(INDEX('Paths Data'!$F$1:$F$48,COLUMN()-1,1),1+$A45*8-4,8)</f>
        <v>5A002500</v>
      </c>
      <c r="AK45" s="1" t="str">
        <f>MID(INDEX('Paths Data'!$F$1:$F$48,COLUMN()-1,1),1+$A45*8-4,8)</f>
        <v>43001100</v>
      </c>
      <c r="AL45" s="1" t="str">
        <f>MID(INDEX('Paths Data'!$F$1:$F$48,COLUMN()-1,1),1+$A45*8-4,8)</f>
        <v>07000800</v>
      </c>
      <c r="AM45" s="1" t="str">
        <f>MID(INDEX('Paths Data'!$F$1:$F$48,COLUMN()-1,1),1+$A45*8-4,8)</f>
        <v>FAFF3100</v>
      </c>
      <c r="AN45" s="1" t="str">
        <f>MID(INDEX('Paths Data'!$F$1:$F$48,COLUMN()-1,1),1+$A45*8-4,8)</f>
        <v>14003F00</v>
      </c>
      <c r="AO45" s="1" t="str">
        <f>MID(INDEX('Paths Data'!$F$1:$F$48,COLUMN()-1,1),1+$A45*8-4,8)</f>
        <v>07005900</v>
      </c>
      <c r="AP45" s="1" t="str">
        <f>MID(INDEX('Paths Data'!$F$1:$F$48,COLUMN()-1,1),1+$A45*8-4,8)</f>
        <v>28006100</v>
      </c>
      <c r="AQ45" s="1" t="str">
        <f>MID(INDEX('Paths Data'!$F$1:$F$48,COLUMN()-1,1),1+$A45*8-4,8)</f>
        <v>38008000</v>
      </c>
      <c r="AR45" s="1" t="str">
        <f>MID(INDEX('Paths Data'!$F$1:$F$48,COLUMN()-1,1),1+$A45*8-4,8)</f>
        <v>00007600</v>
      </c>
      <c r="AS45" s="1" t="str">
        <f>MID(INDEX('Paths Data'!$F$1:$F$48,COLUMN()-1,1),1+$A45*8-4,8)</f>
        <v>D5FF4C00</v>
      </c>
      <c r="AT45" s="1" t="str">
        <f>MID(INDEX('Paths Data'!$F$1:$F$48,COLUMN()-1,1),1+$A45*8-4,8)</f>
        <v>CFFF4F00</v>
      </c>
      <c r="AU45" s="1" t="str">
        <f>MID(INDEX('Paths Data'!$F$1:$F$48,COLUMN()-1,1),1+$A45*8-4,8)</f>
        <v>96FF6200</v>
      </c>
      <c r="AV45" s="1" t="str">
        <f>MID(INDEX('Paths Data'!$F$1:$F$48,COLUMN()-1,1),1+$A45*8-4,8)</f>
        <v>7EFF2300</v>
      </c>
      <c r="AW45" s="1" t="str">
        <f>MID(INDEX('Paths Data'!$F$1:$F$48,COLUMN()-1,1),1+$A45*8-4,8)</f>
        <v>9CFF6400</v>
      </c>
      <c r="AX45"/>
      <c r="AY45"/>
    </row>
    <row r="46" spans="1:51">
      <c r="A46" s="1">
        <f t="shared" si="25"/>
        <v>3</v>
      </c>
      <c r="B46" s="1" t="str">
        <f>MID(INDEX('Paths Data'!$F$1:$F$48,COLUMN()-1,1),1+$A46*8-4,8)</f>
        <v>48FFBEFF</v>
      </c>
      <c r="C46" s="1" t="str">
        <f>MID(INDEX('Paths Data'!$F$1:$F$48,COLUMN()-1,1),1+$A46*8-4,8)</f>
        <v>41FFCBFF</v>
      </c>
      <c r="D46" s="1" t="str">
        <f>MID(INDEX('Paths Data'!$F$1:$F$48,COLUMN()-1,1),1+$A46*8-4,8)</f>
        <v>50FFF0FF</v>
      </c>
      <c r="E46" s="1" t="str">
        <f>MID(INDEX('Paths Data'!$F$1:$F$48,COLUMN()-1,1),1+$A46*8-4,8)</f>
        <v>5DFFEBFF</v>
      </c>
      <c r="F46" s="1" t="str">
        <f>MID(INDEX('Paths Data'!$F$1:$F$48,COLUMN()-1,1),1+$A46*8-4,8)</f>
        <v>7FFFEBFF</v>
      </c>
      <c r="G46" s="1" t="str">
        <f>MID(INDEX('Paths Data'!$F$1:$F$48,COLUMN()-1,1),1+$A46*8-4,8)</f>
        <v>96FFC3FF</v>
      </c>
      <c r="H46" s="1" t="str">
        <f>MID(INDEX('Paths Data'!$F$1:$F$48,COLUMN()-1,1),1+$A46*8-4,8)</f>
        <v>80FFA4FF</v>
      </c>
      <c r="I46" s="1" t="str">
        <f>MID(INDEX('Paths Data'!$F$1:$F$48,COLUMN()-1,1),1+$A46*8-4,8)</f>
        <v>8CFF9FFF</v>
      </c>
      <c r="J46" s="1" t="str">
        <f>MID(INDEX('Paths Data'!$F$1:$F$48,COLUMN()-1,1),1+$A46*8-4,8)</f>
        <v>AAFF9DFF</v>
      </c>
      <c r="K46" s="1" t="str">
        <f>MID(INDEX('Paths Data'!$F$1:$F$48,COLUMN()-1,1),1+$A46*8-4,8)</f>
        <v>B9FFC0FF</v>
      </c>
      <c r="L46" s="1" t="str">
        <f>MID(INDEX('Paths Data'!$F$1:$F$48,COLUMN()-1,1),1+$A46*8-4,8)</f>
        <v>CFFFE3FF</v>
      </c>
      <c r="M46" s="1" t="str">
        <f>MID(INDEX('Paths Data'!$F$1:$F$48,COLUMN()-1,1),1+$A46*8-4,8)</f>
        <v>C5FFFBFF</v>
      </c>
      <c r="N46" s="1" t="str">
        <f>MID(INDEX('Paths Data'!$F$1:$F$48,COLUMN()-1,1),1+$A46*8-4,8)</f>
        <v>A2FFE6FF</v>
      </c>
      <c r="O46" s="1" t="str">
        <f>MID(INDEX('Paths Data'!$F$1:$F$48,COLUMN()-1,1),1+$A46*8-4,8)</f>
        <v>ADFF8CFF</v>
      </c>
      <c r="P46" s="1" t="str">
        <f>MID(INDEX('Paths Data'!$F$1:$F$48,COLUMN()-1,1),1+$A46*8-4,8)</f>
        <v>BFFF7CFF</v>
      </c>
      <c r="Q46" s="1" t="str">
        <f>MID(INDEX('Paths Data'!$F$1:$F$48,COLUMN()-1,1),1+$A46*8-4,8)</f>
        <v>D9FF89FF</v>
      </c>
      <c r="R46" s="1" t="str">
        <f>MID(INDEX('Paths Data'!$F$1:$F$48,COLUMN()-1,1),1+$A46*8-4,8)</f>
        <v>EEFFA5FF</v>
      </c>
      <c r="S46" s="1" t="str">
        <f>MID(INDEX('Paths Data'!$F$1:$F$48,COLUMN()-1,1),1+$A46*8-4,8)</f>
        <v>F8FFC5FF</v>
      </c>
      <c r="T46" s="1" t="str">
        <f>MID(INDEX('Paths Data'!$F$1:$F$48,COLUMN()-1,1),1+$A46*8-4,8)</f>
        <v>EBFFD7FF</v>
      </c>
      <c r="U46" s="1" t="str">
        <f>MID(INDEX('Paths Data'!$F$1:$F$48,COLUMN()-1,1),1+$A46*8-4,8)</f>
        <v>CCFF0400</v>
      </c>
      <c r="V46" s="1" t="str">
        <f>MID(INDEX('Paths Data'!$F$1:$F$48,COLUMN()-1,1),1+$A46*8-4,8)</f>
        <v>D4FFFEFF</v>
      </c>
      <c r="W46" s="1" t="str">
        <f>MID(INDEX('Paths Data'!$F$1:$F$48,COLUMN()-1,1),1+$A46*8-4,8)</f>
        <v>F8FFF7FF</v>
      </c>
      <c r="X46" s="1" t="str">
        <f>MID(INDEX('Paths Data'!$F$1:$F$48,COLUMN()-1,1),1+$A46*8-4,8)</f>
        <v>0E000600</v>
      </c>
      <c r="Y46" s="1" t="str">
        <f>MID(INDEX('Paths Data'!$F$1:$F$48,COLUMN()-1,1),1+$A46*8-4,8)</f>
        <v>2C000B00</v>
      </c>
      <c r="Z46" s="1" t="str">
        <f>MID(INDEX('Paths Data'!$F$1:$F$48,COLUMN()-1,1),1+$A46*8-4,8)</f>
        <v>2B00E4FF</v>
      </c>
      <c r="AA46" s="1" t="str">
        <f>MID(INDEX('Paths Data'!$F$1:$F$48,COLUMN()-1,1),1+$A46*8-4,8)</f>
        <v>3200C1FF</v>
      </c>
      <c r="AB46" s="1" t="str">
        <f>MID(INDEX('Paths Data'!$F$1:$F$48,COLUMN()-1,1),1+$A46*8-4,8)</f>
        <v>1300A9FF</v>
      </c>
      <c r="AC46" s="1" t="str">
        <f>MID(INDEX('Paths Data'!$F$1:$F$48,COLUMN()-1,1),1+$A46*8-4,8)</f>
        <v>3C00CCFF</v>
      </c>
      <c r="AD46" s="1" t="str">
        <f>MID(INDEX('Paths Data'!$F$1:$F$48,COLUMN()-1,1),1+$A46*8-4,8)</f>
        <v>6500CDFF</v>
      </c>
      <c r="AE46" s="1" t="str">
        <f>MID(INDEX('Paths Data'!$F$1:$F$48,COLUMN()-1,1),1+$A46*8-4,8)</f>
        <v>7200ADFF</v>
      </c>
      <c r="AF46" s="1" t="str">
        <f>MID(INDEX('Paths Data'!$F$1:$F$48,COLUMN()-1,1),1+$A46*8-4,8)</f>
        <v>7900B7FF</v>
      </c>
      <c r="AG46" s="1" t="str">
        <f>MID(INDEX('Paths Data'!$F$1:$F$48,COLUMN()-1,1),1+$A46*8-4,8)</f>
        <v>9600D5FF</v>
      </c>
      <c r="AH46" s="1" t="str">
        <f>MID(INDEX('Paths Data'!$F$1:$F$48,COLUMN()-1,1),1+$A46*8-4,8)</f>
        <v>8C00F7FF</v>
      </c>
      <c r="AI46" s="1" t="str">
        <f>MID(INDEX('Paths Data'!$F$1:$F$48,COLUMN()-1,1),1+$A46*8-4,8)</f>
        <v>69000900</v>
      </c>
      <c r="AJ46" s="1" t="str">
        <f>MID(INDEX('Paths Data'!$F$1:$F$48,COLUMN()-1,1),1+$A46*8-4,8)</f>
        <v>56002100</v>
      </c>
      <c r="AK46" s="1" t="str">
        <f>MID(INDEX('Paths Data'!$F$1:$F$48,COLUMN()-1,1),1+$A46*8-4,8)</f>
        <v>3E000F00</v>
      </c>
      <c r="AL46" s="1" t="str">
        <f>MID(INDEX('Paths Data'!$F$1:$F$48,COLUMN()-1,1),1+$A46*8-4,8)</f>
        <v>03000C00</v>
      </c>
      <c r="AM46" s="1" t="str">
        <f>MID(INDEX('Paths Data'!$F$1:$F$48,COLUMN()-1,1),1+$A46*8-4,8)</f>
        <v>FAFF3700</v>
      </c>
      <c r="AN46" s="1" t="str">
        <f>MID(INDEX('Paths Data'!$F$1:$F$48,COLUMN()-1,1),1+$A46*8-4,8)</f>
        <v>12004300</v>
      </c>
      <c r="AO46" s="1" t="str">
        <f>MID(INDEX('Paths Data'!$F$1:$F$48,COLUMN()-1,1),1+$A46*8-4,8)</f>
        <v>0D005C00</v>
      </c>
      <c r="AP46" s="1" t="str">
        <f>MID(INDEX('Paths Data'!$F$1:$F$48,COLUMN()-1,1),1+$A46*8-4,8)</f>
        <v>2A006500</v>
      </c>
      <c r="AQ46" s="1" t="str">
        <f>MID(INDEX('Paths Data'!$F$1:$F$48,COLUMN()-1,1),1+$A46*8-4,8)</f>
        <v>43008300</v>
      </c>
      <c r="AR46" s="1" t="str">
        <f>MID(INDEX('Paths Data'!$F$1:$F$48,COLUMN()-1,1),1+$A46*8-4,8)</f>
        <v>10007800</v>
      </c>
      <c r="AS46" s="1" t="str">
        <f>MID(INDEX('Paths Data'!$F$1:$F$48,COLUMN()-1,1),1+$A46*8-4,8)</f>
        <v>DDFF4F00</v>
      </c>
      <c r="AT46" s="1" t="str">
        <f>MID(INDEX('Paths Data'!$F$1:$F$48,COLUMN()-1,1),1+$A46*8-4,8)</f>
        <v>C6FF4C00</v>
      </c>
      <c r="AU46" s="1" t="str">
        <f>MID(INDEX('Paths Data'!$F$1:$F$48,COLUMN()-1,1),1+$A46*8-4,8)</f>
        <v>92FF5E00</v>
      </c>
      <c r="AV46" s="1" t="str">
        <f>MID(INDEX('Paths Data'!$F$1:$F$48,COLUMN()-1,1),1+$A46*8-4,8)</f>
        <v>81FF1700</v>
      </c>
      <c r="AW46" s="1" t="str">
        <f>MID(INDEX('Paths Data'!$F$1:$F$48,COLUMN()-1,1),1+$A46*8-4,8)</f>
        <v>9CFF6B00</v>
      </c>
      <c r="AX46"/>
      <c r="AY46"/>
    </row>
    <row r="47" spans="1:51">
      <c r="A47" s="1">
        <f t="shared" si="25"/>
        <v>4</v>
      </c>
      <c r="B47" s="1" t="str">
        <f>MID(INDEX('Paths Data'!$F$1:$F$48,COLUMN()-1,1),1+$A47*8-4,8)</f>
        <v>46FFBCFF</v>
      </c>
      <c r="C47" s="1" t="str">
        <f>MID(INDEX('Paths Data'!$F$1:$F$48,COLUMN()-1,1),1+$A47*8-4,8)</f>
        <v>44FFCBFF</v>
      </c>
      <c r="D47" s="1" t="str">
        <f>MID(INDEX('Paths Data'!$F$1:$F$48,COLUMN()-1,1),1+$A47*8-4,8)</f>
        <v>53FFF0FF</v>
      </c>
      <c r="E47" s="1" t="str">
        <f>MID(INDEX('Paths Data'!$F$1:$F$48,COLUMN()-1,1),1+$A47*8-4,8)</f>
        <v>5DFFE8FF</v>
      </c>
      <c r="F47" s="1" t="str">
        <f>MID(INDEX('Paths Data'!$F$1:$F$48,COLUMN()-1,1),1+$A47*8-4,8)</f>
        <v>7DFFE9FF</v>
      </c>
      <c r="G47" s="1" t="str">
        <f>MID(INDEX('Paths Data'!$F$1:$F$48,COLUMN()-1,1),1+$A47*8-4,8)</f>
        <v>93FFC3FF</v>
      </c>
      <c r="H47" s="1" t="str">
        <f>MID(INDEX('Paths Data'!$F$1:$F$48,COLUMN()-1,1),1+$A47*8-4,8)</f>
        <v>82FFA6FF</v>
      </c>
      <c r="I47" s="1" t="str">
        <f>MID(INDEX('Paths Data'!$F$1:$F$48,COLUMN()-1,1),1+$A47*8-4,8)</f>
        <v>8AFF9DFF</v>
      </c>
      <c r="J47" s="1" t="str">
        <f>MID(INDEX('Paths Data'!$F$1:$F$48,COLUMN()-1,1),1+$A47*8-4,8)</f>
        <v>ADFF9DFF</v>
      </c>
      <c r="K47" s="1" t="str">
        <f>MID(INDEX('Paths Data'!$F$1:$F$48,COLUMN()-1,1),1+$A47*8-4,8)</f>
        <v>BCFFC0FF</v>
      </c>
      <c r="L47" s="1" t="str">
        <f>MID(INDEX('Paths Data'!$F$1:$F$48,COLUMN()-1,1),1+$A47*8-4,8)</f>
        <v>D2FFE3FF</v>
      </c>
      <c r="M47" s="1" t="str">
        <f>MID(INDEX('Paths Data'!$F$1:$F$48,COLUMN()-1,1),1+$A47*8-4,8)</f>
        <v>C5FFFEFF</v>
      </c>
      <c r="N47" s="1" t="str">
        <f>MID(INDEX('Paths Data'!$F$1:$F$48,COLUMN()-1,1),1+$A47*8-4,8)</f>
        <v>A2FFE9FF</v>
      </c>
      <c r="O47" s="1" t="str">
        <f>MID(INDEX('Paths Data'!$F$1:$F$48,COLUMN()-1,1),1+$A47*8-4,8)</f>
        <v>AAFF8CFF</v>
      </c>
      <c r="P47" s="1" t="str">
        <f>MID(INDEX('Paths Data'!$F$1:$F$48,COLUMN()-1,1),1+$A47*8-4,8)</f>
        <v>BFFF79FF</v>
      </c>
      <c r="Q47" s="1" t="str">
        <f>MID(INDEX('Paths Data'!$F$1:$F$48,COLUMN()-1,1),1+$A47*8-4,8)</f>
        <v>DCFF89FF</v>
      </c>
      <c r="R47" s="1" t="str">
        <f>MID(INDEX('Paths Data'!$F$1:$F$48,COLUMN()-1,1),1+$A47*8-4,8)</f>
        <v>F2FFA5FF</v>
      </c>
      <c r="S47" s="1" t="str">
        <f>MID(INDEX('Paths Data'!$F$1:$F$48,COLUMN()-1,1),1+$A47*8-4,8)</f>
        <v>FBFFC5FF</v>
      </c>
      <c r="T47" s="1" t="str">
        <f>MID(INDEX('Paths Data'!$F$1:$F$48,COLUMN()-1,1),1+$A47*8-4,8)</f>
        <v>EBFFDAFF</v>
      </c>
      <c r="U47" s="1" t="str">
        <f>MID(INDEX('Paths Data'!$F$1:$F$48,COLUMN()-1,1),1+$A47*8-4,8)</f>
        <v>CFFF0400</v>
      </c>
      <c r="V47" s="1" t="str">
        <f>MID(INDEX('Paths Data'!$F$1:$F$48,COLUMN()-1,1),1+$A47*8-4,8)</f>
        <v>D4FFFBFF</v>
      </c>
      <c r="W47" s="1" t="str">
        <f>MID(INDEX('Paths Data'!$F$1:$F$48,COLUMN()-1,1),1+$A47*8-4,8)</f>
        <v>F8FFF4FF</v>
      </c>
      <c r="X47" s="1" t="str">
        <f>MID(INDEX('Paths Data'!$F$1:$F$48,COLUMN()-1,1),1+$A47*8-4,8)</f>
        <v>0E000300</v>
      </c>
      <c r="Y47" s="1" t="str">
        <f>MID(INDEX('Paths Data'!$F$1:$F$48,COLUMN()-1,1),1+$A47*8-4,8)</f>
        <v>2C000800</v>
      </c>
      <c r="Z47" s="1" t="str">
        <f>MID(INDEX('Paths Data'!$F$1:$F$48,COLUMN()-1,1),1+$A47*8-4,8)</f>
        <v>2900E6FF</v>
      </c>
      <c r="AA47" s="1" t="str">
        <f>MID(INDEX('Paths Data'!$F$1:$F$48,COLUMN()-1,1),1+$A47*8-4,8)</f>
        <v>2F00C1FF</v>
      </c>
      <c r="AB47" s="1" t="str">
        <f>MID(INDEX('Paths Data'!$F$1:$F$48,COLUMN()-1,1),1+$A47*8-4,8)</f>
        <v>1100ABFF</v>
      </c>
      <c r="AC47" s="1" t="str">
        <f>MID(INDEX('Paths Data'!$F$1:$F$48,COLUMN()-1,1),1+$A47*8-4,8)</f>
        <v>3E00CAFF</v>
      </c>
      <c r="AD47" s="1" t="str">
        <f>MID(INDEX('Paths Data'!$F$1:$F$48,COLUMN()-1,1),1+$A47*8-4,8)</f>
        <v>6300CBFF</v>
      </c>
      <c r="AE47" s="1" t="str">
        <f>MID(INDEX('Paths Data'!$F$1:$F$48,COLUMN()-1,1),1+$A47*8-4,8)</f>
        <v>6F00ADFF</v>
      </c>
      <c r="AF47" s="1" t="str">
        <f>MID(INDEX('Paths Data'!$F$1:$F$48,COLUMN()-1,1),1+$A47*8-4,8)</f>
        <v>7900B4FF</v>
      </c>
      <c r="AG47" s="1" t="str">
        <f>MID(INDEX('Paths Data'!$F$1:$F$48,COLUMN()-1,1),1+$A47*8-4,8)</f>
        <v>9900D5FF</v>
      </c>
      <c r="AH47" s="1" t="str">
        <f>MID(INDEX('Paths Data'!$F$1:$F$48,COLUMN()-1,1),1+$A47*8-4,8)</f>
        <v>8F00F7FF</v>
      </c>
      <c r="AI47" s="1" t="str">
        <f>MID(INDEX('Paths Data'!$F$1:$F$48,COLUMN()-1,1),1+$A47*8-4,8)</f>
        <v>6B000B00</v>
      </c>
      <c r="AJ47" s="1" t="str">
        <f>MID(INDEX('Paths Data'!$F$1:$F$48,COLUMN()-1,1),1+$A47*8-4,8)</f>
        <v>54002300</v>
      </c>
      <c r="AK47" s="1" t="str">
        <f>MID(INDEX('Paths Data'!$F$1:$F$48,COLUMN()-1,1),1+$A47*8-4,8)</f>
        <v>3E001200</v>
      </c>
      <c r="AL47" s="1" t="str">
        <f>MID(INDEX('Paths Data'!$F$1:$F$48,COLUMN()-1,1),1+$A47*8-4,8)</f>
        <v>05000E00</v>
      </c>
      <c r="AM47" s="1" t="str">
        <f>MID(INDEX('Paths Data'!$F$1:$F$48,COLUMN()-1,1),1+$A47*8-4,8)</f>
        <v>FCFF3500</v>
      </c>
      <c r="AN47" s="1" t="str">
        <f>MID(INDEX('Paths Data'!$F$1:$F$48,COLUMN()-1,1),1+$A47*8-4,8)</f>
        <v>15004300</v>
      </c>
      <c r="AO47" s="1" t="str">
        <f>MID(INDEX('Paths Data'!$F$1:$F$48,COLUMN()-1,1),1+$A47*8-4,8)</f>
        <v>0D005900</v>
      </c>
      <c r="AP47" s="1" t="str">
        <f>MID(INDEX('Paths Data'!$F$1:$F$48,COLUMN()-1,1),1+$A47*8-4,8)</f>
        <v>2C006300</v>
      </c>
      <c r="AQ47" s="1" t="str">
        <f>MID(INDEX('Paths Data'!$F$1:$F$48,COLUMN()-1,1),1+$A47*8-4,8)</f>
        <v>43008000</v>
      </c>
      <c r="AR47" s="1" t="str">
        <f>MID(INDEX('Paths Data'!$F$1:$F$48,COLUMN()-1,1),1+$A47*8-4,8)</f>
        <v>10007500</v>
      </c>
      <c r="AS47" s="1" t="str">
        <f>MID(INDEX('Paths Data'!$F$1:$F$48,COLUMN()-1,1),1+$A47*8-4,8)</f>
        <v>DDFF4C00</v>
      </c>
      <c r="AT47" s="1" t="str">
        <f>MID(INDEX('Paths Data'!$F$1:$F$48,COLUMN()-1,1),1+$A47*8-4,8)</f>
        <v>C6FF4F00</v>
      </c>
      <c r="AU47" s="1" t="str">
        <f>MID(INDEX('Paths Data'!$F$1:$F$48,COLUMN()-1,1),1+$A47*8-4,8)</f>
        <v>90FF6000</v>
      </c>
      <c r="AV47" s="1" t="str">
        <f>MID(INDEX('Paths Data'!$F$1:$F$48,COLUMN()-1,1),1+$A47*8-4,8)</f>
        <v>7EFF1700</v>
      </c>
      <c r="AW47" s="1" t="str">
        <f>MID(INDEX('Paths Data'!$F$1:$F$48,COLUMN()-1,1),1+$A47*8-4,8)</f>
        <v>9EFF6900</v>
      </c>
      <c r="AX47"/>
      <c r="AY47"/>
    </row>
    <row r="48" spans="1:51">
      <c r="A48" s="1">
        <f t="shared" si="25"/>
        <v>5</v>
      </c>
      <c r="B48" s="1" t="str">
        <f>MID(INDEX('Paths Data'!$F$1:$F$48,COLUMN()-1,1),1+$A48*8-4,8)</f>
        <v>51FFBBFF</v>
      </c>
      <c r="C48" s="1" t="str">
        <f>MID(INDEX('Paths Data'!$F$1:$F$48,COLUMN()-1,1),1+$A48*8-4,8)</f>
        <v>3EFFD1FF</v>
      </c>
      <c r="D48" s="1" t="str">
        <f>MID(INDEX('Paths Data'!$F$1:$F$48,COLUMN()-1,1),1+$A48*8-4,8)</f>
        <v>51FFFBFF</v>
      </c>
      <c r="E48" s="1" t="str">
        <f>MID(INDEX('Paths Data'!$F$1:$F$48,COLUMN()-1,1),1+$A48*8-4,8)</f>
        <v>64FFEEFF</v>
      </c>
      <c r="F48" s="1" t="str">
        <f>MID(INDEX('Paths Data'!$F$1:$F$48,COLUMN()-1,1),1+$A48*8-4,8)</f>
        <v>85FFE3FF</v>
      </c>
      <c r="G48" s="1" t="str">
        <f>MID(INDEX('Paths Data'!$F$1:$F$48,COLUMN()-1,1),1+$A48*8-4,8)</f>
        <v>96FFB9FF</v>
      </c>
      <c r="H48" s="1" t="str">
        <f>MID(INDEX('Paths Data'!$F$1:$F$48,COLUMN()-1,1),1+$A48*8-4,8)</f>
        <v>7AFFA8FF</v>
      </c>
      <c r="I48" s="1" t="str">
        <f>MID(INDEX('Paths Data'!$F$1:$F$48,COLUMN()-1,1),1+$A48*8-4,8)</f>
        <v>93FF9BFF</v>
      </c>
      <c r="J48" s="1" t="str">
        <f>MID(INDEX('Paths Data'!$F$1:$F$48,COLUMN()-1,1),1+$A48*8-4,8)</f>
        <v>AEFFA4FF</v>
      </c>
      <c r="K48" s="1" t="str">
        <f>MID(INDEX('Paths Data'!$F$1:$F$48,COLUMN()-1,1),1+$A48*8-4,8)</f>
        <v>BCFFC6FF</v>
      </c>
      <c r="L48" s="1" t="str">
        <f>MID(INDEX('Paths Data'!$F$1:$F$48,COLUMN()-1,1),1+$A48*8-4,8)</f>
        <v>CBFFE8FF</v>
      </c>
      <c r="M48" s="1" t="str">
        <f>MID(INDEX('Paths Data'!$F$1:$F$48,COLUMN()-1,1),1+$A48*8-4,8)</f>
        <v>C0FFF9FF</v>
      </c>
      <c r="N48" s="1" t="str">
        <f>MID(INDEX('Paths Data'!$F$1:$F$48,COLUMN()-1,1),1+$A48*8-4,8)</f>
        <v>98FFE8FF</v>
      </c>
      <c r="O48" s="1" t="str">
        <f>MID(INDEX('Paths Data'!$F$1:$F$48,COLUMN()-1,1),1+$A48*8-4,8)</f>
        <v>AEFF85FF</v>
      </c>
      <c r="P48" s="1" t="str">
        <f>MID(INDEX('Paths Data'!$F$1:$F$48,COLUMN()-1,1),1+$A48*8-4,8)</f>
        <v>C4FF7DFF</v>
      </c>
      <c r="Q48" s="1" t="str">
        <f>MID(INDEX('Paths Data'!$F$1:$F$48,COLUMN()-1,1),1+$A48*8-4,8)</f>
        <v>D6FF8FFF</v>
      </c>
      <c r="R48" s="1" t="str">
        <f>MID(INDEX('Paths Data'!$F$1:$F$48,COLUMN()-1,1),1+$A48*8-4,8)</f>
        <v>F2FFAAFF</v>
      </c>
      <c r="S48" s="1" t="str">
        <f>MID(INDEX('Paths Data'!$F$1:$F$48,COLUMN()-1,1),1+$A48*8-4,8)</f>
        <v>F5FFCEFF</v>
      </c>
      <c r="T48" s="1" t="str">
        <f>MID(INDEX('Paths Data'!$F$1:$F$48,COLUMN()-1,1),1+$A48*8-4,8)</f>
        <v>E2FFD8FF</v>
      </c>
      <c r="U48" s="1" t="str">
        <f>MID(INDEX('Paths Data'!$F$1:$F$48,COLUMN()-1,1),1+$A48*8-4,8)</f>
        <v>CFFF0A00</v>
      </c>
      <c r="V48" s="1" t="str">
        <f>MID(INDEX('Paths Data'!$F$1:$F$48,COLUMN()-1,1),1+$A48*8-4,8)</f>
        <v>DCFFFCFF</v>
      </c>
      <c r="W48" s="1" t="str">
        <f>MID(INDEX('Paths Data'!$F$1:$F$48,COLUMN()-1,1),1+$A48*8-4,8)</f>
        <v>FFFFFAFF</v>
      </c>
      <c r="X48" s="1" t="str">
        <f>MID(INDEX('Paths Data'!$F$1:$F$48,COLUMN()-1,1),1+$A48*8-4,8)</f>
        <v>15000800</v>
      </c>
      <c r="Y48" s="1" t="str">
        <f>MID(INDEX('Paths Data'!$F$1:$F$48,COLUMN()-1,1),1+$A48*8-4,8)</f>
        <v>35000500</v>
      </c>
      <c r="Z48" s="1" t="str">
        <f>MID(INDEX('Paths Data'!$F$1:$F$48,COLUMN()-1,1),1+$A48*8-4,8)</f>
        <v>2900DDFF</v>
      </c>
      <c r="AA48" s="1" t="str">
        <f>MID(INDEX('Paths Data'!$F$1:$F$48,COLUMN()-1,1),1+$A48*8-4,8)</f>
        <v>2F00B9FF</v>
      </c>
      <c r="AB48" s="1" t="str">
        <f>MID(INDEX('Paths Data'!$F$1:$F$48,COLUMN()-1,1),1+$A48*8-4,8)</f>
        <v>0F00A3FF</v>
      </c>
      <c r="AC48" s="1" t="str">
        <f>MID(INDEX('Paths Data'!$F$1:$F$48,COLUMN()-1,1),1+$A48*8-4,8)</f>
        <v>4400D2FF</v>
      </c>
      <c r="AD48" s="1" t="str">
        <f>MID(INDEX('Paths Data'!$F$1:$F$48,COLUMN()-1,1),1+$A48*8-4,8)</f>
        <v>6900C6FF</v>
      </c>
      <c r="AE48" s="1" t="str">
        <f>MID(INDEX('Paths Data'!$F$1:$F$48,COLUMN()-1,1),1+$A48*8-4,8)</f>
        <v>6E00A4FF</v>
      </c>
      <c r="AF48" s="1" t="str">
        <f>MID(INDEX('Paths Data'!$F$1:$F$48,COLUMN()-1,1),1+$A48*8-4,8)</f>
        <v>8100BAFF</v>
      </c>
      <c r="AG48" s="1" t="str">
        <f>MID(INDEX('Paths Data'!$F$1:$F$48,COLUMN()-1,1),1+$A48*8-4,8)</f>
        <v>9500D9FF</v>
      </c>
      <c r="AH48" s="1" t="str">
        <f>MID(INDEX('Paths Data'!$F$1:$F$48,COLUMN()-1,1),1+$A48*8-4,8)</f>
        <v>8A00FDFF</v>
      </c>
      <c r="AI48" s="1" t="str">
        <f>MID(INDEX('Paths Data'!$F$1:$F$48,COLUMN()-1,1),1+$A48*8-4,8)</f>
        <v>65000D00</v>
      </c>
      <c r="AJ48" s="1" t="str">
        <f>MID(INDEX('Paths Data'!$F$1:$F$48,COLUMN()-1,1),1+$A48*8-4,8)</f>
        <v>52001D00</v>
      </c>
      <c r="AK48" s="1" t="str">
        <f>MID(INDEX('Paths Data'!$F$1:$F$48,COLUMN()-1,1),1+$A48*8-4,8)</f>
        <v>35001000</v>
      </c>
      <c r="AL48" s="1" t="str">
        <f>MID(INDEX('Paths Data'!$F$1:$F$48,COLUMN()-1,1),1+$A48*8-4,8)</f>
        <v>00001200</v>
      </c>
      <c r="AM48" s="1" t="str">
        <f>MID(INDEX('Paths Data'!$F$1:$F$48,COLUMN()-1,1),1+$A48*8-4,8)</f>
        <v>00003A00</v>
      </c>
      <c r="AN48" s="1" t="str">
        <f>MID(INDEX('Paths Data'!$F$1:$F$48,COLUMN()-1,1),1+$A48*8-4,8)</f>
        <v>11004700</v>
      </c>
      <c r="AO48" s="1" t="str">
        <f>MID(INDEX('Paths Data'!$F$1:$F$48,COLUMN()-1,1),1+$A48*8-4,8)</f>
        <v>16005D00</v>
      </c>
      <c r="AP48" s="1" t="str">
        <f>MID(INDEX('Paths Data'!$F$1:$F$48,COLUMN()-1,1),1+$A48*8-4,8)</f>
        <v>2E006800</v>
      </c>
      <c r="AQ48" s="1" t="str">
        <f>MID(INDEX('Paths Data'!$F$1:$F$48,COLUMN()-1,1),1+$A48*8-4,8)</f>
        <v>54008000</v>
      </c>
      <c r="AR48" s="1" t="str">
        <f>MID(INDEX('Paths Data'!$F$1:$F$48,COLUMN()-1,1),1+$A48*8-4,8)</f>
        <v>19007500</v>
      </c>
      <c r="AS48" s="1" t="str">
        <f>MID(INDEX('Paths Data'!$F$1:$F$48,COLUMN()-1,1),1+$A48*8-4,8)</f>
        <v>E6FF5200</v>
      </c>
      <c r="AT48" s="1" t="str">
        <f>MID(INDEX('Paths Data'!$F$1:$F$48,COLUMN()-1,1),1+$A48*8-4,8)</f>
        <v>BCFF5000</v>
      </c>
      <c r="AU48" s="1" t="str">
        <f>MID(INDEX('Paths Data'!$F$1:$F$48,COLUMN()-1,1),1+$A48*8-4,8)</f>
        <v>8BFF5900</v>
      </c>
      <c r="AV48" s="1" t="str">
        <f>MID(INDEX('Paths Data'!$F$1:$F$48,COLUMN()-1,1),1+$A48*8-4,8)</f>
        <v>7FFF0C00</v>
      </c>
      <c r="AW48" s="1" t="str">
        <f>MID(INDEX('Paths Data'!$F$1:$F$48,COLUMN()-1,1),1+$A48*8-4,8)</f>
        <v>A3FF7400</v>
      </c>
      <c r="AX48"/>
      <c r="AY48"/>
    </row>
    <row r="49" spans="1:51">
      <c r="A49" s="1">
        <f t="shared" si="25"/>
        <v>6</v>
      </c>
      <c r="B49" s="1" t="str">
        <f>MID(INDEX('Paths Data'!$F$1:$F$48,COLUMN()-1,1),1+$A49*8-4,8)</f>
        <v>51FFB8FF</v>
      </c>
      <c r="C49" s="1" t="str">
        <f>MID(INDEX('Paths Data'!$F$1:$F$48,COLUMN()-1,1),1+$A49*8-4,8)</f>
        <v>41FFD1FF</v>
      </c>
      <c r="D49" s="1" t="str">
        <f>MID(INDEX('Paths Data'!$F$1:$F$48,COLUMN()-1,1),1+$A49*8-4,8)</f>
        <v>54FFFBFF</v>
      </c>
      <c r="E49" s="1" t="str">
        <f>MID(INDEX('Paths Data'!$F$1:$F$48,COLUMN()-1,1),1+$A49*8-4,8)</f>
        <v>66FFECFF</v>
      </c>
      <c r="F49" s="1" t="str">
        <f>MID(INDEX('Paths Data'!$F$1:$F$48,COLUMN()-1,1),1+$A49*8-4,8)</f>
        <v>83FFE1FF</v>
      </c>
      <c r="G49" s="1" t="str">
        <f>MID(INDEX('Paths Data'!$F$1:$F$48,COLUMN()-1,1),1+$A49*8-4,8)</f>
        <v>93FFB9FF</v>
      </c>
      <c r="H49" s="1" t="str">
        <f>MID(INDEX('Paths Data'!$F$1:$F$48,COLUMN()-1,1),1+$A49*8-4,8)</f>
        <v>7CFFAAFF</v>
      </c>
      <c r="I49" s="1" t="str">
        <f>MID(INDEX('Paths Data'!$F$1:$F$48,COLUMN()-1,1),1+$A49*8-4,8)</f>
        <v>91FF99FF</v>
      </c>
      <c r="J49" s="1" t="str">
        <f>MID(INDEX('Paths Data'!$F$1:$F$48,COLUMN()-1,1),1+$A49*8-4,8)</f>
        <v>B0FFA2FF</v>
      </c>
      <c r="K49" s="1" t="str">
        <f>MID(INDEX('Paths Data'!$F$1:$F$48,COLUMN()-1,1),1+$A49*8-4,8)</f>
        <v>BEFFC4FF</v>
      </c>
      <c r="L49" s="1" t="str">
        <f>MID(INDEX('Paths Data'!$F$1:$F$48,COLUMN()-1,1),1+$A49*8-4,8)</f>
        <v>CDFFEAFF</v>
      </c>
      <c r="M49" s="1" t="str">
        <f>MID(INDEX('Paths Data'!$F$1:$F$48,COLUMN()-1,1),1+$A49*8-4,8)</f>
        <v>BEFFFBFF</v>
      </c>
      <c r="N49" s="1" t="str">
        <f>MID(INDEX('Paths Data'!$F$1:$F$48,COLUMN()-1,1),1+$A49*8-4,8)</f>
        <v>9AFFEAFF</v>
      </c>
      <c r="O49" s="1" t="str">
        <f>MID(INDEX('Paths Data'!$F$1:$F$48,COLUMN()-1,1),1+$A49*8-4,8)</f>
        <v>ABFF85FF</v>
      </c>
      <c r="P49" s="1" t="str">
        <f>MID(INDEX('Paths Data'!$F$1:$F$48,COLUMN()-1,1),1+$A49*8-4,8)</f>
        <v>C6FF7BFF</v>
      </c>
      <c r="Q49" s="1" t="str">
        <f>MID(INDEX('Paths Data'!$F$1:$F$48,COLUMN()-1,1),1+$A49*8-4,8)</f>
        <v>D9FF8FFF</v>
      </c>
      <c r="R49" s="1" t="str">
        <f>MID(INDEX('Paths Data'!$F$1:$F$48,COLUMN()-1,1),1+$A49*8-4,8)</f>
        <v>F4FFA8FF</v>
      </c>
      <c r="S49" s="1" t="str">
        <f>MID(INDEX('Paths Data'!$F$1:$F$48,COLUMN()-1,1),1+$A49*8-4,8)</f>
        <v>F8FFCEFF</v>
      </c>
      <c r="T49" s="1" t="str">
        <f>MID(INDEX('Paths Data'!$F$1:$F$48,COLUMN()-1,1),1+$A49*8-4,8)</f>
        <v>E2FFDBFF</v>
      </c>
      <c r="U49" s="1" t="str">
        <f>MID(INDEX('Paths Data'!$F$1:$F$48,COLUMN()-1,1),1+$A49*8-4,8)</f>
        <v>D1FF0800</v>
      </c>
      <c r="V49" s="1" t="str">
        <f>MID(INDEX('Paths Data'!$F$1:$F$48,COLUMN()-1,1),1+$A49*8-4,8)</f>
        <v>DAFFFAFF</v>
      </c>
      <c r="W49" s="1" t="str">
        <f>MID(INDEX('Paths Data'!$F$1:$F$48,COLUMN()-1,1),1+$A49*8-4,8)</f>
        <v>0000F8FF</v>
      </c>
      <c r="X49" s="1" t="str">
        <f>MID(INDEX('Paths Data'!$F$1:$F$48,COLUMN()-1,1),1+$A49*8-4,8)</f>
        <v>15000500</v>
      </c>
      <c r="Y49" s="1" t="str">
        <f>MID(INDEX('Paths Data'!$F$1:$F$48,COLUMN()-1,1),1+$A49*8-4,8)</f>
        <v>33000300</v>
      </c>
      <c r="Z49" s="1" t="str">
        <f>MID(INDEX('Paths Data'!$F$1:$F$48,COLUMN()-1,1),1+$A49*8-4,8)</f>
        <v>2600DDFF</v>
      </c>
      <c r="AA49" s="1" t="str">
        <f>MID(INDEX('Paths Data'!$F$1:$F$48,COLUMN()-1,1),1+$A49*8-4,8)</f>
        <v>2D00BBFF</v>
      </c>
      <c r="AB49" s="1" t="str">
        <f>MID(INDEX('Paths Data'!$F$1:$F$48,COLUMN()-1,1),1+$A49*8-4,8)</f>
        <v>0D00A5FF</v>
      </c>
      <c r="AC49" s="1" t="str">
        <f>MID(INDEX('Paths Data'!$F$1:$F$48,COLUMN()-1,1),1+$A49*8-4,8)</f>
        <v>4600D0FF</v>
      </c>
      <c r="AD49" s="1" t="str">
        <f>MID(INDEX('Paths Data'!$F$1:$F$48,COLUMN()-1,1),1+$A49*8-4,8)</f>
        <v>6600C6FF</v>
      </c>
      <c r="AE49" s="1" t="str">
        <f>MID(INDEX('Paths Data'!$F$1:$F$48,COLUMN()-1,1),1+$A49*8-4,8)</f>
        <v>6C00A6FF</v>
      </c>
      <c r="AF49" s="1" t="str">
        <f>MID(INDEX('Paths Data'!$F$1:$F$48,COLUMN()-1,1),1+$A49*8-4,8)</f>
        <v>8300B8FF</v>
      </c>
      <c r="AG49" s="1" t="str">
        <f>MID(INDEX('Paths Data'!$F$1:$F$48,COLUMN()-1,1),1+$A49*8-4,8)</f>
        <v>9700DBFF</v>
      </c>
      <c r="AH49" s="1" t="str">
        <f>MID(INDEX('Paths Data'!$F$1:$F$48,COLUMN()-1,1),1+$A49*8-4,8)</f>
        <v>8C00FFFF</v>
      </c>
      <c r="AI49" s="1" t="str">
        <f>MID(INDEX('Paths Data'!$F$1:$F$48,COLUMN()-1,1),1+$A49*8-4,8)</f>
        <v>67000F00</v>
      </c>
      <c r="AJ49" s="1" t="str">
        <f>MID(INDEX('Paths Data'!$F$1:$F$48,COLUMN()-1,1),1+$A49*8-4,8)</f>
        <v>50001F00</v>
      </c>
      <c r="AK49" s="1" t="str">
        <f>MID(INDEX('Paths Data'!$F$1:$F$48,COLUMN()-1,1),1+$A49*8-4,8)</f>
        <v>35001300</v>
      </c>
      <c r="AL49" s="1" t="str">
        <f>MID(INDEX('Paths Data'!$F$1:$F$48,COLUMN()-1,1),1+$A49*8-4,8)</f>
        <v>02001400</v>
      </c>
      <c r="AM49" s="1" t="str">
        <f>MID(INDEX('Paths Data'!$F$1:$F$48,COLUMN()-1,1),1+$A49*8-4,8)</f>
        <v>00003700</v>
      </c>
      <c r="AN49" s="1" t="str">
        <f>MID(INDEX('Paths Data'!$F$1:$F$48,COLUMN()-1,1),1+$A49*8-4,8)</f>
        <v>13004900</v>
      </c>
      <c r="AO49" s="1" t="str">
        <f>MID(INDEX('Paths Data'!$F$1:$F$48,COLUMN()-1,1),1+$A49*8-4,8)</f>
        <v>16005A00</v>
      </c>
      <c r="AP49" s="1" t="str">
        <f>MID(INDEX('Paths Data'!$F$1:$F$48,COLUMN()-1,1),1+$A49*8-4,8)</f>
        <v>30006600</v>
      </c>
      <c r="AQ49" s="1" t="str">
        <f>MID(INDEX('Paths Data'!$F$1:$F$48,COLUMN()-1,1),1+$A49*8-4,8)</f>
        <v>54007D00</v>
      </c>
      <c r="AR49" s="1" t="str">
        <f>MID(INDEX('Paths Data'!$F$1:$F$48,COLUMN()-1,1),1+$A49*8-4,8)</f>
        <v>17007300</v>
      </c>
      <c r="AS49" s="1" t="str">
        <f>MID(INDEX('Paths Data'!$F$1:$F$48,COLUMN()-1,1),1+$A49*8-4,8)</f>
        <v>E8FF5000</v>
      </c>
      <c r="AT49" s="1" t="str">
        <f>MID(INDEX('Paths Data'!$F$1:$F$48,COLUMN()-1,1),1+$A49*8-4,8)</f>
        <v>BEFF5200</v>
      </c>
      <c r="AU49" s="1" t="str">
        <f>MID(INDEX('Paths Data'!$F$1:$F$48,COLUMN()-1,1),1+$A49*8-4,8)</f>
        <v>89FF5B00</v>
      </c>
      <c r="AV49" s="1" t="str">
        <f>MID(INDEX('Paths Data'!$F$1:$F$48,COLUMN()-1,1),1+$A49*8-4,8)</f>
        <v>7CFF0C00</v>
      </c>
      <c r="AW49" s="1" t="str">
        <f>MID(INDEX('Paths Data'!$F$1:$F$48,COLUMN()-1,1),1+$A49*8-4,8)</f>
        <v>A5FF7200</v>
      </c>
      <c r="AX49"/>
      <c r="AY49"/>
    </row>
    <row r="50" spans="1:51">
      <c r="A50" s="1">
        <f t="shared" si="25"/>
        <v>7</v>
      </c>
      <c r="B50" s="1" t="str">
        <f>MID(INDEX('Paths Data'!$F$1:$F$48,COLUMN()-1,1),1+$A50*8-4,8)</f>
        <v>5DFFBAFF</v>
      </c>
      <c r="C50" s="1" t="str">
        <f>MID(INDEX('Paths Data'!$F$1:$F$48,COLUMN()-1,1),1+$A50*8-4,8)</f>
        <v>3DFFD9FF</v>
      </c>
      <c r="D50" s="1" t="str">
        <f>MID(INDEX('Paths Data'!$F$1:$F$48,COLUMN()-1,1),1+$A50*8-4,8)</f>
        <v>53FF0200</v>
      </c>
      <c r="E50" s="1" t="str">
        <f>MID(INDEX('Paths Data'!$F$1:$F$48,COLUMN()-1,1),1+$A50*8-4,8)</f>
        <v>69FFF3FF</v>
      </c>
      <c r="F50" s="1" t="str">
        <f>MID(INDEX('Paths Data'!$F$1:$F$48,COLUMN()-1,1),1+$A50*8-4,8)</f>
        <v>8CFFDFFF</v>
      </c>
      <c r="G50" s="1" t="str">
        <f>MID(INDEX('Paths Data'!$F$1:$F$48,COLUMN()-1,1),1+$A50*8-4,8)</f>
        <v>92FFB0FF</v>
      </c>
      <c r="H50" s="1" t="str">
        <f>MID(INDEX('Paths Data'!$F$1:$F$48,COLUMN()-1,1),1+$A50*8-4,8)</f>
        <v>78FFAFFF</v>
      </c>
      <c r="I50" s="1" t="str">
        <f>MID(INDEX('Paths Data'!$F$1:$F$48,COLUMN()-1,1),1+$A50*8-4,8)</f>
        <v>9FFF98FF</v>
      </c>
      <c r="J50" s="1" t="str">
        <f>MID(INDEX('Paths Data'!$F$1:$F$48,COLUMN()-1,1),1+$A50*8-4,8)</f>
        <v>B5FFA8FF</v>
      </c>
      <c r="K50" s="1" t="str">
        <f>MID(INDEX('Paths Data'!$F$1:$F$48,COLUMN()-1,1),1+$A50*8-4,8)</f>
        <v>C0FFCAFF</v>
      </c>
      <c r="L50" s="1" t="str">
        <f>MID(INDEX('Paths Data'!$F$1:$F$48,COLUMN()-1,1),1+$A50*8-4,8)</f>
        <v>C8FFF0FF</v>
      </c>
      <c r="M50" s="1" t="str">
        <f>MID(INDEX('Paths Data'!$F$1:$F$48,COLUMN()-1,1),1+$A50*8-4,8)</f>
        <v>BBFFF3FF</v>
      </c>
      <c r="N50" s="1" t="str">
        <f>MID(INDEX('Paths Data'!$F$1:$F$48,COLUMN()-1,1),1+$A50*8-4,8)</f>
        <v>91FFEFFF</v>
      </c>
      <c r="O50" s="1" t="str">
        <f>MID(INDEX('Paths Data'!$F$1:$F$48,COLUMN()-1,1),1+$A50*8-4,8)</f>
        <v>B1FF7FFF</v>
      </c>
      <c r="P50" s="1" t="str">
        <f>MID(INDEX('Paths Data'!$F$1:$F$48,COLUMN()-1,1),1+$A50*8-4,8)</f>
        <v>CCFF81FF</v>
      </c>
      <c r="Q50" s="1" t="str">
        <f>MID(INDEX('Paths Data'!$F$1:$F$48,COLUMN()-1,1),1+$A50*8-4,8)</f>
        <v>D4FF96FF</v>
      </c>
      <c r="R50" s="1" t="str">
        <f>MID(INDEX('Paths Data'!$F$1:$F$48,COLUMN()-1,1),1+$A50*8-4,8)</f>
        <v>F6FFAEFF</v>
      </c>
      <c r="S50" s="1" t="str">
        <f>MID(INDEX('Paths Data'!$F$1:$F$48,COLUMN()-1,1),1+$A50*8-4,8)</f>
        <v>F4FFD5FF</v>
      </c>
      <c r="T50" s="1" t="str">
        <f>MID(INDEX('Paths Data'!$F$1:$F$48,COLUMN()-1,1),1+$A50*8-4,8)</f>
        <v>DCFFDAFF</v>
      </c>
      <c r="U50" s="1" t="str">
        <f>MID(INDEX('Paths Data'!$F$1:$F$48,COLUMN()-1,1),1+$A50*8-4,8)</f>
        <v>D6FF0E00</v>
      </c>
      <c r="V50" s="1" t="str">
        <f>MID(INDEX('Paths Data'!$F$1:$F$48,COLUMN()-1,1),1+$A50*8-4,8)</f>
        <v>E2FFF8FF</v>
      </c>
      <c r="W50" s="1" t="str">
        <f>MID(INDEX('Paths Data'!$F$1:$F$48,COLUMN()-1,1),1+$A50*8-4,8)</f>
        <v>0300FFFF</v>
      </c>
      <c r="X50" s="1" t="str">
        <f>MID(INDEX('Paths Data'!$F$1:$F$48,COLUMN()-1,1),1+$A50*8-4,8)</f>
        <v>18000A00</v>
      </c>
      <c r="Y50" s="1" t="str">
        <f>MID(INDEX('Paths Data'!$F$1:$F$48,COLUMN()-1,1),1+$A50*8-4,8)</f>
        <v>3700FCFF</v>
      </c>
      <c r="Z50" s="1" t="str">
        <f>MID(INDEX('Paths Data'!$F$1:$F$48,COLUMN()-1,1),1+$A50*8-4,8)</f>
        <v>2900D7FF</v>
      </c>
      <c r="AA50" s="1" t="str">
        <f>MID(INDEX('Paths Data'!$F$1:$F$48,COLUMN()-1,1),1+$A50*8-4,8)</f>
        <v>2900B5FF</v>
      </c>
      <c r="AB50" s="1" t="str">
        <f>MID(INDEX('Paths Data'!$F$1:$F$48,COLUMN()-1,1),1+$A50*8-4,8)</f>
        <v>08009CFF</v>
      </c>
      <c r="AC50" s="1" t="str">
        <f>MID(INDEX('Paths Data'!$F$1:$F$48,COLUMN()-1,1),1+$A50*8-4,8)</f>
        <v>4E00D5FF</v>
      </c>
      <c r="AD50" s="1" t="str">
        <f>MID(INDEX('Paths Data'!$F$1:$F$48,COLUMN()-1,1),1+$A50*8-4,8)</f>
        <v>6800C0FF</v>
      </c>
      <c r="AE50" s="1" t="str">
        <f>MID(INDEX('Paths Data'!$F$1:$F$48,COLUMN()-1,1),1+$A50*8-4,8)</f>
        <v>6A0098FF</v>
      </c>
      <c r="AF50" s="1" t="str">
        <f>MID(INDEX('Paths Data'!$F$1:$F$48,COLUMN()-1,1),1+$A50*8-4,8)</f>
        <v>8600C1FF</v>
      </c>
      <c r="AG50" s="1" t="str">
        <f>MID(INDEX('Paths Data'!$F$1:$F$48,COLUMN()-1,1),1+$A50*8-4,8)</f>
        <v>9000DFFF</v>
      </c>
      <c r="AH50" s="1" t="str">
        <f>MID(INDEX('Paths Data'!$F$1:$F$48,COLUMN()-1,1),1+$A50*8-4,8)</f>
        <v>84000200</v>
      </c>
      <c r="AI50" s="1" t="str">
        <f>MID(INDEX('Paths Data'!$F$1:$F$48,COLUMN()-1,1),1+$A50*8-4,8)</f>
        <v>62001400</v>
      </c>
      <c r="AJ50" s="1" t="str">
        <f>MID(INDEX('Paths Data'!$F$1:$F$48,COLUMN()-1,1),1+$A50*8-4,8)</f>
        <v>50001700</v>
      </c>
      <c r="AK50" s="1" t="str">
        <f>MID(INDEX('Paths Data'!$F$1:$F$48,COLUMN()-1,1),1+$A50*8-4,8)</f>
        <v>2F001300</v>
      </c>
      <c r="AL50" s="1" t="str">
        <f>MID(INDEX('Paths Data'!$F$1:$F$48,COLUMN()-1,1),1+$A50*8-4,8)</f>
        <v>FAFF1A00</v>
      </c>
      <c r="AM50" s="1" t="str">
        <f>MID(INDEX('Paths Data'!$F$1:$F$48,COLUMN()-1,1),1+$A50*8-4,8)</f>
        <v>07003A00</v>
      </c>
      <c r="AN50" s="1" t="str">
        <f>MID(INDEX('Paths Data'!$F$1:$F$48,COLUMN()-1,1),1+$A50*8-4,8)</f>
        <v>0D004D00</v>
      </c>
      <c r="AO50" s="1" t="str">
        <f>MID(INDEX('Paths Data'!$F$1:$F$48,COLUMN()-1,1),1+$A50*8-4,8)</f>
        <v>1C005F00</v>
      </c>
      <c r="AP50" s="1" t="str">
        <f>MID(INDEX('Paths Data'!$F$1:$F$48,COLUMN()-1,1),1+$A50*8-4,8)</f>
        <v>30006D00</v>
      </c>
      <c r="AQ50" s="1" t="str">
        <f>MID(INDEX('Paths Data'!$F$1:$F$48,COLUMN()-1,1),1+$A50*8-4,8)</f>
        <v>65007800</v>
      </c>
      <c r="AR50" s="1" t="str">
        <f>MID(INDEX('Paths Data'!$F$1:$F$48,COLUMN()-1,1),1+$A50*8-4,8)</f>
        <v>1F007100</v>
      </c>
      <c r="AS50" s="1" t="str">
        <f>MID(INDEX('Paths Data'!$F$1:$F$48,COLUMN()-1,1),1+$A50*8-4,8)</f>
        <v>EFFF5700</v>
      </c>
      <c r="AT50" s="1" t="str">
        <f>MID(INDEX('Paths Data'!$F$1:$F$48,COLUMN()-1,1),1+$A50*8-4,8)</f>
        <v>B4FF5500</v>
      </c>
      <c r="AU50" s="1" t="str">
        <f>MID(INDEX('Paths Data'!$F$1:$F$48,COLUMN()-1,1),1+$A50*8-4,8)</f>
        <v>85FF4E00</v>
      </c>
      <c r="AV50" s="1" t="str">
        <f>MID(INDEX('Paths Data'!$F$1:$F$48,COLUMN()-1,1),1+$A50*8-4,8)</f>
        <v>7CFFFFFF</v>
      </c>
      <c r="AW50" s="1" t="str">
        <f>MID(INDEX('Paths Data'!$F$1:$F$48,COLUMN()-1,1),1+$A50*8-4,8)</f>
        <v>B6FF8200</v>
      </c>
      <c r="AX50"/>
      <c r="AY50"/>
    </row>
    <row r="51" spans="1:51">
      <c r="A51" s="1">
        <f t="shared" si="25"/>
        <v>8</v>
      </c>
      <c r="B51" s="1" t="str">
        <f>MID(INDEX('Paths Data'!$F$1:$F$48,COLUMN()-1,1),1+$A51*8-4,8)</f>
        <v>5DFFB7FF</v>
      </c>
      <c r="C51" s="1" t="str">
        <f>MID(INDEX('Paths Data'!$F$1:$F$48,COLUMN()-1,1),1+$A51*8-4,8)</f>
        <v>40FFD9FF</v>
      </c>
      <c r="D51" s="1" t="str">
        <f>MID(INDEX('Paths Data'!$F$1:$F$48,COLUMN()-1,1),1+$A51*8-4,8)</f>
        <v>56FF0200</v>
      </c>
      <c r="E51" s="1" t="str">
        <f>MID(INDEX('Paths Data'!$F$1:$F$48,COLUMN()-1,1),1+$A51*8-4,8)</f>
        <v>6BFFF1FF</v>
      </c>
      <c r="F51" s="1" t="str">
        <f>MID(INDEX('Paths Data'!$F$1:$F$48,COLUMN()-1,1),1+$A51*8-4,8)</f>
        <v>8AFFDDFF</v>
      </c>
      <c r="G51" s="1" t="str">
        <f>MID(INDEX('Paths Data'!$F$1:$F$48,COLUMN()-1,1),1+$A51*8-4,8)</f>
        <v>90FFB2FF</v>
      </c>
      <c r="H51" s="1" t="str">
        <f>MID(INDEX('Paths Data'!$F$1:$F$48,COLUMN()-1,1),1+$A51*8-4,8)</f>
        <v>7AFFB1FF</v>
      </c>
      <c r="I51" s="1" t="str">
        <f>MID(INDEX('Paths Data'!$F$1:$F$48,COLUMN()-1,1),1+$A51*8-4,8)</f>
        <v>9FFF95FF</v>
      </c>
      <c r="J51" s="1" t="str">
        <f>MID(INDEX('Paths Data'!$F$1:$F$48,COLUMN()-1,1),1+$A51*8-4,8)</f>
        <v>B7FFA6FF</v>
      </c>
      <c r="K51" s="1" t="str">
        <f>MID(INDEX('Paths Data'!$F$1:$F$48,COLUMN()-1,1),1+$A51*8-4,8)</f>
        <v>C2FFC8FF</v>
      </c>
      <c r="L51" s="1" t="str">
        <f>MID(INDEX('Paths Data'!$F$1:$F$48,COLUMN()-1,1),1+$A51*8-4,8)</f>
        <v>CBFFF0FF</v>
      </c>
      <c r="M51" s="1" t="str">
        <f>MID(INDEX('Paths Data'!$F$1:$F$48,COLUMN()-1,1),1+$A51*8-4,8)</f>
        <v>B9FFF5FF</v>
      </c>
      <c r="N51" s="1" t="str">
        <f>MID(INDEX('Paths Data'!$F$1:$F$48,COLUMN()-1,1),1+$A51*8-4,8)</f>
        <v>93FFF1FF</v>
      </c>
      <c r="O51" s="1" t="str">
        <f>MID(INDEX('Paths Data'!$F$1:$F$48,COLUMN()-1,1),1+$A51*8-4,8)</f>
        <v>AFFF7DFF</v>
      </c>
      <c r="P51" s="1" t="str">
        <f>MID(INDEX('Paths Data'!$F$1:$F$48,COLUMN()-1,1),1+$A51*8-4,8)</f>
        <v>CEFF7FFF</v>
      </c>
      <c r="Q51" s="1" t="str">
        <f>MID(INDEX('Paths Data'!$F$1:$F$48,COLUMN()-1,1),1+$A51*8-4,8)</f>
        <v>D7FF96FF</v>
      </c>
      <c r="R51" s="1" t="str">
        <f>MID(INDEX('Paths Data'!$F$1:$F$48,COLUMN()-1,1),1+$A51*8-4,8)</f>
        <v>F8FFACFF</v>
      </c>
      <c r="S51" s="1" t="str">
        <f>MID(INDEX('Paths Data'!$F$1:$F$48,COLUMN()-1,1),1+$A51*8-4,8)</f>
        <v>F7FFD5FF</v>
      </c>
      <c r="T51" s="1" t="str">
        <f>MID(INDEX('Paths Data'!$F$1:$F$48,COLUMN()-1,1),1+$A51*8-4,8)</f>
        <v>DCFFDDFF</v>
      </c>
      <c r="U51" s="1" t="str">
        <f>MID(INDEX('Paths Data'!$F$1:$F$48,COLUMN()-1,1),1+$A51*8-4,8)</f>
        <v>D6FF0B00</v>
      </c>
      <c r="V51" s="1" t="str">
        <f>MID(INDEX('Paths Data'!$F$1:$F$48,COLUMN()-1,1),1+$A51*8-4,8)</f>
        <v>E0FFF6FF</v>
      </c>
      <c r="W51" s="1" t="str">
        <f>MID(INDEX('Paths Data'!$F$1:$F$48,COLUMN()-1,1),1+$A51*8-4,8)</f>
        <v>0500FDFF</v>
      </c>
      <c r="X51" s="1" t="str">
        <f>MID(INDEX('Paths Data'!$F$1:$F$48,COLUMN()-1,1),1+$A51*8-4,8)</f>
        <v>1A000800</v>
      </c>
      <c r="Y51" s="1" t="str">
        <f>MID(INDEX('Paths Data'!$F$1:$F$48,COLUMN()-1,1),1+$A51*8-4,8)</f>
        <v>3400FCFF</v>
      </c>
      <c r="Z51" s="1" t="str">
        <f>MID(INDEX('Paths Data'!$F$1:$F$48,COLUMN()-1,1),1+$A51*8-4,8)</f>
        <v>2700D5FF</v>
      </c>
      <c r="AA51" s="1" t="str">
        <f>MID(INDEX('Paths Data'!$F$1:$F$48,COLUMN()-1,1),1+$A51*8-4,8)</f>
        <v>2700B7FF</v>
      </c>
      <c r="AB51" s="1" t="str">
        <f>MID(INDEX('Paths Data'!$F$1:$F$48,COLUMN()-1,1),1+$A51*8-4,8)</f>
        <v>06009EFF</v>
      </c>
      <c r="AC51" s="1" t="str">
        <f>MID(INDEX('Paths Data'!$F$1:$F$48,COLUMN()-1,1),1+$A51*8-4,8)</f>
        <v>4E00D2FF</v>
      </c>
      <c r="AD51" s="1" t="str">
        <f>MID(INDEX('Paths Data'!$F$1:$F$48,COLUMN()-1,1),1+$A51*8-4,8)</f>
        <v>6500C0FF</v>
      </c>
      <c r="AE51" s="1" t="str">
        <f>MID(INDEX('Paths Data'!$F$1:$F$48,COLUMN()-1,1),1+$A51*8-4,8)</f>
        <v>68009AFF</v>
      </c>
      <c r="AF51" s="1" t="str">
        <f>MID(INDEX('Paths Data'!$F$1:$F$48,COLUMN()-1,1),1+$A51*8-4,8)</f>
        <v>8800BFFF</v>
      </c>
      <c r="AG51" s="1" t="str">
        <f>MID(INDEX('Paths Data'!$F$1:$F$48,COLUMN()-1,1),1+$A51*8-4,8)</f>
        <v>9200E1FF</v>
      </c>
      <c r="AH51" s="1" t="str">
        <f>MID(INDEX('Paths Data'!$F$1:$F$48,COLUMN()-1,1),1+$A51*8-4,8)</f>
        <v>86000400</v>
      </c>
      <c r="AI51" s="1" t="str">
        <f>MID(INDEX('Paths Data'!$F$1:$F$48,COLUMN()-1,1),1+$A51*8-4,8)</f>
        <v>65001400</v>
      </c>
      <c r="AJ51" s="1" t="str">
        <f>MID(INDEX('Paths Data'!$F$1:$F$48,COLUMN()-1,1),1+$A51*8-4,8)</f>
        <v>4E001900</v>
      </c>
      <c r="AK51" s="1" t="str">
        <f>MID(INDEX('Paths Data'!$F$1:$F$48,COLUMN()-1,1),1+$A51*8-4,8)</f>
        <v>2F001600</v>
      </c>
      <c r="AL51" s="1" t="str">
        <f>MID(INDEX('Paths Data'!$F$1:$F$48,COLUMN()-1,1),1+$A51*8-4,8)</f>
        <v>FCFF1C00</v>
      </c>
      <c r="AM51" s="1" t="str">
        <f>MID(INDEX('Paths Data'!$F$1:$F$48,COLUMN()-1,1),1+$A51*8-4,8)</f>
        <v>07003700</v>
      </c>
      <c r="AN51" s="1" t="str">
        <f>MID(INDEX('Paths Data'!$F$1:$F$48,COLUMN()-1,1),1+$A51*8-4,8)</f>
        <v>0F004F00</v>
      </c>
      <c r="AO51" s="1" t="str">
        <f>MID(INDEX('Paths Data'!$F$1:$F$48,COLUMN()-1,1),1+$A51*8-4,8)</f>
        <v>1E005D00</v>
      </c>
      <c r="AP51" s="1" t="str">
        <f>MID(INDEX('Paths Data'!$F$1:$F$48,COLUMN()-1,1),1+$A51*8-4,8)</f>
        <v>32006B00</v>
      </c>
      <c r="AQ51" s="1" t="str">
        <f>MID(INDEX('Paths Data'!$F$1:$F$48,COLUMN()-1,1),1+$A51*8-4,8)</f>
        <v>63007600</v>
      </c>
      <c r="AR51" s="1" t="str">
        <f>MID(INDEX('Paths Data'!$F$1:$F$48,COLUMN()-1,1),1+$A51*8-4,8)</f>
        <v>1D006F00</v>
      </c>
      <c r="AS51" s="1" t="str">
        <f>MID(INDEX('Paths Data'!$F$1:$F$48,COLUMN()-1,1),1+$A51*8-4,8)</f>
        <v>F1FF5500</v>
      </c>
      <c r="AT51" s="1" t="str">
        <f>MID(INDEX('Paths Data'!$F$1:$F$48,COLUMN()-1,1),1+$A51*8-4,8)</f>
        <v>B6FF5700</v>
      </c>
      <c r="AU51" s="1" t="str">
        <f>MID(INDEX('Paths Data'!$F$1:$F$48,COLUMN()-1,1),1+$A51*8-4,8)</f>
        <v>82FF4E00</v>
      </c>
      <c r="AV51" s="1" t="str">
        <f>MID(INDEX('Paths Data'!$F$1:$F$48,COLUMN()-1,1),1+$A51*8-4,8)</f>
        <v>79FFFFFF</v>
      </c>
      <c r="AW51" s="1" t="str">
        <f>MID(INDEX('Paths Data'!$F$1:$F$48,COLUMN()-1,1),1+$A51*8-4,8)</f>
        <v>B8FF8000</v>
      </c>
      <c r="AX51"/>
      <c r="AY51"/>
    </row>
    <row r="52" spans="1:51">
      <c r="A52" s="1">
        <f t="shared" si="25"/>
        <v>9</v>
      </c>
      <c r="B52" s="1" t="str">
        <f>MID(INDEX('Paths Data'!$F$1:$F$48,COLUMN()-1,1),1+$A52*8-4,8)</f>
        <v>66FFBDFF</v>
      </c>
      <c r="C52" s="1" t="str">
        <f>MID(INDEX('Paths Data'!$F$1:$F$48,COLUMN()-1,1),1+$A52*8-4,8)</f>
        <v>43FFE0FF</v>
      </c>
      <c r="D52" s="1" t="str">
        <f>MID(INDEX('Paths Data'!$F$1:$F$48,COLUMN()-1,1),1+$A52*8-4,8)</f>
        <v>56FF0900</v>
      </c>
      <c r="E52" s="1" t="str">
        <f>MID(INDEX('Paths Data'!$F$1:$F$48,COLUMN()-1,1),1+$A52*8-4,8)</f>
        <v>72FFF6FF</v>
      </c>
      <c r="F52" s="1" t="str">
        <f>MID(INDEX('Paths Data'!$F$1:$F$48,COLUMN()-1,1),1+$A52*8-4,8)</f>
        <v>92FFD5FF</v>
      </c>
      <c r="G52" s="1" t="str">
        <f>MID(INDEX('Paths Data'!$F$1:$F$48,COLUMN()-1,1),1+$A52*8-4,8)</f>
        <v>8CFFABFF</v>
      </c>
      <c r="H52" s="1" t="str">
        <f>MID(INDEX('Paths Data'!$F$1:$F$48,COLUMN()-1,1),1+$A52*8-4,8)</f>
        <v>74FFB5FF</v>
      </c>
      <c r="I52" s="1" t="str">
        <f>MID(INDEX('Paths Data'!$F$1:$F$48,COLUMN()-1,1),1+$A52*8-4,8)</f>
        <v>A9FF96FF</v>
      </c>
      <c r="J52" s="1" t="str">
        <f>MID(INDEX('Paths Data'!$F$1:$F$48,COLUMN()-1,1),1+$A52*8-4,8)</f>
        <v>BAFFADFF</v>
      </c>
      <c r="K52" s="1" t="str">
        <f>MID(INDEX('Paths Data'!$F$1:$F$48,COLUMN()-1,1),1+$A52*8-4,8)</f>
        <v>C4FFCFFF</v>
      </c>
      <c r="L52" s="1" t="str">
        <f>MID(INDEX('Paths Data'!$F$1:$F$48,COLUMN()-1,1),1+$A52*8-4,8)</f>
        <v>C9FFF6FF</v>
      </c>
      <c r="M52" s="1" t="str">
        <f>MID(INDEX('Paths Data'!$F$1:$F$48,COLUMN()-1,1),1+$A52*8-4,8)</f>
        <v>B8FFEAFF</v>
      </c>
      <c r="N52" s="1" t="str">
        <f>MID(INDEX('Paths Data'!$F$1:$F$48,COLUMN()-1,1),1+$A52*8-4,8)</f>
        <v>88FFF2FF</v>
      </c>
      <c r="O52" s="1" t="str">
        <f>MID(INDEX('Paths Data'!$F$1:$F$48,COLUMN()-1,1),1+$A52*8-4,8)</f>
        <v>B6FF7DFF</v>
      </c>
      <c r="P52" s="1" t="str">
        <f>MID(INDEX('Paths Data'!$F$1:$F$48,COLUMN()-1,1),1+$A52*8-4,8)</f>
        <v>D3FF84FF</v>
      </c>
      <c r="Q52" s="1" t="str">
        <f>MID(INDEX('Paths Data'!$F$1:$F$48,COLUMN()-1,1),1+$A52*8-4,8)</f>
        <v>D6FF9CFF</v>
      </c>
      <c r="R52" s="1" t="str">
        <f>MID(INDEX('Paths Data'!$F$1:$F$48,COLUMN()-1,1),1+$A52*8-4,8)</f>
        <v>F8FFB3FF</v>
      </c>
      <c r="S52" s="1" t="str">
        <f>MID(INDEX('Paths Data'!$F$1:$F$48,COLUMN()-1,1),1+$A52*8-4,8)</f>
        <v/>
      </c>
      <c r="T52" s="1" t="str">
        <f>MID(INDEX('Paths Data'!$F$1:$F$48,COLUMN()-1,1),1+$A52*8-4,8)</f>
        <v>D4FFDAFF</v>
      </c>
      <c r="U52" s="1" t="str">
        <f>MID(INDEX('Paths Data'!$F$1:$F$48,COLUMN()-1,1),1+$A52*8-4,8)</f>
        <v>DCFF0F00</v>
      </c>
      <c r="V52" s="1" t="str">
        <f>MID(INDEX('Paths Data'!$F$1:$F$48,COLUMN()-1,1),1+$A52*8-4,8)</f>
        <v>E6FFF6FF</v>
      </c>
      <c r="W52" s="1" t="str">
        <f>MID(INDEX('Paths Data'!$F$1:$F$48,COLUMN()-1,1),1+$A52*8-4,8)</f>
        <v>04000300</v>
      </c>
      <c r="X52" s="1" t="str">
        <f>MID(INDEX('Paths Data'!$F$1:$F$48,COLUMN()-1,1),1+$A52*8-4,8)</f>
        <v>1D000C00</v>
      </c>
      <c r="Y52" s="1" t="str">
        <f>MID(INDEX('Paths Data'!$F$1:$F$48,COLUMN()-1,1),1+$A52*8-4,8)</f>
        <v>3500F3FF</v>
      </c>
      <c r="Z52" s="1" t="str">
        <f>MID(INDEX('Paths Data'!$F$1:$F$48,COLUMN()-1,1),1+$A52*8-4,8)</f>
        <v>2D00D2FF</v>
      </c>
      <c r="AA52" s="1" t="str">
        <f>MID(INDEX('Paths Data'!$F$1:$F$48,COLUMN()-1,1),1+$A52*8-4,8)</f>
        <v>2100B1FF</v>
      </c>
      <c r="AB52" s="1" t="str">
        <f>MID(INDEX('Paths Data'!$F$1:$F$48,COLUMN()-1,1),1+$A52*8-4,8)</f>
        <v>000099FF</v>
      </c>
      <c r="AC52" s="1" t="str">
        <f>MID(INDEX('Paths Data'!$F$1:$F$48,COLUMN()-1,1),1+$A52*8-4,8)</f>
        <v>5600D4FF</v>
      </c>
      <c r="AD52" s="1" t="str">
        <f>MID(INDEX('Paths Data'!$F$1:$F$48,COLUMN()-1,1),1+$A52*8-4,8)</f>
        <v>6900BBFF</v>
      </c>
      <c r="AE52" s="1" t="str">
        <f>MID(INDEX('Paths Data'!$F$1:$F$48,COLUMN()-1,1),1+$A52*8-4,8)</f>
        <v>65008EFF</v>
      </c>
      <c r="AF52" s="1" t="str">
        <f>MID(INDEX('Paths Data'!$F$1:$F$48,COLUMN()-1,1),1+$A52*8-4,8)</f>
        <v>8A00C9FF</v>
      </c>
      <c r="AG52" s="1" t="str">
        <f>MID(INDEX('Paths Data'!$F$1:$F$48,COLUMN()-1,1),1+$A52*8-4,8)</f>
        <v>8D00E7FF</v>
      </c>
      <c r="AH52" s="1" t="str">
        <f>MID(INDEX('Paths Data'!$F$1:$F$48,COLUMN()-1,1),1+$A52*8-4,8)</f>
        <v>7D000500</v>
      </c>
      <c r="AI52" s="1" t="str">
        <f>MID(INDEX('Paths Data'!$F$1:$F$48,COLUMN()-1,1),1+$A52*8-4,8)</f>
        <v>63001B00</v>
      </c>
      <c r="AJ52" s="1" t="str">
        <f>MID(INDEX('Paths Data'!$F$1:$F$48,COLUMN()-1,1),1+$A52*8-4,8)</f>
        <v>4D001100</v>
      </c>
      <c r="AK52" s="1" t="str">
        <f>MID(INDEX('Paths Data'!$F$1:$F$48,COLUMN()-1,1),1+$A52*8-4,8)</f>
        <v>28001200</v>
      </c>
      <c r="AL52" s="1" t="str">
        <f>MID(INDEX('Paths Data'!$F$1:$F$48,COLUMN()-1,1),1+$A52*8-4,8)</f>
        <v>F6FF2400</v>
      </c>
      <c r="AM52" s="1" t="str">
        <f>MID(INDEX('Paths Data'!$F$1:$F$48,COLUMN()-1,1),1+$A52*8-4,8)</f>
        <v>0D003B00</v>
      </c>
      <c r="AN52" s="1" t="str">
        <f>MID(INDEX('Paths Data'!$F$1:$F$48,COLUMN()-1,1),1+$A52*8-4,8)</f>
        <v>06005200</v>
      </c>
      <c r="AO52" s="1" t="str">
        <f>MID(INDEX('Paths Data'!$F$1:$F$48,COLUMN()-1,1),1+$A52*8-4,8)</f>
        <v>21006100</v>
      </c>
      <c r="AP52" s="1" t="str">
        <f>MID(INDEX('Paths Data'!$F$1:$F$48,COLUMN()-1,1),1+$A52*8-4,8)</f>
        <v>32007300</v>
      </c>
      <c r="AQ52" s="1" t="str">
        <f>MID(INDEX('Paths Data'!$F$1:$F$48,COLUMN()-1,1),1+$A52*8-4,8)</f>
        <v>75007100</v>
      </c>
      <c r="AR52" s="1" t="str">
        <f>MID(INDEX('Paths Data'!$F$1:$F$48,COLUMN()-1,1),1+$A52*8-4,8)</f>
        <v>23006B00</v>
      </c>
      <c r="AS52" s="1" t="str">
        <f>MID(INDEX('Paths Data'!$F$1:$F$48,COLUMN()-1,1),1+$A52*8-4,8)</f>
        <v>FAFF5B00</v>
      </c>
      <c r="AT52" s="1" t="str">
        <f>MID(INDEX('Paths Data'!$F$1:$F$48,COLUMN()-1,1),1+$A52*8-4,8)</f>
        <v>ABFF5A00</v>
      </c>
      <c r="AU52" s="1" t="str">
        <f>MID(INDEX('Paths Data'!$F$1:$F$48,COLUMN()-1,1),1+$A52*8-4,8)</f>
        <v>83FF4000</v>
      </c>
      <c r="AV52" s="1" t="str">
        <f>MID(INDEX('Paths Data'!$F$1:$F$48,COLUMN()-1,1),1+$A52*8-4,8)</f>
        <v>7CFFF7FF</v>
      </c>
      <c r="AW52" s="1" t="str">
        <f>MID(INDEX('Paths Data'!$F$1:$F$48,COLUMN()-1,1),1+$A52*8-4,8)</f>
        <v>CBFF8D00</v>
      </c>
      <c r="AX52"/>
      <c r="AY52"/>
    </row>
    <row r="53" spans="1:51">
      <c r="A53" s="1">
        <f t="shared" si="25"/>
        <v>10</v>
      </c>
      <c r="B53" s="1" t="str">
        <f>MID(INDEX('Paths Data'!$F$1:$F$48,COLUMN()-1,1),1+$A53*8-4,8)</f>
        <v>66FFBAFF</v>
      </c>
      <c r="C53" s="1" t="str">
        <f>MID(INDEX('Paths Data'!$F$1:$F$48,COLUMN()-1,1),1+$A53*8-4,8)</f>
        <v>45FFDEFF</v>
      </c>
      <c r="D53" s="1" t="str">
        <f>MID(INDEX('Paths Data'!$F$1:$F$48,COLUMN()-1,1),1+$A53*8-4,8)</f>
        <v>59FF0900</v>
      </c>
      <c r="E53" s="1" t="str">
        <f>MID(INDEX('Paths Data'!$F$1:$F$48,COLUMN()-1,1),1+$A53*8-4,8)</f>
        <v>72FFF3FF</v>
      </c>
      <c r="F53" s="1" t="str">
        <f>MID(INDEX('Paths Data'!$F$1:$F$48,COLUMN()-1,1),1+$A53*8-4,8)</f>
        <v>8FFFD5FF</v>
      </c>
      <c r="G53" s="1" t="str">
        <f>MID(INDEX('Paths Data'!$F$1:$F$48,COLUMN()-1,1),1+$A53*8-4,8)</f>
        <v>8AFFADFF</v>
      </c>
      <c r="H53" s="1" t="str">
        <f>MID(INDEX('Paths Data'!$F$1:$F$48,COLUMN()-1,1),1+$A53*8-4,8)</f>
        <v>76FFB7FF</v>
      </c>
      <c r="I53" s="1" t="str">
        <f>MID(INDEX('Paths Data'!$F$1:$F$48,COLUMN()-1,1),1+$A53*8-4,8)</f>
        <v>A9FF93FF</v>
      </c>
      <c r="J53" s="1" t="str">
        <f>MID(INDEX('Paths Data'!$F$1:$F$48,COLUMN()-1,1),1+$A53*8-4,8)</f>
        <v>BCFFABFF</v>
      </c>
      <c r="K53" s="1" t="str">
        <f>MID(INDEX('Paths Data'!$F$1:$F$48,COLUMN()-1,1),1+$A53*8-4,8)</f>
        <v>C6FFCDFF</v>
      </c>
      <c r="L53" s="1" t="str">
        <f>MID(INDEX('Paths Data'!$F$1:$F$48,COLUMN()-1,1),1+$A53*8-4,8)</f>
        <v>CCFFF6FF</v>
      </c>
      <c r="M53" s="1" t="str">
        <f>MID(INDEX('Paths Data'!$F$1:$F$48,COLUMN()-1,1),1+$A53*8-4,8)</f>
        <v>B6FFECFF</v>
      </c>
      <c r="N53" s="1" t="str">
        <f>MID(INDEX('Paths Data'!$F$1:$F$48,COLUMN()-1,1),1+$A53*8-4,8)</f>
        <v>88FFF5FF</v>
      </c>
      <c r="O53" s="1" t="str">
        <f>MID(INDEX('Paths Data'!$F$1:$F$48,COLUMN()-1,1),1+$A53*8-4,8)</f>
        <v>B4FF7BFF</v>
      </c>
      <c r="P53" s="1" t="str">
        <f>MID(INDEX('Paths Data'!$F$1:$F$48,COLUMN()-1,1),1+$A53*8-4,8)</f>
        <v>D3FF81FF</v>
      </c>
      <c r="Q53" s="1" t="str">
        <f>MID(INDEX('Paths Data'!$F$1:$F$48,COLUMN()-1,1),1+$A53*8-4,8)</f>
        <v>D8FF9AFF</v>
      </c>
      <c r="R53" s="1" t="str">
        <f>MID(INDEX('Paths Data'!$F$1:$F$48,COLUMN()-1,1),1+$A53*8-4,8)</f>
        <v>FBFFB3FF</v>
      </c>
      <c r="S53" s="1" t="str">
        <f>MID(INDEX('Paths Data'!$F$1:$F$48,COLUMN()-1,1),1+$A53*8-4,8)</f>
        <v/>
      </c>
      <c r="T53" s="1" t="str">
        <f>MID(INDEX('Paths Data'!$F$1:$F$48,COLUMN()-1,1),1+$A53*8-4,8)</f>
        <v>D4FFDDFF</v>
      </c>
      <c r="U53" s="1" t="str">
        <f>MID(INDEX('Paths Data'!$F$1:$F$48,COLUMN()-1,1),1+$A53*8-4,8)</f>
        <v>DCFF0C00</v>
      </c>
      <c r="V53" s="1" t="str">
        <f>MID(INDEX('Paths Data'!$F$1:$F$48,COLUMN()-1,1),1+$A53*8-4,8)</f>
        <v>E6FFF3FF</v>
      </c>
      <c r="W53" s="1" t="str">
        <f>MID(INDEX('Paths Data'!$F$1:$F$48,COLUMN()-1,1),1+$A53*8-4,8)</f>
        <v>07000300</v>
      </c>
      <c r="X53" s="1" t="str">
        <f>MID(INDEX('Paths Data'!$F$1:$F$48,COLUMN()-1,1),1+$A53*8-4,8)</f>
        <v>1D000900</v>
      </c>
      <c r="Y53" s="1" t="str">
        <f>MID(INDEX('Paths Data'!$F$1:$F$48,COLUMN()-1,1),1+$A53*8-4,8)</f>
        <v>3300F5FF</v>
      </c>
      <c r="Z53" s="1" t="str">
        <f>MID(INDEX('Paths Data'!$F$1:$F$48,COLUMN()-1,1),1+$A53*8-4,8)</f>
        <v>2B00D0FF</v>
      </c>
      <c r="AA53" s="1" t="str">
        <f>MID(INDEX('Paths Data'!$F$1:$F$48,COLUMN()-1,1),1+$A53*8-4,8)</f>
        <v>1F00B3FF</v>
      </c>
      <c r="AB53" s="1" t="str">
        <f>MID(INDEX('Paths Data'!$F$1:$F$48,COLUMN()-1,1),1+$A53*8-4,8)</f>
        <v>00009CFF</v>
      </c>
      <c r="AC53" s="1" t="str">
        <f>MID(INDEX('Paths Data'!$F$1:$F$48,COLUMN()-1,1),1+$A53*8-4,8)</f>
        <v>5600D1FF</v>
      </c>
      <c r="AD53" s="1" t="str">
        <f>MID(INDEX('Paths Data'!$F$1:$F$48,COLUMN()-1,1),1+$A53*8-4,8)</f>
        <v>6700B9FF</v>
      </c>
      <c r="AE53" s="1" t="str">
        <f>MID(INDEX('Paths Data'!$F$1:$F$48,COLUMN()-1,1),1+$A53*8-4,8)</f>
        <v>630090FF</v>
      </c>
      <c r="AF53" s="1" t="str">
        <f>MID(INDEX('Paths Data'!$F$1:$F$48,COLUMN()-1,1),1+$A53*8-4,8)</f>
        <v>8C00C7FF</v>
      </c>
      <c r="AG53" s="1" t="str">
        <f>MID(INDEX('Paths Data'!$F$1:$F$48,COLUMN()-1,1),1+$A53*8-4,8)</f>
        <v>9000E7FF</v>
      </c>
      <c r="AH53" s="1" t="str">
        <f>MID(INDEX('Paths Data'!$F$1:$F$48,COLUMN()-1,1),1+$A53*8-4,8)</f>
        <v>7D000800</v>
      </c>
      <c r="AI53" s="1" t="str">
        <f>MID(INDEX('Paths Data'!$F$1:$F$48,COLUMN()-1,1),1+$A53*8-4,8)</f>
        <v>66001B00</v>
      </c>
      <c r="AJ53" s="1" t="str">
        <f>MID(INDEX('Paths Data'!$F$1:$F$48,COLUMN()-1,1),1+$A53*8-4,8)</f>
        <v>4B001300</v>
      </c>
      <c r="AK53" s="1" t="str">
        <f>MID(INDEX('Paths Data'!$F$1:$F$48,COLUMN()-1,1),1+$A53*8-4,8)</f>
        <v>26001400</v>
      </c>
      <c r="AL53" s="1" t="str">
        <f>MID(INDEX('Paths Data'!$F$1:$F$48,COLUMN()-1,1),1+$A53*8-4,8)</f>
        <v>F9FF2400</v>
      </c>
      <c r="AM53" s="1" t="str">
        <f>MID(INDEX('Paths Data'!$F$1:$F$48,COLUMN()-1,1),1+$A53*8-4,8)</f>
        <v>0D003800</v>
      </c>
      <c r="AN53" s="1" t="str">
        <f>MID(INDEX('Paths Data'!$F$1:$F$48,COLUMN()-1,1),1+$A53*8-4,8)</f>
        <v>08005400</v>
      </c>
      <c r="AO53" s="1" t="str">
        <f>MID(INDEX('Paths Data'!$F$1:$F$48,COLUMN()-1,1),1+$A53*8-4,8)</f>
        <v>23005F00</v>
      </c>
      <c r="AP53" s="1" t="str">
        <f>MID(INDEX('Paths Data'!$F$1:$F$48,COLUMN()-1,1),1+$A53*8-4,8)</f>
        <v>35007300</v>
      </c>
      <c r="AQ53" s="1" t="str">
        <f>MID(INDEX('Paths Data'!$F$1:$F$48,COLUMN()-1,1),1+$A53*8-4,8)</f>
        <v>75006E00</v>
      </c>
      <c r="AR53" s="1" t="str">
        <f>MID(INDEX('Paths Data'!$F$1:$F$48,COLUMN()-1,1),1+$A53*8-4,8)</f>
        <v>21006900</v>
      </c>
      <c r="AS53" s="1" t="str">
        <f>MID(INDEX('Paths Data'!$F$1:$F$48,COLUMN()-1,1),1+$A53*8-4,8)</f>
        <v>FAFF5800</v>
      </c>
      <c r="AT53" s="1" t="str">
        <f>MID(INDEX('Paths Data'!$F$1:$F$48,COLUMN()-1,1),1+$A53*8-4,8)</f>
        <v>ADFF5C00</v>
      </c>
      <c r="AU53" s="1" t="str">
        <f>MID(INDEX('Paths Data'!$F$1:$F$48,COLUMN()-1,1),1+$A53*8-4,8)</f>
        <v>80FF4000</v>
      </c>
      <c r="AV53" s="1" t="str">
        <f>MID(INDEX('Paths Data'!$F$1:$F$48,COLUMN()-1,1),1+$A53*8-4,8)</f>
        <v>79FFF7FF</v>
      </c>
      <c r="AW53" s="1" t="str">
        <f>MID(INDEX('Paths Data'!$F$1:$F$48,COLUMN()-1,1),1+$A53*8-4,8)</f>
        <v>CDFF8B00</v>
      </c>
      <c r="AX53"/>
      <c r="AY53"/>
    </row>
    <row r="54" spans="1:51">
      <c r="A54" s="1">
        <f t="shared" si="25"/>
        <v>11</v>
      </c>
      <c r="B54" s="1" t="str">
        <f>MID(INDEX('Paths Data'!$F$1:$F$48,COLUMN()-1,1),1+$A54*8-4,8)</f>
        <v>6AFFBDFF</v>
      </c>
      <c r="C54" s="1" t="str">
        <f>MID(INDEX('Paths Data'!$F$1:$F$48,COLUMN()-1,1),1+$A54*8-4,8)</f>
        <v>4BFFE3FF</v>
      </c>
      <c r="D54" s="1" t="str">
        <f>MID(INDEX('Paths Data'!$F$1:$F$48,COLUMN()-1,1),1+$A54*8-4,8)</f>
        <v>57FF0C00</v>
      </c>
      <c r="E54" s="1" t="str">
        <f>MID(INDEX('Paths Data'!$F$1:$F$48,COLUMN()-1,1),1+$A54*8-4,8)</f>
        <v>78FFF6FF</v>
      </c>
      <c r="F54" s="1" t="str">
        <f>MID(INDEX('Paths Data'!$F$1:$F$48,COLUMN()-1,1),1+$A54*8-4,8)</f>
        <v>92FFCEFF</v>
      </c>
      <c r="G54" s="1" t="str">
        <f>MID(INDEX('Paths Data'!$F$1:$F$48,COLUMN()-1,1),1+$A54*8-4,8)</f>
        <v>8AFFA5FF</v>
      </c>
      <c r="H54" s="1" t="str">
        <f>MID(INDEX('Paths Data'!$F$1:$F$48,COLUMN()-1,1),1+$A54*8-4,8)</f>
        <v>6EFFB8FF</v>
      </c>
      <c r="I54" s="1" t="str">
        <f>MID(INDEX('Paths Data'!$F$1:$F$48,COLUMN()-1,1),1+$A54*8-4,8)</f>
        <v/>
      </c>
      <c r="J54" s="1" t="str">
        <f>MID(INDEX('Paths Data'!$F$1:$F$48,COLUMN()-1,1),1+$A54*8-4,8)</f>
        <v>BBFFB2FF</v>
      </c>
      <c r="K54" s="1" t="str">
        <f>MID(INDEX('Paths Data'!$F$1:$F$48,COLUMN()-1,1),1+$A54*8-4,8)</f>
        <v>C6FFD5FF</v>
      </c>
      <c r="L54" s="1" t="str">
        <f>MID(INDEX('Paths Data'!$F$1:$F$48,COLUMN()-1,1),1+$A54*8-4,8)</f>
        <v>CAFFFAFF</v>
      </c>
      <c r="M54" s="1" t="str">
        <f>MID(INDEX('Paths Data'!$F$1:$F$48,COLUMN()-1,1),1+$A54*8-4,8)</f>
        <v>B1FFE6FF</v>
      </c>
      <c r="N54" s="1" t="str">
        <f>MID(INDEX('Paths Data'!$F$1:$F$48,COLUMN()-1,1),1+$A54*8-4,8)</f>
        <v>7EFFF2FF</v>
      </c>
      <c r="O54" s="1" t="str">
        <f>MID(INDEX('Paths Data'!$F$1:$F$48,COLUMN()-1,1),1+$A54*8-4,8)</f>
        <v/>
      </c>
      <c r="P54" s="1" t="str">
        <f>MID(INDEX('Paths Data'!$F$1:$F$48,COLUMN()-1,1),1+$A54*8-4,8)</f>
        <v>D7FF84FF</v>
      </c>
      <c r="Q54" s="1" t="str">
        <f>MID(INDEX('Paths Data'!$F$1:$F$48,COLUMN()-1,1),1+$A54*8-4,8)</f>
        <v>DFFFA2FF</v>
      </c>
      <c r="R54" s="1" t="str">
        <f>MID(INDEX('Paths Data'!$F$1:$F$48,COLUMN()-1,1),1+$A54*8-4,8)</f>
        <v>F8FFB7FF</v>
      </c>
      <c r="S54" s="1" t="str">
        <f>MID(INDEX('Paths Data'!$F$1:$F$48,COLUMN()-1,1),1+$A54*8-4,8)</f>
        <v/>
      </c>
      <c r="T54" s="1" t="str">
        <f>MID(INDEX('Paths Data'!$F$1:$F$48,COLUMN()-1,1),1+$A54*8-4,8)</f>
        <v/>
      </c>
      <c r="U54" s="1" t="str">
        <f>MID(INDEX('Paths Data'!$F$1:$F$48,COLUMN()-1,1),1+$A54*8-4,8)</f>
        <v>E0FF0F00</v>
      </c>
      <c r="V54" s="1" t="str">
        <f>MID(INDEX('Paths Data'!$F$1:$F$48,COLUMN()-1,1),1+$A54*8-4,8)</f>
        <v>EAFFF6FF</v>
      </c>
      <c r="W54" s="1" t="str">
        <f>MID(INDEX('Paths Data'!$F$1:$F$48,COLUMN()-1,1),1+$A54*8-4,8)</f>
        <v/>
      </c>
      <c r="X54" s="1" t="str">
        <f>MID(INDEX('Paths Data'!$F$1:$F$48,COLUMN()-1,1),1+$A54*8-4,8)</f>
        <v>1F000C00</v>
      </c>
      <c r="Y54" s="1" t="str">
        <f>MID(INDEX('Paths Data'!$F$1:$F$48,COLUMN()-1,1),1+$A54*8-4,8)</f>
        <v>3200EEFF</v>
      </c>
      <c r="Z54" s="1" t="str">
        <f>MID(INDEX('Paths Data'!$F$1:$F$48,COLUMN()-1,1),1+$A54*8-4,8)</f>
        <v>3100CEFF</v>
      </c>
      <c r="AA54" s="1" t="str">
        <f>MID(INDEX('Paths Data'!$F$1:$F$48,COLUMN()-1,1),1+$A54*8-4,8)</f>
        <v>1C00AEFF</v>
      </c>
      <c r="AB54" s="1" t="str">
        <f>MID(INDEX('Paths Data'!$F$1:$F$48,COLUMN()-1,1),1+$A54*8-4,8)</f>
        <v>F9FF99FF</v>
      </c>
      <c r="AC54" s="1" t="str">
        <f>MID(INDEX('Paths Data'!$F$1:$F$48,COLUMN()-1,1),1+$A54*8-4,8)</f>
        <v>5D00D1FF</v>
      </c>
      <c r="AD54" s="1" t="str">
        <f>MID(INDEX('Paths Data'!$F$1:$F$48,COLUMN()-1,1),1+$A54*8-4,8)</f>
        <v>6C00B7FF</v>
      </c>
      <c r="AE54" s="1" t="str">
        <f>MID(INDEX('Paths Data'!$F$1:$F$48,COLUMN()-1,1),1+$A54*8-4,8)</f>
        <v>5F0088FF</v>
      </c>
      <c r="AF54" s="1" t="str">
        <f>MID(INDEX('Paths Data'!$F$1:$F$48,COLUMN()-1,1),1+$A54*8-4,8)</f>
        <v>8F00CEFF</v>
      </c>
      <c r="AG54" s="1" t="str">
        <f>MID(INDEX('Paths Data'!$F$1:$F$48,COLUMN()-1,1),1+$A54*8-4,8)</f>
        <v>8D00EBFF</v>
      </c>
      <c r="AH54" s="1" t="str">
        <f>MID(INDEX('Paths Data'!$F$1:$F$48,COLUMN()-1,1),1+$A54*8-4,8)</f>
        <v>75000600</v>
      </c>
      <c r="AI54" s="1" t="str">
        <f>MID(INDEX('Paths Data'!$F$1:$F$48,COLUMN()-1,1),1+$A54*8-4,8)</f>
        <v>61001F00</v>
      </c>
      <c r="AJ54" s="1" t="str">
        <f>MID(INDEX('Paths Data'!$F$1:$F$48,COLUMN()-1,1),1+$A54*8-4,8)</f>
        <v>49001000</v>
      </c>
      <c r="AK54" s="1" t="str">
        <f>MID(INDEX('Paths Data'!$F$1:$F$48,COLUMN()-1,1),1+$A54*8-4,8)</f>
        <v>24000F00</v>
      </c>
      <c r="AL54" s="1" t="str">
        <f>MID(INDEX('Paths Data'!$F$1:$F$48,COLUMN()-1,1),1+$A54*8-4,8)</f>
        <v>F6FF2C00</v>
      </c>
      <c r="AM54" s="1" t="str">
        <f>MID(INDEX('Paths Data'!$F$1:$F$48,COLUMN()-1,1),1+$A54*8-4,8)</f>
        <v>0F003C00</v>
      </c>
      <c r="AN54" s="1" t="str">
        <f>MID(INDEX('Paths Data'!$F$1:$F$48,COLUMN()-1,1),1+$A54*8-4,8)</f>
        <v>04005800</v>
      </c>
      <c r="AO54" s="1" t="str">
        <f>MID(INDEX('Paths Data'!$F$1:$F$48,COLUMN()-1,1),1+$A54*8-4,8)</f>
        <v/>
      </c>
      <c r="AP54" s="1" t="str">
        <f>MID(INDEX('Paths Data'!$F$1:$F$48,COLUMN()-1,1),1+$A54*8-4,8)</f>
        <v>33007E00</v>
      </c>
      <c r="AQ54" s="1" t="str">
        <f>MID(INDEX('Paths Data'!$F$1:$F$48,COLUMN()-1,1),1+$A54*8-4,8)</f>
        <v>80006D00</v>
      </c>
      <c r="AR54" s="1" t="str">
        <f>MID(INDEX('Paths Data'!$F$1:$F$48,COLUMN()-1,1),1+$A54*8-4,8)</f>
        <v>26006500</v>
      </c>
      <c r="AS54" s="1" t="str">
        <f>MID(INDEX('Paths Data'!$F$1:$F$48,COLUMN()-1,1),1+$A54*8-4,8)</f>
        <v>01005C00</v>
      </c>
      <c r="AT54" s="1" t="str">
        <f>MID(INDEX('Paths Data'!$F$1:$F$48,COLUMN()-1,1),1+$A54*8-4,8)</f>
        <v>A3FF5D00</v>
      </c>
      <c r="AU54" s="1" t="str">
        <f>MID(INDEX('Paths Data'!$F$1:$F$48,COLUMN()-1,1),1+$A54*8-4,8)</f>
        <v>83FF3000</v>
      </c>
      <c r="AV54" s="1" t="str">
        <f>MID(INDEX('Paths Data'!$F$1:$F$48,COLUMN()-1,1),1+$A54*8-4,8)</f>
        <v/>
      </c>
      <c r="AW54" s="1" t="str">
        <f>MID(INDEX('Paths Data'!$F$1:$F$48,COLUMN()-1,1),1+$A54*8-4,8)</f>
        <v>E5FF9600</v>
      </c>
      <c r="AX54"/>
      <c r="AY54"/>
    </row>
    <row r="55" spans="1:51">
      <c r="A55" s="1">
        <f t="shared" si="25"/>
        <v>12</v>
      </c>
      <c r="B55" s="1" t="str">
        <f>MID(INDEX('Paths Data'!$F$1:$F$48,COLUMN()-1,1),1+$A55*8-4,8)</f>
        <v>6AFFBAFF</v>
      </c>
      <c r="C55" s="1" t="str">
        <f>MID(INDEX('Paths Data'!$F$1:$F$48,COLUMN()-1,1),1+$A55*8-4,8)</f>
        <v>4BFFE0FF</v>
      </c>
      <c r="D55" s="1" t="str">
        <f>MID(INDEX('Paths Data'!$F$1:$F$48,COLUMN()-1,1),1+$A55*8-4,8)</f>
        <v>5AFF0C00</v>
      </c>
      <c r="E55" s="1" t="str">
        <f>MID(INDEX('Paths Data'!$F$1:$F$48,COLUMN()-1,1),1+$A55*8-4,8)</f>
        <v>78FFF3FF</v>
      </c>
      <c r="F55" s="1" t="str">
        <f>MID(INDEX('Paths Data'!$F$1:$F$48,COLUMN()-1,1),1+$A55*8-4,8)</f>
        <v>8FFFCEFF</v>
      </c>
      <c r="G55" s="1" t="str">
        <f>MID(INDEX('Paths Data'!$F$1:$F$48,COLUMN()-1,1),1+$A55*8-4,8)</f>
        <v>88FFA7FF</v>
      </c>
      <c r="H55" s="1" t="str">
        <f>MID(INDEX('Paths Data'!$F$1:$F$48,COLUMN()-1,1),1+$A55*8-4,8)</f>
        <v>70FFBAFF</v>
      </c>
      <c r="I55" s="1" t="str">
        <f>MID(INDEX('Paths Data'!$F$1:$F$48,COLUMN()-1,1),1+$A55*8-4,8)</f>
        <v/>
      </c>
      <c r="J55" s="1" t="str">
        <f>MID(INDEX('Paths Data'!$F$1:$F$48,COLUMN()-1,1),1+$A55*8-4,8)</f>
        <v>BEFFB2FF</v>
      </c>
      <c r="K55" s="1" t="str">
        <f>MID(INDEX('Paths Data'!$F$1:$F$48,COLUMN()-1,1),1+$A55*8-4,8)</f>
        <v>C8FFD3FF</v>
      </c>
      <c r="L55" s="1" t="str">
        <f>MID(INDEX('Paths Data'!$F$1:$F$48,COLUMN()-1,1),1+$A55*8-4,8)</f>
        <v>CDFFFAFF</v>
      </c>
      <c r="M55" s="1" t="str">
        <f>MID(INDEX('Paths Data'!$F$1:$F$48,COLUMN()-1,1),1+$A55*8-4,8)</f>
        <v>B1FFE9FF</v>
      </c>
      <c r="N55" s="1" t="str">
        <f>MID(INDEX('Paths Data'!$F$1:$F$48,COLUMN()-1,1),1+$A55*8-4,8)</f>
        <v>7EFFF5FF</v>
      </c>
      <c r="O55" s="1" t="str">
        <f>MID(INDEX('Paths Data'!$F$1:$F$48,COLUMN()-1,1),1+$A55*8-4,8)</f>
        <v/>
      </c>
      <c r="P55" s="1" t="str">
        <f>MID(INDEX('Paths Data'!$F$1:$F$48,COLUMN()-1,1),1+$A55*8-4,8)</f>
        <v>D7FF81FF</v>
      </c>
      <c r="Q55" s="1" t="str">
        <f>MID(INDEX('Paths Data'!$F$1:$F$48,COLUMN()-1,1),1+$A55*8-4,8)</f>
        <v>DFFF9FFF</v>
      </c>
      <c r="R55" s="1" t="str">
        <f>MID(INDEX('Paths Data'!$F$1:$F$48,COLUMN()-1,1),1+$A55*8-4,8)</f>
        <v>FBFFB7FF</v>
      </c>
      <c r="S55" s="1" t="str">
        <f>MID(INDEX('Paths Data'!$F$1:$F$48,COLUMN()-1,1),1+$A55*8-4,8)</f>
        <v/>
      </c>
      <c r="T55" s="1" t="str">
        <f>MID(INDEX('Paths Data'!$F$1:$F$48,COLUMN()-1,1),1+$A55*8-4,8)</f>
        <v/>
      </c>
      <c r="U55" s="1" t="str">
        <f>MID(INDEX('Paths Data'!$F$1:$F$48,COLUMN()-1,1),1+$A55*8-4,8)</f>
        <v>E0FF0C00</v>
      </c>
      <c r="V55" s="1" t="str">
        <f>MID(INDEX('Paths Data'!$F$1:$F$48,COLUMN()-1,1),1+$A55*8-4,8)</f>
        <v>EAFFF3FF</v>
      </c>
      <c r="W55" s="1" t="str">
        <f>MID(INDEX('Paths Data'!$F$1:$F$48,COLUMN()-1,1),1+$A55*8-4,8)</f>
        <v/>
      </c>
      <c r="X55" s="1" t="str">
        <f>MID(INDEX('Paths Data'!$F$1:$F$48,COLUMN()-1,1),1+$A55*8-4,8)</f>
        <v>1F000900</v>
      </c>
      <c r="Y55" s="1" t="str">
        <f>MID(INDEX('Paths Data'!$F$1:$F$48,COLUMN()-1,1),1+$A55*8-4,8)</f>
        <v>3000F0FF</v>
      </c>
      <c r="Z55" s="1" t="str">
        <f>MID(INDEX('Paths Data'!$F$1:$F$48,COLUMN()-1,1),1+$A55*8-4,8)</f>
        <v>2F00CCFF</v>
      </c>
      <c r="AA55" s="1" t="str">
        <f>MID(INDEX('Paths Data'!$F$1:$F$48,COLUMN()-1,1),1+$A55*8-4,8)</f>
        <v>1A00B0FF</v>
      </c>
      <c r="AB55" s="1" t="str">
        <f>MID(INDEX('Paths Data'!$F$1:$F$48,COLUMN()-1,1),1+$A55*8-4,8)</f>
        <v>F9FF9CFF</v>
      </c>
      <c r="AC55" s="1" t="str">
        <f>MID(INDEX('Paths Data'!$F$1:$F$48,COLUMN()-1,1),1+$A55*8-4,8)</f>
        <v>5B00CFFF</v>
      </c>
      <c r="AD55" s="1" t="str">
        <f>MID(INDEX('Paths Data'!$F$1:$F$48,COLUMN()-1,1),1+$A55*8-4,8)</f>
        <v>6A00B5FF</v>
      </c>
      <c r="AE55" s="1" t="str">
        <f>MID(INDEX('Paths Data'!$F$1:$F$48,COLUMN()-1,1),1+$A55*8-4,8)</f>
        <v>5D008AFF</v>
      </c>
      <c r="AF55" s="1" t="str">
        <f>MID(INDEX('Paths Data'!$F$1:$F$48,COLUMN()-1,1),1+$A55*8-4,8)</f>
        <v>9100CCFF</v>
      </c>
      <c r="AG55" s="1" t="str">
        <f>MID(INDEX('Paths Data'!$F$1:$F$48,COLUMN()-1,1),1+$A55*8-4,8)</f>
        <v>9000EBFF</v>
      </c>
      <c r="AH55" s="1" t="str">
        <f>MID(INDEX('Paths Data'!$F$1:$F$48,COLUMN()-1,1),1+$A55*8-4,8)</f>
        <v>75000900</v>
      </c>
      <c r="AI55" s="1" t="str">
        <f>MID(INDEX('Paths Data'!$F$1:$F$48,COLUMN()-1,1),1+$A55*8-4,8)</f>
        <v>63002100</v>
      </c>
      <c r="AJ55" s="1" t="str">
        <f>MID(INDEX('Paths Data'!$F$1:$F$48,COLUMN()-1,1),1+$A55*8-4,8)</f>
        <v>47001200</v>
      </c>
      <c r="AK55" s="1" t="str">
        <f>MID(INDEX('Paths Data'!$F$1:$F$48,COLUMN()-1,1),1+$A55*8-4,8)</f>
        <v>22001100</v>
      </c>
      <c r="AL55" s="1" t="str">
        <f>MID(INDEX('Paths Data'!$F$1:$F$48,COLUMN()-1,1),1+$A55*8-4,8)</f>
        <v>F9FF2C00</v>
      </c>
      <c r="AM55" s="1" t="str">
        <f>MID(INDEX('Paths Data'!$F$1:$F$48,COLUMN()-1,1),1+$A55*8-4,8)</f>
        <v>11003A00</v>
      </c>
      <c r="AN55" s="1" t="str">
        <f>MID(INDEX('Paths Data'!$F$1:$F$48,COLUMN()-1,1),1+$A55*8-4,8)</f>
        <v>07005800</v>
      </c>
      <c r="AO55" s="1" t="str">
        <f>MID(INDEX('Paths Data'!$F$1:$F$48,COLUMN()-1,1),1+$A55*8-4,8)</f>
        <v/>
      </c>
      <c r="AP55" s="1" t="str">
        <f>MID(INDEX('Paths Data'!$F$1:$F$48,COLUMN()-1,1),1+$A55*8-4,8)</f>
        <v>36007E00</v>
      </c>
      <c r="AQ55" s="1" t="str">
        <f>MID(INDEX('Paths Data'!$F$1:$F$48,COLUMN()-1,1),1+$A55*8-4,8)</f>
        <v>80006A00</v>
      </c>
      <c r="AR55" s="1" t="str">
        <f>MID(INDEX('Paths Data'!$F$1:$F$48,COLUMN()-1,1),1+$A55*8-4,8)</f>
        <v>23006500</v>
      </c>
      <c r="AS55" s="1" t="str">
        <f>MID(INDEX('Paths Data'!$F$1:$F$48,COLUMN()-1,1),1+$A55*8-4,8)</f>
        <v>01005900</v>
      </c>
      <c r="AT55" s="1" t="str">
        <f>MID(INDEX('Paths Data'!$F$1:$F$48,COLUMN()-1,1),1+$A55*8-4,8)</f>
        <v>A3FF6000</v>
      </c>
      <c r="AU55" s="1" t="str">
        <f>MID(INDEX('Paths Data'!$F$1:$F$48,COLUMN()-1,1),1+$A55*8-4,8)</f>
        <v>80FF3000</v>
      </c>
      <c r="AV55" s="1" t="str">
        <f>MID(INDEX('Paths Data'!$F$1:$F$48,COLUMN()-1,1),1+$A55*8-4,8)</f>
        <v/>
      </c>
      <c r="AW55" s="1" t="str">
        <f>MID(INDEX('Paths Data'!$F$1:$F$48,COLUMN()-1,1),1+$A55*8-4,8)</f>
        <v>E5FF9300</v>
      </c>
      <c r="AX55"/>
      <c r="AY55"/>
    </row>
    <row r="56" spans="1:51">
      <c r="A56" s="1">
        <f t="shared" si="25"/>
        <v>13</v>
      </c>
      <c r="B56" s="1" t="str">
        <f>MID(INDEX('Paths Data'!$F$1:$F$48,COLUMN()-1,1),1+$A56*8-4,8)</f>
        <v/>
      </c>
      <c r="C56" s="1" t="str">
        <f>MID(INDEX('Paths Data'!$F$1:$F$48,COLUMN()-1,1),1+$A56*8-4,8)</f>
        <v>4FFFE5FF</v>
      </c>
      <c r="D56" s="1" t="str">
        <f>MID(INDEX('Paths Data'!$F$1:$F$48,COLUMN()-1,1),1+$A56*8-4,8)</f>
        <v/>
      </c>
      <c r="E56" s="1" t="str">
        <f>MID(INDEX('Paths Data'!$F$1:$F$48,COLUMN()-1,1),1+$A56*8-4,8)</f>
        <v/>
      </c>
      <c r="F56" s="1" t="str">
        <f>MID(INDEX('Paths Data'!$F$1:$F$48,COLUMN()-1,1),1+$A56*8-4,8)</f>
        <v/>
      </c>
      <c r="G56" s="1" t="str">
        <f>MID(INDEX('Paths Data'!$F$1:$F$48,COLUMN()-1,1),1+$A56*8-4,8)</f>
        <v/>
      </c>
      <c r="H56" s="1" t="str">
        <f>MID(INDEX('Paths Data'!$F$1:$F$48,COLUMN()-1,1),1+$A56*8-4,8)</f>
        <v/>
      </c>
      <c r="I56" s="1" t="str">
        <f>MID(INDEX('Paths Data'!$F$1:$F$48,COLUMN()-1,1),1+$A56*8-4,8)</f>
        <v/>
      </c>
      <c r="J56" s="1" t="str">
        <f>MID(INDEX('Paths Data'!$F$1:$F$48,COLUMN()-1,1),1+$A56*8-4,8)</f>
        <v>B9FFB6FF</v>
      </c>
      <c r="K56" s="1" t="str">
        <f>MID(INDEX('Paths Data'!$F$1:$F$48,COLUMN()-1,1),1+$A56*8-4,8)</f>
        <v>CAFFDBFF</v>
      </c>
      <c r="L56" s="1" t="str">
        <f>MID(INDEX('Paths Data'!$F$1:$F$48,COLUMN()-1,1),1+$A56*8-4,8)</f>
        <v/>
      </c>
      <c r="M56" s="1" t="str">
        <f>MID(INDEX('Paths Data'!$F$1:$F$48,COLUMN()-1,1),1+$A56*8-4,8)</f>
        <v>ACFFE6FF</v>
      </c>
      <c r="N56" s="1" t="str">
        <f>MID(INDEX('Paths Data'!$F$1:$F$48,COLUMN()-1,1),1+$A56*8-4,8)</f>
        <v/>
      </c>
      <c r="O56" s="1" t="str">
        <f>MID(INDEX('Paths Data'!$F$1:$F$48,COLUMN()-1,1),1+$A56*8-4,8)</f>
        <v/>
      </c>
      <c r="P56" s="1" t="str">
        <f>MID(INDEX('Paths Data'!$F$1:$F$48,COLUMN()-1,1),1+$A56*8-4,8)</f>
        <v/>
      </c>
      <c r="Q56" s="1" t="str">
        <f>MID(INDEX('Paths Data'!$F$1:$F$48,COLUMN()-1,1),1+$A56*8-4,8)</f>
        <v>E9FFA1FF</v>
      </c>
      <c r="R56" s="1" t="str">
        <f>MID(INDEX('Paths Data'!$F$1:$F$48,COLUMN()-1,1),1+$A56*8-4,8)</f>
        <v/>
      </c>
      <c r="S56" s="1" t="str">
        <f>MID(INDEX('Paths Data'!$F$1:$F$48,COLUMN()-1,1),1+$A56*8-4,8)</f>
        <v/>
      </c>
      <c r="T56" s="1" t="str">
        <f>MID(INDEX('Paths Data'!$F$1:$F$48,COLUMN()-1,1),1+$A56*8-4,8)</f>
        <v/>
      </c>
      <c r="U56" s="1" t="str">
        <f>MID(INDEX('Paths Data'!$F$1:$F$48,COLUMN()-1,1),1+$A56*8-4,8)</f>
        <v/>
      </c>
      <c r="V56" s="1" t="str">
        <f>MID(INDEX('Paths Data'!$F$1:$F$48,COLUMN()-1,1),1+$A56*8-4,8)</f>
        <v/>
      </c>
      <c r="W56" s="1" t="str">
        <f>MID(INDEX('Paths Data'!$F$1:$F$48,COLUMN()-1,1),1+$A56*8-4,8)</f>
        <v/>
      </c>
      <c r="X56" s="1" t="str">
        <f>MID(INDEX('Paths Data'!$F$1:$F$48,COLUMN()-1,1),1+$A56*8-4,8)</f>
        <v/>
      </c>
      <c r="Y56" s="1" t="str">
        <f>MID(INDEX('Paths Data'!$F$1:$F$48,COLUMN()-1,1),1+$A56*8-4,8)</f>
        <v/>
      </c>
      <c r="Z56" s="1" t="str">
        <f>MID(INDEX('Paths Data'!$F$1:$F$48,COLUMN()-1,1),1+$A56*8-4,8)</f>
        <v>3200CBFF</v>
      </c>
      <c r="AA56" s="1" t="str">
        <f>MID(INDEX('Paths Data'!$F$1:$F$48,COLUMN()-1,1),1+$A56*8-4,8)</f>
        <v/>
      </c>
      <c r="AB56" s="1" t="str">
        <f>MID(INDEX('Paths Data'!$F$1:$F$48,COLUMN()-1,1),1+$A56*8-4,8)</f>
        <v>F4FF9AFF</v>
      </c>
      <c r="AC56" s="1" t="str">
        <f>MID(INDEX('Paths Data'!$F$1:$F$48,COLUMN()-1,1),1+$A56*8-4,8)</f>
        <v/>
      </c>
      <c r="AD56" s="1" t="str">
        <f>MID(INDEX('Paths Data'!$F$1:$F$48,COLUMN()-1,1),1+$A56*8-4,8)</f>
        <v>6F00B7FF</v>
      </c>
      <c r="AE56" s="1" t="str">
        <f>MID(INDEX('Paths Data'!$F$1:$F$48,COLUMN()-1,1),1+$A56*8-4,8)</f>
        <v>5C0086FF</v>
      </c>
      <c r="AF56" s="1" t="str">
        <f>MID(INDEX('Paths Data'!$F$1:$F$48,COLUMN()-1,1),1+$A56*8-4,8)</f>
        <v>9500CFFF</v>
      </c>
      <c r="AG56" s="1" t="str">
        <f>MID(INDEX('Paths Data'!$F$1:$F$48,COLUMN()-1,1),1+$A56*8-4,8)</f>
        <v/>
      </c>
      <c r="AH56" s="1" t="str">
        <f>MID(INDEX('Paths Data'!$F$1:$F$48,COLUMN()-1,1),1+$A56*8-4,8)</f>
        <v/>
      </c>
      <c r="AI56" s="1" t="str">
        <f>MID(INDEX('Paths Data'!$F$1:$F$48,COLUMN()-1,1),1+$A56*8-4,8)</f>
        <v>5E002200</v>
      </c>
      <c r="AJ56" s="1" t="str">
        <f>MID(INDEX('Paths Data'!$F$1:$F$48,COLUMN()-1,1),1+$A56*8-4,8)</f>
        <v/>
      </c>
      <c r="AK56" s="1" t="str">
        <f>MID(INDEX('Paths Data'!$F$1:$F$48,COLUMN()-1,1),1+$A56*8-4,8)</f>
        <v>24000D00</v>
      </c>
      <c r="AL56" s="1" t="str">
        <f>MID(INDEX('Paths Data'!$F$1:$F$48,COLUMN()-1,1),1+$A56*8-4,8)</f>
        <v/>
      </c>
      <c r="AM56" s="1" t="str">
        <f>MID(INDEX('Paths Data'!$F$1:$F$48,COLUMN()-1,1),1+$A56*8-4,8)</f>
        <v/>
      </c>
      <c r="AN56" s="1" t="str">
        <f>MID(INDEX('Paths Data'!$F$1:$F$48,COLUMN()-1,1),1+$A56*8-4,8)</f>
        <v/>
      </c>
      <c r="AO56" s="1" t="str">
        <f>MID(INDEX('Paths Data'!$F$1:$F$48,COLUMN()-1,1),1+$A56*8-4,8)</f>
        <v/>
      </c>
      <c r="AP56" s="1" t="str">
        <f>MID(INDEX('Paths Data'!$F$1:$F$48,COLUMN()-1,1),1+$A56*8-4,8)</f>
        <v/>
      </c>
      <c r="AQ56" s="1" t="str">
        <f>MID(INDEX('Paths Data'!$F$1:$F$48,COLUMN()-1,1),1+$A56*8-4,8)</f>
        <v/>
      </c>
      <c r="AR56" s="1" t="str">
        <f>MID(INDEX('Paths Data'!$F$1:$F$48,COLUMN()-1,1),1+$A56*8-4,8)</f>
        <v/>
      </c>
      <c r="AS56" s="1" t="str">
        <f>MID(INDEX('Paths Data'!$F$1:$F$48,COLUMN()-1,1),1+$A56*8-4,8)</f>
        <v/>
      </c>
      <c r="AT56" s="1" t="str">
        <f>MID(INDEX('Paths Data'!$F$1:$F$48,COLUMN()-1,1),1+$A56*8-4,8)</f>
        <v>9CFF5F00</v>
      </c>
      <c r="AU56" s="1" t="str">
        <f>MID(INDEX('Paths Data'!$F$1:$F$48,COLUMN()-1,1),1+$A56*8-4,8)</f>
        <v>81FF2900</v>
      </c>
      <c r="AV56" s="1" t="str">
        <f>MID(INDEX('Paths Data'!$F$1:$F$48,COLUMN()-1,1),1+$A56*8-4,8)</f>
        <v/>
      </c>
      <c r="AW56" s="1" t="str">
        <f>MID(INDEX('Paths Data'!$F$1:$F$48,COLUMN()-1,1),1+$A56*8-4,8)</f>
        <v>F8FF9900</v>
      </c>
      <c r="AX56"/>
      <c r="AY56"/>
    </row>
    <row r="57" spans="1:51">
      <c r="A57" s="1">
        <f t="shared" si="25"/>
        <v>14</v>
      </c>
      <c r="B57" s="1" t="str">
        <f>MID(INDEX('Paths Data'!$F$1:$F$48,COLUMN()-1,1),1+$A57*8-4,8)</f>
        <v/>
      </c>
      <c r="C57" s="1" t="str">
        <f>MID(INDEX('Paths Data'!$F$1:$F$48,COLUMN()-1,1),1+$A57*8-4,8)</f>
        <v>51FFE3FF</v>
      </c>
      <c r="D57" s="1" t="str">
        <f>MID(INDEX('Paths Data'!$F$1:$F$48,COLUMN()-1,1),1+$A57*8-4,8)</f>
        <v/>
      </c>
      <c r="E57" s="1" t="str">
        <f>MID(INDEX('Paths Data'!$F$1:$F$48,COLUMN()-1,1),1+$A57*8-4,8)</f>
        <v/>
      </c>
      <c r="F57" s="1" t="str">
        <f>MID(INDEX('Paths Data'!$F$1:$F$48,COLUMN()-1,1),1+$A57*8-4,8)</f>
        <v/>
      </c>
      <c r="G57" s="1" t="str">
        <f>MID(INDEX('Paths Data'!$F$1:$F$48,COLUMN()-1,1),1+$A57*8-4,8)</f>
        <v/>
      </c>
      <c r="H57" s="1" t="str">
        <f>MID(INDEX('Paths Data'!$F$1:$F$48,COLUMN()-1,1),1+$A57*8-4,8)</f>
        <v/>
      </c>
      <c r="I57" s="1" t="str">
        <f>MID(INDEX('Paths Data'!$F$1:$F$48,COLUMN()-1,1),1+$A57*8-4,8)</f>
        <v/>
      </c>
      <c r="J57" s="1" t="str">
        <f>MID(INDEX('Paths Data'!$F$1:$F$48,COLUMN()-1,1),1+$A57*8-4,8)</f>
        <v>BCFFB6FF</v>
      </c>
      <c r="K57" s="1" t="str">
        <f>MID(INDEX('Paths Data'!$F$1:$F$48,COLUMN()-1,1),1+$A57*8-4,8)</f>
        <v>CCFFD9FF</v>
      </c>
      <c r="L57" s="1" t="str">
        <f>MID(INDEX('Paths Data'!$F$1:$F$48,COLUMN()-1,1),1+$A57*8-4,8)</f>
        <v/>
      </c>
      <c r="M57" s="1" t="str">
        <f>MID(INDEX('Paths Data'!$F$1:$F$48,COLUMN()-1,1),1+$A57*8-4,8)</f>
        <v>ACFFE9FF</v>
      </c>
      <c r="N57" s="1" t="str">
        <f>MID(INDEX('Paths Data'!$F$1:$F$48,COLUMN()-1,1),1+$A57*8-4,8)</f>
        <v/>
      </c>
      <c r="O57" s="1" t="str">
        <f>MID(INDEX('Paths Data'!$F$1:$F$48,COLUMN()-1,1),1+$A57*8-4,8)</f>
        <v/>
      </c>
      <c r="P57" s="1" t="str">
        <f>MID(INDEX('Paths Data'!$F$1:$F$48,COLUMN()-1,1),1+$A57*8-4,8)</f>
        <v/>
      </c>
      <c r="Q57" s="1" t="str">
        <f>MID(INDEX('Paths Data'!$F$1:$F$48,COLUMN()-1,1),1+$A57*8-4,8)</f>
        <v>E9FF9EFF</v>
      </c>
      <c r="R57" s="1" t="str">
        <f>MID(INDEX('Paths Data'!$F$1:$F$48,COLUMN()-1,1),1+$A57*8-4,8)</f>
        <v/>
      </c>
      <c r="S57" s="1" t="str">
        <f>MID(INDEX('Paths Data'!$F$1:$F$48,COLUMN()-1,1),1+$A57*8-4,8)</f>
        <v/>
      </c>
      <c r="T57" s="1" t="str">
        <f>MID(INDEX('Paths Data'!$F$1:$F$48,COLUMN()-1,1),1+$A57*8-4,8)</f>
        <v/>
      </c>
      <c r="U57" s="1" t="str">
        <f>MID(INDEX('Paths Data'!$F$1:$F$48,COLUMN()-1,1),1+$A57*8-4,8)</f>
        <v/>
      </c>
      <c r="V57" s="1" t="str">
        <f>MID(INDEX('Paths Data'!$F$1:$F$48,COLUMN()-1,1),1+$A57*8-4,8)</f>
        <v/>
      </c>
      <c r="W57" s="1" t="str">
        <f>MID(INDEX('Paths Data'!$F$1:$F$48,COLUMN()-1,1),1+$A57*8-4,8)</f>
        <v/>
      </c>
      <c r="X57" s="1" t="str">
        <f>MID(INDEX('Paths Data'!$F$1:$F$48,COLUMN()-1,1),1+$A57*8-4,8)</f>
        <v/>
      </c>
      <c r="Y57" s="1" t="str">
        <f>MID(INDEX('Paths Data'!$F$1:$F$48,COLUMN()-1,1),1+$A57*8-4,8)</f>
        <v/>
      </c>
      <c r="Z57" s="1" t="str">
        <f>MID(INDEX('Paths Data'!$F$1:$F$48,COLUMN()-1,1),1+$A57*8-4,8)</f>
        <v>2F00CBFF</v>
      </c>
      <c r="AA57" s="1" t="str">
        <f>MID(INDEX('Paths Data'!$F$1:$F$48,COLUMN()-1,1),1+$A57*8-4,8)</f>
        <v/>
      </c>
      <c r="AB57" s="1" t="str">
        <f>MID(INDEX('Paths Data'!$F$1:$F$48,COLUMN()-1,1),1+$A57*8-4,8)</f>
        <v>F4FF9DFF</v>
      </c>
      <c r="AC57" s="1" t="str">
        <f>MID(INDEX('Paths Data'!$F$1:$F$48,COLUMN()-1,1),1+$A57*8-4,8)</f>
        <v/>
      </c>
      <c r="AD57" s="1" t="str">
        <f>MID(INDEX('Paths Data'!$F$1:$F$48,COLUMN()-1,1),1+$A57*8-4,8)</f>
        <v>6F00B4FF</v>
      </c>
      <c r="AE57" s="1" t="str">
        <f>MID(INDEX('Paths Data'!$F$1:$F$48,COLUMN()-1,1),1+$A57*8-4,8)</f>
        <v>5C0089FF</v>
      </c>
      <c r="AF57" s="1" t="str">
        <f>MID(INDEX('Paths Data'!$F$1:$F$48,COLUMN()-1,1),1+$A57*8-4,8)</f>
        <v>9500CCFF</v>
      </c>
      <c r="AG57" s="1" t="str">
        <f>MID(INDEX('Paths Data'!$F$1:$F$48,COLUMN()-1,1),1+$A57*8-4,8)</f>
        <v/>
      </c>
      <c r="AH57" s="1" t="str">
        <f>MID(INDEX('Paths Data'!$F$1:$F$48,COLUMN()-1,1),1+$A57*8-4,8)</f>
        <v/>
      </c>
      <c r="AI57" s="1" t="str">
        <f>MID(INDEX('Paths Data'!$F$1:$F$48,COLUMN()-1,1),1+$A57*8-4,8)</f>
        <v>60002400</v>
      </c>
      <c r="AJ57" s="1" t="str">
        <f>MID(INDEX('Paths Data'!$F$1:$F$48,COLUMN()-1,1),1+$A57*8-4,8)</f>
        <v/>
      </c>
      <c r="AK57" s="1" t="str">
        <f>MID(INDEX('Paths Data'!$F$1:$F$48,COLUMN()-1,1),1+$A57*8-4,8)</f>
        <v>21000D00</v>
      </c>
      <c r="AL57" s="1" t="str">
        <f>MID(INDEX('Paths Data'!$F$1:$F$48,COLUMN()-1,1),1+$A57*8-4,8)</f>
        <v/>
      </c>
      <c r="AM57" s="1" t="str">
        <f>MID(INDEX('Paths Data'!$F$1:$F$48,COLUMN()-1,1),1+$A57*8-4,8)</f>
        <v/>
      </c>
      <c r="AN57" s="1" t="str">
        <f>MID(INDEX('Paths Data'!$F$1:$F$48,COLUMN()-1,1),1+$A57*8-4,8)</f>
        <v/>
      </c>
      <c r="AO57" s="1" t="str">
        <f>MID(INDEX('Paths Data'!$F$1:$F$48,COLUMN()-1,1),1+$A57*8-4,8)</f>
        <v/>
      </c>
      <c r="AP57" s="1" t="str">
        <f>MID(INDEX('Paths Data'!$F$1:$F$48,COLUMN()-1,1),1+$A57*8-4,8)</f>
        <v/>
      </c>
      <c r="AQ57" s="1" t="str">
        <f>MID(INDEX('Paths Data'!$F$1:$F$48,COLUMN()-1,1),1+$A57*8-4,8)</f>
        <v/>
      </c>
      <c r="AR57" s="1" t="str">
        <f>MID(INDEX('Paths Data'!$F$1:$F$48,COLUMN()-1,1),1+$A57*8-4,8)</f>
        <v/>
      </c>
      <c r="AS57" s="1" t="str">
        <f>MID(INDEX('Paths Data'!$F$1:$F$48,COLUMN()-1,1),1+$A57*8-4,8)</f>
        <v/>
      </c>
      <c r="AT57" s="1" t="str">
        <f>MID(INDEX('Paths Data'!$F$1:$F$48,COLUMN()-1,1),1+$A57*8-4,8)</f>
        <v>9CFF6200</v>
      </c>
      <c r="AU57" s="1" t="str">
        <f>MID(INDEX('Paths Data'!$F$1:$F$48,COLUMN()-1,1),1+$A57*8-4,8)</f>
        <v>7EFF2900</v>
      </c>
      <c r="AV57" s="1" t="str">
        <f>MID(INDEX('Paths Data'!$F$1:$F$48,COLUMN()-1,1),1+$A57*8-4,8)</f>
        <v/>
      </c>
      <c r="AW57" s="1" t="str">
        <f>MID(INDEX('Paths Data'!$F$1:$F$48,COLUMN()-1,1),1+$A57*8-4,8)</f>
        <v>F8FF9600</v>
      </c>
      <c r="AX57"/>
      <c r="AY57"/>
    </row>
    <row r="58" spans="1:51">
      <c r="A58" s="1">
        <f t="shared" si="25"/>
        <v>15</v>
      </c>
      <c r="B58" s="1" t="str">
        <f>MID(INDEX('Paths Data'!$F$1:$F$48,COLUMN()-1,1),1+$A58*8-4,8)</f>
        <v/>
      </c>
      <c r="C58" s="1" t="str">
        <f>MID(INDEX('Paths Data'!$F$1:$F$48,COLUMN()-1,1),1+$A58*8-4,8)</f>
        <v>4FFFE5FF</v>
      </c>
      <c r="D58" s="1" t="str">
        <f>MID(INDEX('Paths Data'!$F$1:$F$48,COLUMN()-1,1),1+$A58*8-4,8)</f>
        <v/>
      </c>
      <c r="E58" s="1" t="str">
        <f>MID(INDEX('Paths Data'!$F$1:$F$48,COLUMN()-1,1),1+$A58*8-4,8)</f>
        <v/>
      </c>
      <c r="F58" s="1" t="str">
        <f>MID(INDEX('Paths Data'!$F$1:$F$48,COLUMN()-1,1),1+$A58*8-4,8)</f>
        <v/>
      </c>
      <c r="G58" s="1" t="str">
        <f>MID(INDEX('Paths Data'!$F$1:$F$48,COLUMN()-1,1),1+$A58*8-4,8)</f>
        <v/>
      </c>
      <c r="H58" s="1" t="str">
        <f>MID(INDEX('Paths Data'!$F$1:$F$48,COLUMN()-1,1),1+$A58*8-4,8)</f>
        <v/>
      </c>
      <c r="I58" s="1" t="str">
        <f>MID(INDEX('Paths Data'!$F$1:$F$48,COLUMN()-1,1),1+$A58*8-4,8)</f>
        <v/>
      </c>
      <c r="J58" s="1" t="str">
        <f>MID(INDEX('Paths Data'!$F$1:$F$48,COLUMN()-1,1),1+$A58*8-4,8)</f>
        <v/>
      </c>
      <c r="K58" s="1" t="str">
        <f>MID(INDEX('Paths Data'!$F$1:$F$48,COLUMN()-1,1),1+$A58*8-4,8)</f>
        <v>CEFFDCFF</v>
      </c>
      <c r="L58" s="1" t="str">
        <f>MID(INDEX('Paths Data'!$F$1:$F$48,COLUMN()-1,1),1+$A58*8-4,8)</f>
        <v/>
      </c>
      <c r="M58" s="1" t="str">
        <f>MID(INDEX('Paths Data'!$F$1:$F$48,COLUMN()-1,1),1+$A58*8-4,8)</f>
        <v/>
      </c>
      <c r="N58" s="1" t="str">
        <f>MID(INDEX('Paths Data'!$F$1:$F$48,COLUMN()-1,1),1+$A58*8-4,8)</f>
        <v/>
      </c>
      <c r="O58" s="1" t="str">
        <f>MID(INDEX('Paths Data'!$F$1:$F$48,COLUMN()-1,1),1+$A58*8-4,8)</f>
        <v/>
      </c>
      <c r="P58" s="1" t="str">
        <f>MID(INDEX('Paths Data'!$F$1:$F$48,COLUMN()-1,1),1+$A58*8-4,8)</f>
        <v/>
      </c>
      <c r="Q58" s="1" t="str">
        <f>MID(INDEX('Paths Data'!$F$1:$F$48,COLUMN()-1,1),1+$A58*8-4,8)</f>
        <v>EDFF9FFF</v>
      </c>
      <c r="R58" s="1" t="str">
        <f>MID(INDEX('Paths Data'!$F$1:$F$48,COLUMN()-1,1),1+$A58*8-4,8)</f>
        <v/>
      </c>
      <c r="S58" s="1" t="str">
        <f>MID(INDEX('Paths Data'!$F$1:$F$48,COLUMN()-1,1),1+$A58*8-4,8)</f>
        <v/>
      </c>
      <c r="T58" s="1" t="str">
        <f>MID(INDEX('Paths Data'!$F$1:$F$48,COLUMN()-1,1),1+$A58*8-4,8)</f>
        <v/>
      </c>
      <c r="U58" s="1" t="str">
        <f>MID(INDEX('Paths Data'!$F$1:$F$48,COLUMN()-1,1),1+$A58*8-4,8)</f>
        <v/>
      </c>
      <c r="V58" s="1" t="str">
        <f>MID(INDEX('Paths Data'!$F$1:$F$48,COLUMN()-1,1),1+$A58*8-4,8)</f>
        <v/>
      </c>
      <c r="W58" s="1" t="str">
        <f>MID(INDEX('Paths Data'!$F$1:$F$48,COLUMN()-1,1),1+$A58*8-4,8)</f>
        <v/>
      </c>
      <c r="X58" s="1" t="str">
        <f>MID(INDEX('Paths Data'!$F$1:$F$48,COLUMN()-1,1),1+$A58*8-4,8)</f>
        <v/>
      </c>
      <c r="Y58" s="1" t="str">
        <f>MID(INDEX('Paths Data'!$F$1:$F$48,COLUMN()-1,1),1+$A58*8-4,8)</f>
        <v/>
      </c>
      <c r="Z58" s="1" t="str">
        <f>MID(INDEX('Paths Data'!$F$1:$F$48,COLUMN()-1,1),1+$A58*8-4,8)</f>
        <v/>
      </c>
      <c r="AA58" s="1" t="str">
        <f>MID(INDEX('Paths Data'!$F$1:$F$48,COLUMN()-1,1),1+$A58*8-4,8)</f>
        <v/>
      </c>
      <c r="AB58" s="1" t="str">
        <f>MID(INDEX('Paths Data'!$F$1:$F$48,COLUMN()-1,1),1+$A58*8-4,8)</f>
        <v/>
      </c>
      <c r="AC58" s="1" t="str">
        <f>MID(INDEX('Paths Data'!$F$1:$F$48,COLUMN()-1,1),1+$A58*8-4,8)</f>
        <v/>
      </c>
      <c r="AD58" s="1" t="str">
        <f>MID(INDEX('Paths Data'!$F$1:$F$48,COLUMN()-1,1),1+$A58*8-4,8)</f>
        <v/>
      </c>
      <c r="AE58" s="1" t="str">
        <f>MID(INDEX('Paths Data'!$F$1:$F$48,COLUMN()-1,1),1+$A58*8-4,8)</f>
        <v/>
      </c>
      <c r="AF58" s="1" t="str">
        <f>MID(INDEX('Paths Data'!$F$1:$F$48,COLUMN()-1,1),1+$A58*8-4,8)</f>
        <v/>
      </c>
      <c r="AG58" s="1" t="str">
        <f>MID(INDEX('Paths Data'!$F$1:$F$48,COLUMN()-1,1),1+$A58*8-4,8)</f>
        <v/>
      </c>
      <c r="AH58" s="1" t="str">
        <f>MID(INDEX('Paths Data'!$F$1:$F$48,COLUMN()-1,1),1+$A58*8-4,8)</f>
        <v/>
      </c>
      <c r="AI58" s="1" t="str">
        <f>MID(INDEX('Paths Data'!$F$1:$F$48,COLUMN()-1,1),1+$A58*8-4,8)</f>
        <v/>
      </c>
      <c r="AJ58" s="1" t="str">
        <f>MID(INDEX('Paths Data'!$F$1:$F$48,COLUMN()-1,1),1+$A58*8-4,8)</f>
        <v/>
      </c>
      <c r="AK58" s="1" t="str">
        <f>MID(INDEX('Paths Data'!$F$1:$F$48,COLUMN()-1,1),1+$A58*8-4,8)</f>
        <v/>
      </c>
      <c r="AL58" s="1" t="str">
        <f>MID(INDEX('Paths Data'!$F$1:$F$48,COLUMN()-1,1),1+$A58*8-4,8)</f>
        <v/>
      </c>
      <c r="AM58" s="1" t="str">
        <f>MID(INDEX('Paths Data'!$F$1:$F$48,COLUMN()-1,1),1+$A58*8-4,8)</f>
        <v/>
      </c>
      <c r="AN58" s="1" t="str">
        <f>MID(INDEX('Paths Data'!$F$1:$F$48,COLUMN()-1,1),1+$A58*8-4,8)</f>
        <v/>
      </c>
      <c r="AO58" s="1" t="str">
        <f>MID(INDEX('Paths Data'!$F$1:$F$48,COLUMN()-1,1),1+$A58*8-4,8)</f>
        <v/>
      </c>
      <c r="AP58" s="1" t="str">
        <f>MID(INDEX('Paths Data'!$F$1:$F$48,COLUMN()-1,1),1+$A58*8-4,8)</f>
        <v/>
      </c>
      <c r="AQ58" s="1" t="str">
        <f>MID(INDEX('Paths Data'!$F$1:$F$48,COLUMN()-1,1),1+$A58*8-4,8)</f>
        <v/>
      </c>
      <c r="AR58" s="1" t="str">
        <f>MID(INDEX('Paths Data'!$F$1:$F$48,COLUMN()-1,1),1+$A58*8-4,8)</f>
        <v/>
      </c>
      <c r="AS58" s="1" t="str">
        <f>MID(INDEX('Paths Data'!$F$1:$F$48,COLUMN()-1,1),1+$A58*8-4,8)</f>
        <v/>
      </c>
      <c r="AT58" s="1" t="str">
        <f>MID(INDEX('Paths Data'!$F$1:$F$48,COLUMN()-1,1),1+$A58*8-4,8)</f>
        <v/>
      </c>
      <c r="AU58" s="1" t="str">
        <f>MID(INDEX('Paths Data'!$F$1:$F$48,COLUMN()-1,1),1+$A58*8-4,8)</f>
        <v/>
      </c>
      <c r="AV58" s="1" t="str">
        <f>MID(INDEX('Paths Data'!$F$1:$F$48,COLUMN()-1,1),1+$A58*8-4,8)</f>
        <v/>
      </c>
      <c r="AW58" s="1" t="str">
        <f>MID(INDEX('Paths Data'!$F$1:$F$48,COLUMN()-1,1),1+$A58*8-4,8)</f>
        <v>17009700</v>
      </c>
      <c r="AX58"/>
      <c r="AY58"/>
    </row>
    <row r="59" spans="1:51">
      <c r="A59" s="1">
        <f t="shared" si="25"/>
        <v>16</v>
      </c>
      <c r="B59" s="1" t="str">
        <f>MID(INDEX('Paths Data'!$F$1:$F$48,COLUMN()-1,1),1+$A59*8-4,8)</f>
        <v/>
      </c>
      <c r="C59" s="1" t="str">
        <f>MID(INDEX('Paths Data'!$F$1:$F$48,COLUMN()-1,1),1+$A59*8-4,8)</f>
        <v>52FFE5FF</v>
      </c>
      <c r="D59" s="1" t="str">
        <f>MID(INDEX('Paths Data'!$F$1:$F$48,COLUMN()-1,1),1+$A59*8-4,8)</f>
        <v/>
      </c>
      <c r="E59" s="1" t="str">
        <f>MID(INDEX('Paths Data'!$F$1:$F$48,COLUMN()-1,1),1+$A59*8-4,8)</f>
        <v/>
      </c>
      <c r="F59" s="1" t="str">
        <f>MID(INDEX('Paths Data'!$F$1:$F$48,COLUMN()-1,1),1+$A59*8-4,8)</f>
        <v/>
      </c>
      <c r="G59" s="1" t="str">
        <f>MID(INDEX('Paths Data'!$F$1:$F$48,COLUMN()-1,1),1+$A59*8-4,8)</f>
        <v/>
      </c>
      <c r="H59" s="1" t="str">
        <f>MID(INDEX('Paths Data'!$F$1:$F$48,COLUMN()-1,1),1+$A59*8-4,8)</f>
        <v/>
      </c>
      <c r="I59" s="1" t="str">
        <f>MID(INDEX('Paths Data'!$F$1:$F$48,COLUMN()-1,1),1+$A59*8-4,8)</f>
        <v/>
      </c>
      <c r="J59" s="1" t="str">
        <f>MID(INDEX('Paths Data'!$F$1:$F$48,COLUMN()-1,1),1+$A59*8-4,8)</f>
        <v/>
      </c>
      <c r="K59" s="1" t="str">
        <f>MID(INDEX('Paths Data'!$F$1:$F$48,COLUMN()-1,1),1+$A59*8-4,8)</f>
        <v>CEFFD9FF</v>
      </c>
      <c r="L59" s="1" t="str">
        <f>MID(INDEX('Paths Data'!$F$1:$F$48,COLUMN()-1,1),1+$A59*8-4,8)</f>
        <v/>
      </c>
      <c r="M59" s="1" t="str">
        <f>MID(INDEX('Paths Data'!$F$1:$F$48,COLUMN()-1,1),1+$A59*8-4,8)</f>
        <v/>
      </c>
      <c r="N59" s="1" t="str">
        <f>MID(INDEX('Paths Data'!$F$1:$F$48,COLUMN()-1,1),1+$A59*8-4,8)</f>
        <v/>
      </c>
      <c r="O59" s="1" t="str">
        <f>MID(INDEX('Paths Data'!$F$1:$F$48,COLUMN()-1,1),1+$A59*8-4,8)</f>
        <v/>
      </c>
      <c r="P59" s="1" t="str">
        <f>MID(INDEX('Paths Data'!$F$1:$F$48,COLUMN()-1,1),1+$A59*8-4,8)</f>
        <v/>
      </c>
      <c r="Q59" s="1" t="str">
        <f>MID(INDEX('Paths Data'!$F$1:$F$48,COLUMN()-1,1),1+$A59*8-4,8)</f>
        <v>EDFF9CFF</v>
      </c>
      <c r="R59" s="1" t="str">
        <f>MID(INDEX('Paths Data'!$F$1:$F$48,COLUMN()-1,1),1+$A59*8-4,8)</f>
        <v/>
      </c>
      <c r="S59" s="1" t="str">
        <f>MID(INDEX('Paths Data'!$F$1:$F$48,COLUMN()-1,1),1+$A59*8-4,8)</f>
        <v/>
      </c>
      <c r="T59" s="1" t="str">
        <f>MID(INDEX('Paths Data'!$F$1:$F$48,COLUMN()-1,1),1+$A59*8-4,8)</f>
        <v/>
      </c>
      <c r="U59" s="1" t="str">
        <f>MID(INDEX('Paths Data'!$F$1:$F$48,COLUMN()-1,1),1+$A59*8-4,8)</f>
        <v/>
      </c>
      <c r="V59" s="1" t="str">
        <f>MID(INDEX('Paths Data'!$F$1:$F$48,COLUMN()-1,1),1+$A59*8-4,8)</f>
        <v/>
      </c>
      <c r="W59" s="1" t="str">
        <f>MID(INDEX('Paths Data'!$F$1:$F$48,COLUMN()-1,1),1+$A59*8-4,8)</f>
        <v/>
      </c>
      <c r="X59" s="1" t="str">
        <f>MID(INDEX('Paths Data'!$F$1:$F$48,COLUMN()-1,1),1+$A59*8-4,8)</f>
        <v/>
      </c>
      <c r="Y59" s="1" t="str">
        <f>MID(INDEX('Paths Data'!$F$1:$F$48,COLUMN()-1,1),1+$A59*8-4,8)</f>
        <v/>
      </c>
      <c r="Z59" s="1" t="str">
        <f>MID(INDEX('Paths Data'!$F$1:$F$48,COLUMN()-1,1),1+$A59*8-4,8)</f>
        <v/>
      </c>
      <c r="AA59" s="1" t="str">
        <f>MID(INDEX('Paths Data'!$F$1:$F$48,COLUMN()-1,1),1+$A59*8-4,8)</f>
        <v/>
      </c>
      <c r="AB59" s="1" t="str">
        <f>MID(INDEX('Paths Data'!$F$1:$F$48,COLUMN()-1,1),1+$A59*8-4,8)</f>
        <v/>
      </c>
      <c r="AC59" s="1" t="str">
        <f>MID(INDEX('Paths Data'!$F$1:$F$48,COLUMN()-1,1),1+$A59*8-4,8)</f>
        <v/>
      </c>
      <c r="AD59" s="1" t="str">
        <f>MID(INDEX('Paths Data'!$F$1:$F$48,COLUMN()-1,1),1+$A59*8-4,8)</f>
        <v/>
      </c>
      <c r="AE59" s="1" t="str">
        <f>MID(INDEX('Paths Data'!$F$1:$F$48,COLUMN()-1,1),1+$A59*8-4,8)</f>
        <v/>
      </c>
      <c r="AF59" s="1" t="str">
        <f>MID(INDEX('Paths Data'!$F$1:$F$48,COLUMN()-1,1),1+$A59*8-4,8)</f>
        <v/>
      </c>
      <c r="AG59" s="1" t="str">
        <f>MID(INDEX('Paths Data'!$F$1:$F$48,COLUMN()-1,1),1+$A59*8-4,8)</f>
        <v/>
      </c>
      <c r="AH59" s="1" t="str">
        <f>MID(INDEX('Paths Data'!$F$1:$F$48,COLUMN()-1,1),1+$A59*8-4,8)</f>
        <v/>
      </c>
      <c r="AI59" s="1" t="str">
        <f>MID(INDEX('Paths Data'!$F$1:$F$48,COLUMN()-1,1),1+$A59*8-4,8)</f>
        <v/>
      </c>
      <c r="AJ59" s="1" t="str">
        <f>MID(INDEX('Paths Data'!$F$1:$F$48,COLUMN()-1,1),1+$A59*8-4,8)</f>
        <v/>
      </c>
      <c r="AK59" s="1" t="str">
        <f>MID(INDEX('Paths Data'!$F$1:$F$48,COLUMN()-1,1),1+$A59*8-4,8)</f>
        <v/>
      </c>
      <c r="AL59" s="1" t="str">
        <f>MID(INDEX('Paths Data'!$F$1:$F$48,COLUMN()-1,1),1+$A59*8-4,8)</f>
        <v/>
      </c>
      <c r="AM59" s="1" t="str">
        <f>MID(INDEX('Paths Data'!$F$1:$F$48,COLUMN()-1,1),1+$A59*8-4,8)</f>
        <v/>
      </c>
      <c r="AN59" s="1" t="str">
        <f>MID(INDEX('Paths Data'!$F$1:$F$48,COLUMN()-1,1),1+$A59*8-4,8)</f>
        <v/>
      </c>
      <c r="AO59" s="1" t="str">
        <f>MID(INDEX('Paths Data'!$F$1:$F$48,COLUMN()-1,1),1+$A59*8-4,8)</f>
        <v/>
      </c>
      <c r="AP59" s="1" t="str">
        <f>MID(INDEX('Paths Data'!$F$1:$F$48,COLUMN()-1,1),1+$A59*8-4,8)</f>
        <v/>
      </c>
      <c r="AQ59" s="1" t="str">
        <f>MID(INDEX('Paths Data'!$F$1:$F$48,COLUMN()-1,1),1+$A59*8-4,8)</f>
        <v/>
      </c>
      <c r="AR59" s="1" t="str">
        <f>MID(INDEX('Paths Data'!$F$1:$F$48,COLUMN()-1,1),1+$A59*8-4,8)</f>
        <v/>
      </c>
      <c r="AS59" s="1" t="str">
        <f>MID(INDEX('Paths Data'!$F$1:$F$48,COLUMN()-1,1),1+$A59*8-4,8)</f>
        <v/>
      </c>
      <c r="AT59" s="1" t="str">
        <f>MID(INDEX('Paths Data'!$F$1:$F$48,COLUMN()-1,1),1+$A59*8-4,8)</f>
        <v/>
      </c>
      <c r="AU59" s="1" t="str">
        <f>MID(INDEX('Paths Data'!$F$1:$F$48,COLUMN()-1,1),1+$A59*8-4,8)</f>
        <v/>
      </c>
      <c r="AV59" s="1" t="str">
        <f>MID(INDEX('Paths Data'!$F$1:$F$48,COLUMN()-1,1),1+$A59*8-4,8)</f>
        <v/>
      </c>
      <c r="AW59" s="1" t="str">
        <f>MID(INDEX('Paths Data'!$F$1:$F$48,COLUMN()-1,1),1+$A59*8-4,8)</f>
        <v>17009400</v>
      </c>
      <c r="AX59"/>
      <c r="AY59"/>
    </row>
    <row r="60" spans="1:51">
      <c r="A60" s="1">
        <f t="shared" si="25"/>
        <v>17</v>
      </c>
      <c r="B60" s="1" t="str">
        <f>MID(INDEX('Paths Data'!$F$1:$F$48,COLUMN()-1,1),1+$A60*8-4,8)</f>
        <v/>
      </c>
      <c r="C60" s="1" t="str">
        <f>MID(INDEX('Paths Data'!$F$1:$F$48,COLUMN()-1,1),1+$A60*8-4,8)</f>
        <v/>
      </c>
      <c r="D60" s="1" t="str">
        <f>MID(INDEX('Paths Data'!$F$1:$F$48,COLUMN()-1,1),1+$A60*8-4,8)</f>
        <v/>
      </c>
      <c r="E60" s="1" t="str">
        <f>MID(INDEX('Paths Data'!$F$1:$F$48,COLUMN()-1,1),1+$A60*8-4,8)</f>
        <v/>
      </c>
      <c r="F60" s="1" t="str">
        <f>MID(INDEX('Paths Data'!$F$1:$F$48,COLUMN()-1,1),1+$A60*8-4,8)</f>
        <v/>
      </c>
      <c r="G60" s="1" t="str">
        <f>MID(INDEX('Paths Data'!$F$1:$F$48,COLUMN()-1,1),1+$A60*8-4,8)</f>
        <v/>
      </c>
      <c r="H60" s="1" t="str">
        <f>MID(INDEX('Paths Data'!$F$1:$F$48,COLUMN()-1,1),1+$A60*8-4,8)</f>
        <v/>
      </c>
      <c r="I60" s="1" t="str">
        <f>MID(INDEX('Paths Data'!$F$1:$F$48,COLUMN()-1,1),1+$A60*8-4,8)</f>
        <v/>
      </c>
      <c r="J60" s="1" t="str">
        <f>MID(INDEX('Paths Data'!$F$1:$F$48,COLUMN()-1,1),1+$A60*8-4,8)</f>
        <v/>
      </c>
      <c r="K60" s="1" t="str">
        <f>MID(INDEX('Paths Data'!$F$1:$F$48,COLUMN()-1,1),1+$A60*8-4,8)</f>
        <v/>
      </c>
      <c r="L60" s="1" t="str">
        <f>MID(INDEX('Paths Data'!$F$1:$F$48,COLUMN()-1,1),1+$A60*8-4,8)</f>
        <v/>
      </c>
      <c r="M60" s="1" t="str">
        <f>MID(INDEX('Paths Data'!$F$1:$F$48,COLUMN()-1,1),1+$A60*8-4,8)</f>
        <v/>
      </c>
      <c r="N60" s="1" t="str">
        <f>MID(INDEX('Paths Data'!$F$1:$F$48,COLUMN()-1,1),1+$A60*8-4,8)</f>
        <v/>
      </c>
      <c r="O60" s="1" t="str">
        <f>MID(INDEX('Paths Data'!$F$1:$F$48,COLUMN()-1,1),1+$A60*8-4,8)</f>
        <v/>
      </c>
      <c r="P60" s="1" t="str">
        <f>MID(INDEX('Paths Data'!$F$1:$F$48,COLUMN()-1,1),1+$A60*8-4,8)</f>
        <v/>
      </c>
      <c r="Q60" s="1" t="str">
        <f>MID(INDEX('Paths Data'!$F$1:$F$48,COLUMN()-1,1),1+$A60*8-4,8)</f>
        <v/>
      </c>
      <c r="R60" s="1" t="str">
        <f>MID(INDEX('Paths Data'!$F$1:$F$48,COLUMN()-1,1),1+$A60*8-4,8)</f>
        <v/>
      </c>
      <c r="S60" s="1" t="str">
        <f>MID(INDEX('Paths Data'!$F$1:$F$48,COLUMN()-1,1),1+$A60*8-4,8)</f>
        <v/>
      </c>
      <c r="T60" s="1" t="str">
        <f>MID(INDEX('Paths Data'!$F$1:$F$48,COLUMN()-1,1),1+$A60*8-4,8)</f>
        <v/>
      </c>
      <c r="U60" s="1" t="str">
        <f>MID(INDEX('Paths Data'!$F$1:$F$48,COLUMN()-1,1),1+$A60*8-4,8)</f>
        <v/>
      </c>
      <c r="V60" s="1" t="str">
        <f>MID(INDEX('Paths Data'!$F$1:$F$48,COLUMN()-1,1),1+$A60*8-4,8)</f>
        <v/>
      </c>
      <c r="W60" s="1" t="str">
        <f>MID(INDEX('Paths Data'!$F$1:$F$48,COLUMN()-1,1),1+$A60*8-4,8)</f>
        <v/>
      </c>
      <c r="X60" s="1" t="str">
        <f>MID(INDEX('Paths Data'!$F$1:$F$48,COLUMN()-1,1),1+$A60*8-4,8)</f>
        <v/>
      </c>
      <c r="Y60" s="1" t="str">
        <f>MID(INDEX('Paths Data'!$F$1:$F$48,COLUMN()-1,1),1+$A60*8-4,8)</f>
        <v/>
      </c>
      <c r="Z60" s="1" t="str">
        <f>MID(INDEX('Paths Data'!$F$1:$F$48,COLUMN()-1,1),1+$A60*8-4,8)</f>
        <v/>
      </c>
      <c r="AA60" s="1" t="str">
        <f>MID(INDEX('Paths Data'!$F$1:$F$48,COLUMN()-1,1),1+$A60*8-4,8)</f>
        <v/>
      </c>
      <c r="AB60" s="1" t="str">
        <f>MID(INDEX('Paths Data'!$F$1:$F$48,COLUMN()-1,1),1+$A60*8-4,8)</f>
        <v/>
      </c>
      <c r="AC60" s="1" t="str">
        <f>MID(INDEX('Paths Data'!$F$1:$F$48,COLUMN()-1,1),1+$A60*8-4,8)</f>
        <v/>
      </c>
      <c r="AD60" s="1" t="str">
        <f>MID(INDEX('Paths Data'!$F$1:$F$48,COLUMN()-1,1),1+$A60*8-4,8)</f>
        <v/>
      </c>
      <c r="AE60" s="1" t="str">
        <f>MID(INDEX('Paths Data'!$F$1:$F$48,COLUMN()-1,1),1+$A60*8-4,8)</f>
        <v/>
      </c>
      <c r="AF60" s="1" t="str">
        <f>MID(INDEX('Paths Data'!$F$1:$F$48,COLUMN()-1,1),1+$A60*8-4,8)</f>
        <v/>
      </c>
      <c r="AG60" s="1" t="str">
        <f>MID(INDEX('Paths Data'!$F$1:$F$48,COLUMN()-1,1),1+$A60*8-4,8)</f>
        <v/>
      </c>
      <c r="AH60" s="1" t="str">
        <f>MID(INDEX('Paths Data'!$F$1:$F$48,COLUMN()-1,1),1+$A60*8-4,8)</f>
        <v/>
      </c>
      <c r="AI60" s="1" t="str">
        <f>MID(INDEX('Paths Data'!$F$1:$F$48,COLUMN()-1,1),1+$A60*8-4,8)</f>
        <v/>
      </c>
      <c r="AJ60" s="1" t="str">
        <f>MID(INDEX('Paths Data'!$F$1:$F$48,COLUMN()-1,1),1+$A60*8-4,8)</f>
        <v/>
      </c>
      <c r="AK60" s="1" t="str">
        <f>MID(INDEX('Paths Data'!$F$1:$F$48,COLUMN()-1,1),1+$A60*8-4,8)</f>
        <v/>
      </c>
      <c r="AL60" s="1" t="str">
        <f>MID(INDEX('Paths Data'!$F$1:$F$48,COLUMN()-1,1),1+$A60*8-4,8)</f>
        <v/>
      </c>
      <c r="AM60" s="1" t="str">
        <f>MID(INDEX('Paths Data'!$F$1:$F$48,COLUMN()-1,1),1+$A60*8-4,8)</f>
        <v/>
      </c>
      <c r="AN60" s="1" t="str">
        <f>MID(INDEX('Paths Data'!$F$1:$F$48,COLUMN()-1,1),1+$A60*8-4,8)</f>
        <v/>
      </c>
      <c r="AO60" s="1" t="str">
        <f>MID(INDEX('Paths Data'!$F$1:$F$48,COLUMN()-1,1),1+$A60*8-4,8)</f>
        <v/>
      </c>
      <c r="AP60" s="1" t="str">
        <f>MID(INDEX('Paths Data'!$F$1:$F$48,COLUMN()-1,1),1+$A60*8-4,8)</f>
        <v/>
      </c>
      <c r="AQ60" s="1" t="str">
        <f>MID(INDEX('Paths Data'!$F$1:$F$48,COLUMN()-1,1),1+$A60*8-4,8)</f>
        <v/>
      </c>
      <c r="AR60" s="1" t="str">
        <f>MID(INDEX('Paths Data'!$F$1:$F$48,COLUMN()-1,1),1+$A60*8-4,8)</f>
        <v/>
      </c>
      <c r="AS60" s="1" t="str">
        <f>MID(INDEX('Paths Data'!$F$1:$F$48,COLUMN()-1,1),1+$A60*8-4,8)</f>
        <v/>
      </c>
      <c r="AT60" s="1" t="str">
        <f>MID(INDEX('Paths Data'!$F$1:$F$48,COLUMN()-1,1),1+$A60*8-4,8)</f>
        <v/>
      </c>
      <c r="AU60" s="1" t="str">
        <f>MID(INDEX('Paths Data'!$F$1:$F$48,COLUMN()-1,1),1+$A60*8-4,8)</f>
        <v/>
      </c>
      <c r="AV60" s="1" t="str">
        <f>MID(INDEX('Paths Data'!$F$1:$F$48,COLUMN()-1,1),1+$A60*8-4,8)</f>
        <v/>
      </c>
      <c r="AW60" s="1" t="str">
        <f>MID(INDEX('Paths Data'!$F$1:$F$48,COLUMN()-1,1),1+$A60*8-4,8)</f>
        <v>28009200</v>
      </c>
      <c r="AX60"/>
      <c r="AY60"/>
    </row>
    <row r="61" spans="1:51">
      <c r="A61" s="1">
        <f t="shared" si="25"/>
        <v>18</v>
      </c>
      <c r="B61" s="1" t="str">
        <f>MID(INDEX('Paths Data'!$F$1:$F$48,COLUMN()-1,1),1+$A61*8-4,8)</f>
        <v/>
      </c>
      <c r="C61" s="1" t="str">
        <f>MID(INDEX('Paths Data'!$F$1:$F$48,COLUMN()-1,1),1+$A61*8-4,8)</f>
        <v/>
      </c>
      <c r="D61" s="1" t="str">
        <f>MID(INDEX('Paths Data'!$F$1:$F$48,COLUMN()-1,1),1+$A61*8-4,8)</f>
        <v/>
      </c>
      <c r="E61" s="1" t="str">
        <f>MID(INDEX('Paths Data'!$F$1:$F$48,COLUMN()-1,1),1+$A61*8-4,8)</f>
        <v/>
      </c>
      <c r="F61" s="1" t="str">
        <f>MID(INDEX('Paths Data'!$F$1:$F$48,COLUMN()-1,1),1+$A61*8-4,8)</f>
        <v/>
      </c>
      <c r="G61" s="1" t="str">
        <f>MID(INDEX('Paths Data'!$F$1:$F$48,COLUMN()-1,1),1+$A61*8-4,8)</f>
        <v/>
      </c>
      <c r="H61" s="1" t="str">
        <f>MID(INDEX('Paths Data'!$F$1:$F$48,COLUMN()-1,1),1+$A61*8-4,8)</f>
        <v/>
      </c>
      <c r="I61" s="1" t="str">
        <f>MID(INDEX('Paths Data'!$F$1:$F$48,COLUMN()-1,1),1+$A61*8-4,8)</f>
        <v/>
      </c>
      <c r="J61" s="1" t="str">
        <f>MID(INDEX('Paths Data'!$F$1:$F$48,COLUMN()-1,1),1+$A61*8-4,8)</f>
        <v/>
      </c>
      <c r="K61" s="1" t="str">
        <f>MID(INDEX('Paths Data'!$F$1:$F$48,COLUMN()-1,1),1+$A61*8-4,8)</f>
        <v/>
      </c>
      <c r="L61" s="1" t="str">
        <f>MID(INDEX('Paths Data'!$F$1:$F$48,COLUMN()-1,1),1+$A61*8-4,8)</f>
        <v/>
      </c>
      <c r="M61" s="1" t="str">
        <f>MID(INDEX('Paths Data'!$F$1:$F$48,COLUMN()-1,1),1+$A61*8-4,8)</f>
        <v/>
      </c>
      <c r="N61" s="1" t="str">
        <f>MID(INDEX('Paths Data'!$F$1:$F$48,COLUMN()-1,1),1+$A61*8-4,8)</f>
        <v/>
      </c>
      <c r="O61" s="1" t="str">
        <f>MID(INDEX('Paths Data'!$F$1:$F$48,COLUMN()-1,1),1+$A61*8-4,8)</f>
        <v/>
      </c>
      <c r="P61" s="1" t="str">
        <f>MID(INDEX('Paths Data'!$F$1:$F$48,COLUMN()-1,1),1+$A61*8-4,8)</f>
        <v/>
      </c>
      <c r="Q61" s="1" t="str">
        <f>MID(INDEX('Paths Data'!$F$1:$F$48,COLUMN()-1,1),1+$A61*8-4,8)</f>
        <v/>
      </c>
      <c r="R61" s="1" t="str">
        <f>MID(INDEX('Paths Data'!$F$1:$F$48,COLUMN()-1,1),1+$A61*8-4,8)</f>
        <v/>
      </c>
      <c r="S61" s="1" t="str">
        <f>MID(INDEX('Paths Data'!$F$1:$F$48,COLUMN()-1,1),1+$A61*8-4,8)</f>
        <v/>
      </c>
      <c r="T61" s="1" t="str">
        <f>MID(INDEX('Paths Data'!$F$1:$F$48,COLUMN()-1,1),1+$A61*8-4,8)</f>
        <v/>
      </c>
      <c r="U61" s="1" t="str">
        <f>MID(INDEX('Paths Data'!$F$1:$F$48,COLUMN()-1,1),1+$A61*8-4,8)</f>
        <v/>
      </c>
      <c r="V61" s="1" t="str">
        <f>MID(INDEX('Paths Data'!$F$1:$F$48,COLUMN()-1,1),1+$A61*8-4,8)</f>
        <v/>
      </c>
      <c r="W61" s="1" t="str">
        <f>MID(INDEX('Paths Data'!$F$1:$F$48,COLUMN()-1,1),1+$A61*8-4,8)</f>
        <v/>
      </c>
      <c r="X61" s="1" t="str">
        <f>MID(INDEX('Paths Data'!$F$1:$F$48,COLUMN()-1,1),1+$A61*8-4,8)</f>
        <v/>
      </c>
      <c r="Y61" s="1" t="str">
        <f>MID(INDEX('Paths Data'!$F$1:$F$48,COLUMN()-1,1),1+$A61*8-4,8)</f>
        <v/>
      </c>
      <c r="Z61" s="1" t="str">
        <f>MID(INDEX('Paths Data'!$F$1:$F$48,COLUMN()-1,1),1+$A61*8-4,8)</f>
        <v/>
      </c>
      <c r="AA61" s="1" t="str">
        <f>MID(INDEX('Paths Data'!$F$1:$F$48,COLUMN()-1,1),1+$A61*8-4,8)</f>
        <v/>
      </c>
      <c r="AB61" s="1" t="str">
        <f>MID(INDEX('Paths Data'!$F$1:$F$48,COLUMN()-1,1),1+$A61*8-4,8)</f>
        <v/>
      </c>
      <c r="AC61" s="1" t="str">
        <f>MID(INDEX('Paths Data'!$F$1:$F$48,COLUMN()-1,1),1+$A61*8-4,8)</f>
        <v/>
      </c>
      <c r="AD61" s="1" t="str">
        <f>MID(INDEX('Paths Data'!$F$1:$F$48,COLUMN()-1,1),1+$A61*8-4,8)</f>
        <v/>
      </c>
      <c r="AE61" s="1" t="str">
        <f>MID(INDEX('Paths Data'!$F$1:$F$48,COLUMN()-1,1),1+$A61*8-4,8)</f>
        <v/>
      </c>
      <c r="AF61" s="1" t="str">
        <f>MID(INDEX('Paths Data'!$F$1:$F$48,COLUMN()-1,1),1+$A61*8-4,8)</f>
        <v/>
      </c>
      <c r="AG61" s="1" t="str">
        <f>MID(INDEX('Paths Data'!$F$1:$F$48,COLUMN()-1,1),1+$A61*8-4,8)</f>
        <v/>
      </c>
      <c r="AH61" s="1" t="str">
        <f>MID(INDEX('Paths Data'!$F$1:$F$48,COLUMN()-1,1),1+$A61*8-4,8)</f>
        <v/>
      </c>
      <c r="AI61" s="1" t="str">
        <f>MID(INDEX('Paths Data'!$F$1:$F$48,COLUMN()-1,1),1+$A61*8-4,8)</f>
        <v/>
      </c>
      <c r="AJ61" s="1" t="str">
        <f>MID(INDEX('Paths Data'!$F$1:$F$48,COLUMN()-1,1),1+$A61*8-4,8)</f>
        <v/>
      </c>
      <c r="AK61" s="1" t="str">
        <f>MID(INDEX('Paths Data'!$F$1:$F$48,COLUMN()-1,1),1+$A61*8-4,8)</f>
        <v/>
      </c>
      <c r="AL61" s="1" t="str">
        <f>MID(INDEX('Paths Data'!$F$1:$F$48,COLUMN()-1,1),1+$A61*8-4,8)</f>
        <v/>
      </c>
      <c r="AM61" s="1" t="str">
        <f>MID(INDEX('Paths Data'!$F$1:$F$48,COLUMN()-1,1),1+$A61*8-4,8)</f>
        <v/>
      </c>
      <c r="AN61" s="1" t="str">
        <f>MID(INDEX('Paths Data'!$F$1:$F$48,COLUMN()-1,1),1+$A61*8-4,8)</f>
        <v/>
      </c>
      <c r="AO61" s="1" t="str">
        <f>MID(INDEX('Paths Data'!$F$1:$F$48,COLUMN()-1,1),1+$A61*8-4,8)</f>
        <v/>
      </c>
      <c r="AP61" s="1" t="str">
        <f>MID(INDEX('Paths Data'!$F$1:$F$48,COLUMN()-1,1),1+$A61*8-4,8)</f>
        <v/>
      </c>
      <c r="AQ61" s="1" t="str">
        <f>MID(INDEX('Paths Data'!$F$1:$F$48,COLUMN()-1,1),1+$A61*8-4,8)</f>
        <v/>
      </c>
      <c r="AR61" s="1" t="str">
        <f>MID(INDEX('Paths Data'!$F$1:$F$48,COLUMN()-1,1),1+$A61*8-4,8)</f>
        <v/>
      </c>
      <c r="AS61" s="1" t="str">
        <f>MID(INDEX('Paths Data'!$F$1:$F$48,COLUMN()-1,1),1+$A61*8-4,8)</f>
        <v/>
      </c>
      <c r="AT61" s="1" t="str">
        <f>MID(INDEX('Paths Data'!$F$1:$F$48,COLUMN()-1,1),1+$A61*8-4,8)</f>
        <v/>
      </c>
      <c r="AU61" s="1" t="str">
        <f>MID(INDEX('Paths Data'!$F$1:$F$48,COLUMN()-1,1),1+$A61*8-4,8)</f>
        <v/>
      </c>
      <c r="AV61" s="1" t="str">
        <f>MID(INDEX('Paths Data'!$F$1:$F$48,COLUMN()-1,1),1+$A61*8-4,8)</f>
        <v/>
      </c>
      <c r="AW61" s="1" t="str">
        <f>MID(INDEX('Paths Data'!$F$1:$F$48,COLUMN()-1,1),1+$A61*8-4,8)</f>
        <v>26009000</v>
      </c>
      <c r="AX61"/>
      <c r="AY61"/>
    </row>
    <row r="62" spans="1:51">
      <c r="A62" s="1">
        <f t="shared" si="25"/>
        <v>19</v>
      </c>
      <c r="B62" s="1" t="str">
        <f>MID(INDEX('Paths Data'!$F$1:$F$48,COLUMN()-1,1),1+$A62*8-4,8)</f>
        <v/>
      </c>
      <c r="C62" s="1" t="str">
        <f>MID(INDEX('Paths Data'!$F$1:$F$48,COLUMN()-1,1),1+$A62*8-4,8)</f>
        <v/>
      </c>
      <c r="D62" s="1" t="str">
        <f>MID(INDEX('Paths Data'!$F$1:$F$48,COLUMN()-1,1),1+$A62*8-4,8)</f>
        <v/>
      </c>
      <c r="E62" s="1" t="str">
        <f>MID(INDEX('Paths Data'!$F$1:$F$48,COLUMN()-1,1),1+$A62*8-4,8)</f>
        <v/>
      </c>
      <c r="F62" s="1" t="str">
        <f>MID(INDEX('Paths Data'!$F$1:$F$48,COLUMN()-1,1),1+$A62*8-4,8)</f>
        <v/>
      </c>
      <c r="G62" s="1" t="str">
        <f>MID(INDEX('Paths Data'!$F$1:$F$48,COLUMN()-1,1),1+$A62*8-4,8)</f>
        <v/>
      </c>
      <c r="H62" s="1" t="str">
        <f>MID(INDEX('Paths Data'!$F$1:$F$48,COLUMN()-1,1),1+$A62*8-4,8)</f>
        <v/>
      </c>
      <c r="I62" s="1" t="str">
        <f>MID(INDEX('Paths Data'!$F$1:$F$48,COLUMN()-1,1),1+$A62*8-4,8)</f>
        <v/>
      </c>
      <c r="J62" s="1" t="str">
        <f>MID(INDEX('Paths Data'!$F$1:$F$48,COLUMN()-1,1),1+$A62*8-4,8)</f>
        <v/>
      </c>
      <c r="K62" s="1" t="str">
        <f>MID(INDEX('Paths Data'!$F$1:$F$48,COLUMN()-1,1),1+$A62*8-4,8)</f>
        <v/>
      </c>
      <c r="L62" s="1" t="str">
        <f>MID(INDEX('Paths Data'!$F$1:$F$48,COLUMN()-1,1),1+$A62*8-4,8)</f>
        <v/>
      </c>
      <c r="M62" s="1" t="str">
        <f>MID(INDEX('Paths Data'!$F$1:$F$48,COLUMN()-1,1),1+$A62*8-4,8)</f>
        <v/>
      </c>
      <c r="N62" s="1" t="str">
        <f>MID(INDEX('Paths Data'!$F$1:$F$48,COLUMN()-1,1),1+$A62*8-4,8)</f>
        <v/>
      </c>
      <c r="O62" s="1" t="str">
        <f>MID(INDEX('Paths Data'!$F$1:$F$48,COLUMN()-1,1),1+$A62*8-4,8)</f>
        <v/>
      </c>
      <c r="P62" s="1" t="str">
        <f>MID(INDEX('Paths Data'!$F$1:$F$48,COLUMN()-1,1),1+$A62*8-4,8)</f>
        <v/>
      </c>
      <c r="Q62" s="1" t="str">
        <f>MID(INDEX('Paths Data'!$F$1:$F$48,COLUMN()-1,1),1+$A62*8-4,8)</f>
        <v/>
      </c>
      <c r="R62" s="1" t="str">
        <f>MID(INDEX('Paths Data'!$F$1:$F$48,COLUMN()-1,1),1+$A62*8-4,8)</f>
        <v/>
      </c>
      <c r="S62" s="1" t="str">
        <f>MID(INDEX('Paths Data'!$F$1:$F$48,COLUMN()-1,1),1+$A62*8-4,8)</f>
        <v/>
      </c>
      <c r="T62" s="1" t="str">
        <f>MID(INDEX('Paths Data'!$F$1:$F$48,COLUMN()-1,1),1+$A62*8-4,8)</f>
        <v/>
      </c>
      <c r="U62" s="1" t="str">
        <f>MID(INDEX('Paths Data'!$F$1:$F$48,COLUMN()-1,1),1+$A62*8-4,8)</f>
        <v/>
      </c>
      <c r="V62" s="1" t="str">
        <f>MID(INDEX('Paths Data'!$F$1:$F$48,COLUMN()-1,1),1+$A62*8-4,8)</f>
        <v/>
      </c>
      <c r="W62" s="1" t="str">
        <f>MID(INDEX('Paths Data'!$F$1:$F$48,COLUMN()-1,1),1+$A62*8-4,8)</f>
        <v/>
      </c>
      <c r="X62" s="1" t="str">
        <f>MID(INDEX('Paths Data'!$F$1:$F$48,COLUMN()-1,1),1+$A62*8-4,8)</f>
        <v/>
      </c>
      <c r="Y62" s="1" t="str">
        <f>MID(INDEX('Paths Data'!$F$1:$F$48,COLUMN()-1,1),1+$A62*8-4,8)</f>
        <v/>
      </c>
      <c r="Z62" s="1" t="str">
        <f>MID(INDEX('Paths Data'!$F$1:$F$48,COLUMN()-1,1),1+$A62*8-4,8)</f>
        <v/>
      </c>
      <c r="AA62" s="1" t="str">
        <f>MID(INDEX('Paths Data'!$F$1:$F$48,COLUMN()-1,1),1+$A62*8-4,8)</f>
        <v/>
      </c>
      <c r="AB62" s="1" t="str">
        <f>MID(INDEX('Paths Data'!$F$1:$F$48,COLUMN()-1,1),1+$A62*8-4,8)</f>
        <v/>
      </c>
      <c r="AC62" s="1" t="str">
        <f>MID(INDEX('Paths Data'!$F$1:$F$48,COLUMN()-1,1),1+$A62*8-4,8)</f>
        <v/>
      </c>
      <c r="AD62" s="1" t="str">
        <f>MID(INDEX('Paths Data'!$F$1:$F$48,COLUMN()-1,1),1+$A62*8-4,8)</f>
        <v/>
      </c>
      <c r="AE62" s="1" t="str">
        <f>MID(INDEX('Paths Data'!$F$1:$F$48,COLUMN()-1,1),1+$A62*8-4,8)</f>
        <v/>
      </c>
      <c r="AF62" s="1" t="str">
        <f>MID(INDEX('Paths Data'!$F$1:$F$48,COLUMN()-1,1),1+$A62*8-4,8)</f>
        <v/>
      </c>
      <c r="AG62" s="1" t="str">
        <f>MID(INDEX('Paths Data'!$F$1:$F$48,COLUMN()-1,1),1+$A62*8-4,8)</f>
        <v/>
      </c>
      <c r="AH62" s="1" t="str">
        <f>MID(INDEX('Paths Data'!$F$1:$F$48,COLUMN()-1,1),1+$A62*8-4,8)</f>
        <v/>
      </c>
      <c r="AI62" s="1" t="str">
        <f>MID(INDEX('Paths Data'!$F$1:$F$48,COLUMN()-1,1),1+$A62*8-4,8)</f>
        <v/>
      </c>
      <c r="AJ62" s="1" t="str">
        <f>MID(INDEX('Paths Data'!$F$1:$F$48,COLUMN()-1,1),1+$A62*8-4,8)</f>
        <v/>
      </c>
      <c r="AK62" s="1" t="str">
        <f>MID(INDEX('Paths Data'!$F$1:$F$48,COLUMN()-1,1),1+$A62*8-4,8)</f>
        <v/>
      </c>
      <c r="AL62" s="1" t="str">
        <f>MID(INDEX('Paths Data'!$F$1:$F$48,COLUMN()-1,1),1+$A62*8-4,8)</f>
        <v/>
      </c>
      <c r="AM62" s="1" t="str">
        <f>MID(INDEX('Paths Data'!$F$1:$F$48,COLUMN()-1,1),1+$A62*8-4,8)</f>
        <v/>
      </c>
      <c r="AN62" s="1" t="str">
        <f>MID(INDEX('Paths Data'!$F$1:$F$48,COLUMN()-1,1),1+$A62*8-4,8)</f>
        <v/>
      </c>
      <c r="AO62" s="1" t="str">
        <f>MID(INDEX('Paths Data'!$F$1:$F$48,COLUMN()-1,1),1+$A62*8-4,8)</f>
        <v/>
      </c>
      <c r="AP62" s="1" t="str">
        <f>MID(INDEX('Paths Data'!$F$1:$F$48,COLUMN()-1,1),1+$A62*8-4,8)</f>
        <v/>
      </c>
      <c r="AQ62" s="1" t="str">
        <f>MID(INDEX('Paths Data'!$F$1:$F$48,COLUMN()-1,1),1+$A62*8-4,8)</f>
        <v/>
      </c>
      <c r="AR62" s="1" t="str">
        <f>MID(INDEX('Paths Data'!$F$1:$F$48,COLUMN()-1,1),1+$A62*8-4,8)</f>
        <v/>
      </c>
      <c r="AS62" s="1" t="str">
        <f>MID(INDEX('Paths Data'!$F$1:$F$48,COLUMN()-1,1),1+$A62*8-4,8)</f>
        <v/>
      </c>
      <c r="AT62" s="1" t="str">
        <f>MID(INDEX('Paths Data'!$F$1:$F$48,COLUMN()-1,1),1+$A62*8-4,8)</f>
        <v/>
      </c>
      <c r="AU62" s="1" t="str">
        <f>MID(INDEX('Paths Data'!$F$1:$F$48,COLUMN()-1,1),1+$A62*8-4,8)</f>
        <v/>
      </c>
      <c r="AV62" s="1" t="str">
        <f>MID(INDEX('Paths Data'!$F$1:$F$48,COLUMN()-1,1),1+$A62*8-4,8)</f>
        <v/>
      </c>
      <c r="AW62" s="1" t="str">
        <f>MID(INDEX('Paths Data'!$F$1:$F$48,COLUMN()-1,1),1+$A62*8-4,8)</f>
        <v>31008B00</v>
      </c>
      <c r="AX62"/>
      <c r="AY62"/>
    </row>
    <row r="63" spans="1:51">
      <c r="A63" s="1">
        <f t="shared" si="25"/>
        <v>20</v>
      </c>
      <c r="B63" s="1" t="str">
        <f>MID(INDEX('Paths Data'!$F$1:$F$48,COLUMN()-1,1),1+$A63*8-4,8)</f>
        <v/>
      </c>
      <c r="C63" s="1" t="str">
        <f>MID(INDEX('Paths Data'!$F$1:$F$48,COLUMN()-1,1),1+$A63*8-4,8)</f>
        <v/>
      </c>
      <c r="D63" s="1" t="str">
        <f>MID(INDEX('Paths Data'!$F$1:$F$48,COLUMN()-1,1),1+$A63*8-4,8)</f>
        <v/>
      </c>
      <c r="E63" s="1" t="str">
        <f>MID(INDEX('Paths Data'!$F$1:$F$48,COLUMN()-1,1),1+$A63*8-4,8)</f>
        <v/>
      </c>
      <c r="F63" s="1" t="str">
        <f>MID(INDEX('Paths Data'!$F$1:$F$48,COLUMN()-1,1),1+$A63*8-4,8)</f>
        <v/>
      </c>
      <c r="G63" s="1" t="str">
        <f>MID(INDEX('Paths Data'!$F$1:$F$48,COLUMN()-1,1),1+$A63*8-4,8)</f>
        <v/>
      </c>
      <c r="H63" s="1" t="str">
        <f>MID(INDEX('Paths Data'!$F$1:$F$48,COLUMN()-1,1),1+$A63*8-4,8)</f>
        <v/>
      </c>
      <c r="I63" s="1" t="str">
        <f>MID(INDEX('Paths Data'!$F$1:$F$48,COLUMN()-1,1),1+$A63*8-4,8)</f>
        <v/>
      </c>
      <c r="J63" s="1" t="str">
        <f>MID(INDEX('Paths Data'!$F$1:$F$48,COLUMN()-1,1),1+$A63*8-4,8)</f>
        <v/>
      </c>
      <c r="K63" s="1" t="str">
        <f>MID(INDEX('Paths Data'!$F$1:$F$48,COLUMN()-1,1),1+$A63*8-4,8)</f>
        <v/>
      </c>
      <c r="L63" s="1" t="str">
        <f>MID(INDEX('Paths Data'!$F$1:$F$48,COLUMN()-1,1),1+$A63*8-4,8)</f>
        <v/>
      </c>
      <c r="M63" s="1" t="str">
        <f>MID(INDEX('Paths Data'!$F$1:$F$48,COLUMN()-1,1),1+$A63*8-4,8)</f>
        <v/>
      </c>
      <c r="N63" s="1" t="str">
        <f>MID(INDEX('Paths Data'!$F$1:$F$48,COLUMN()-1,1),1+$A63*8-4,8)</f>
        <v/>
      </c>
      <c r="O63" s="1" t="str">
        <f>MID(INDEX('Paths Data'!$F$1:$F$48,COLUMN()-1,1),1+$A63*8-4,8)</f>
        <v/>
      </c>
      <c r="P63" s="1" t="str">
        <f>MID(INDEX('Paths Data'!$F$1:$F$48,COLUMN()-1,1),1+$A63*8-4,8)</f>
        <v/>
      </c>
      <c r="Q63" s="1" t="str">
        <f>MID(INDEX('Paths Data'!$F$1:$F$48,COLUMN()-1,1),1+$A63*8-4,8)</f>
        <v/>
      </c>
      <c r="R63" s="1" t="str">
        <f>MID(INDEX('Paths Data'!$F$1:$F$48,COLUMN()-1,1),1+$A63*8-4,8)</f>
        <v/>
      </c>
      <c r="S63" s="1" t="str">
        <f>MID(INDEX('Paths Data'!$F$1:$F$48,COLUMN()-1,1),1+$A63*8-4,8)</f>
        <v/>
      </c>
      <c r="T63" s="1" t="str">
        <f>MID(INDEX('Paths Data'!$F$1:$F$48,COLUMN()-1,1),1+$A63*8-4,8)</f>
        <v/>
      </c>
      <c r="U63" s="1" t="str">
        <f>MID(INDEX('Paths Data'!$F$1:$F$48,COLUMN()-1,1),1+$A63*8-4,8)</f>
        <v/>
      </c>
      <c r="V63" s="1" t="str">
        <f>MID(INDEX('Paths Data'!$F$1:$F$48,COLUMN()-1,1),1+$A63*8-4,8)</f>
        <v/>
      </c>
      <c r="W63" s="1" t="str">
        <f>MID(INDEX('Paths Data'!$F$1:$F$48,COLUMN()-1,1),1+$A63*8-4,8)</f>
        <v/>
      </c>
      <c r="X63" s="1" t="str">
        <f>MID(INDEX('Paths Data'!$F$1:$F$48,COLUMN()-1,1),1+$A63*8-4,8)</f>
        <v/>
      </c>
      <c r="Y63" s="1" t="str">
        <f>MID(INDEX('Paths Data'!$F$1:$F$48,COLUMN()-1,1),1+$A63*8-4,8)</f>
        <v/>
      </c>
      <c r="Z63" s="1" t="str">
        <f>MID(INDEX('Paths Data'!$F$1:$F$48,COLUMN()-1,1),1+$A63*8-4,8)</f>
        <v/>
      </c>
      <c r="AA63" s="1" t="str">
        <f>MID(INDEX('Paths Data'!$F$1:$F$48,COLUMN()-1,1),1+$A63*8-4,8)</f>
        <v/>
      </c>
      <c r="AB63" s="1" t="str">
        <f>MID(INDEX('Paths Data'!$F$1:$F$48,COLUMN()-1,1),1+$A63*8-4,8)</f>
        <v/>
      </c>
      <c r="AC63" s="1" t="str">
        <f>MID(INDEX('Paths Data'!$F$1:$F$48,COLUMN()-1,1),1+$A63*8-4,8)</f>
        <v/>
      </c>
      <c r="AD63" s="1" t="str">
        <f>MID(INDEX('Paths Data'!$F$1:$F$48,COLUMN()-1,1),1+$A63*8-4,8)</f>
        <v/>
      </c>
      <c r="AE63" s="1" t="str">
        <f>MID(INDEX('Paths Data'!$F$1:$F$48,COLUMN()-1,1),1+$A63*8-4,8)</f>
        <v/>
      </c>
      <c r="AF63" s="1" t="str">
        <f>MID(INDEX('Paths Data'!$F$1:$F$48,COLUMN()-1,1),1+$A63*8-4,8)</f>
        <v/>
      </c>
      <c r="AG63" s="1" t="str">
        <f>MID(INDEX('Paths Data'!$F$1:$F$48,COLUMN()-1,1),1+$A63*8-4,8)</f>
        <v/>
      </c>
      <c r="AH63" s="1" t="str">
        <f>MID(INDEX('Paths Data'!$F$1:$F$48,COLUMN()-1,1),1+$A63*8-4,8)</f>
        <v/>
      </c>
      <c r="AI63" s="1" t="str">
        <f>MID(INDEX('Paths Data'!$F$1:$F$48,COLUMN()-1,1),1+$A63*8-4,8)</f>
        <v/>
      </c>
      <c r="AJ63" s="1" t="str">
        <f>MID(INDEX('Paths Data'!$F$1:$F$48,COLUMN()-1,1),1+$A63*8-4,8)</f>
        <v/>
      </c>
      <c r="AK63" s="1" t="str">
        <f>MID(INDEX('Paths Data'!$F$1:$F$48,COLUMN()-1,1),1+$A63*8-4,8)</f>
        <v/>
      </c>
      <c r="AL63" s="1" t="str">
        <f>MID(INDEX('Paths Data'!$F$1:$F$48,COLUMN()-1,1),1+$A63*8-4,8)</f>
        <v/>
      </c>
      <c r="AM63" s="1" t="str">
        <f>MID(INDEX('Paths Data'!$F$1:$F$48,COLUMN()-1,1),1+$A63*8-4,8)</f>
        <v/>
      </c>
      <c r="AN63" s="1" t="str">
        <f>MID(INDEX('Paths Data'!$F$1:$F$48,COLUMN()-1,1),1+$A63*8-4,8)</f>
        <v/>
      </c>
      <c r="AO63" s="1" t="str">
        <f>MID(INDEX('Paths Data'!$F$1:$F$48,COLUMN()-1,1),1+$A63*8-4,8)</f>
        <v/>
      </c>
      <c r="AP63" s="1" t="str">
        <f>MID(INDEX('Paths Data'!$F$1:$F$48,COLUMN()-1,1),1+$A63*8-4,8)</f>
        <v/>
      </c>
      <c r="AQ63" s="1" t="str">
        <f>MID(INDEX('Paths Data'!$F$1:$F$48,COLUMN()-1,1),1+$A63*8-4,8)</f>
        <v/>
      </c>
      <c r="AR63" s="1" t="str">
        <f>MID(INDEX('Paths Data'!$F$1:$F$48,COLUMN()-1,1),1+$A63*8-4,8)</f>
        <v/>
      </c>
      <c r="AS63" s="1" t="str">
        <f>MID(INDEX('Paths Data'!$F$1:$F$48,COLUMN()-1,1),1+$A63*8-4,8)</f>
        <v/>
      </c>
      <c r="AT63" s="1" t="str">
        <f>MID(INDEX('Paths Data'!$F$1:$F$48,COLUMN()-1,1),1+$A63*8-4,8)</f>
        <v/>
      </c>
      <c r="AU63" s="1" t="str">
        <f>MID(INDEX('Paths Data'!$F$1:$F$48,COLUMN()-1,1),1+$A63*8-4,8)</f>
        <v/>
      </c>
      <c r="AV63" s="1" t="str">
        <f>MID(INDEX('Paths Data'!$F$1:$F$48,COLUMN()-1,1),1+$A63*8-4,8)</f>
        <v/>
      </c>
      <c r="AW63" s="1" t="str">
        <f>MID(INDEX('Paths Data'!$F$1:$F$48,COLUMN()-1,1),1+$A63*8-4,8)</f>
        <v>2F008900</v>
      </c>
      <c r="AX63"/>
      <c r="AY63"/>
    </row>
    <row r="64" spans="1:51">
      <c r="A64" s="1">
        <f t="shared" si="25"/>
        <v>21</v>
      </c>
      <c r="B64" s="1" t="str">
        <f>MID(INDEX('Paths Data'!$F$1:$F$48,COLUMN()-1,1),1+$A64*8-4,8)</f>
        <v/>
      </c>
      <c r="C64" s="1" t="str">
        <f>MID(INDEX('Paths Data'!$F$1:$F$48,COLUMN()-1,1),1+$A64*8-4,8)</f>
        <v/>
      </c>
      <c r="D64" s="1" t="str">
        <f>MID(INDEX('Paths Data'!$F$1:$F$48,COLUMN()-1,1),1+$A64*8-4,8)</f>
        <v/>
      </c>
      <c r="E64" s="1" t="str">
        <f>MID(INDEX('Paths Data'!$F$1:$F$48,COLUMN()-1,1),1+$A64*8-4,8)</f>
        <v/>
      </c>
      <c r="F64" s="1" t="str">
        <f>MID(INDEX('Paths Data'!$F$1:$F$48,COLUMN()-1,1),1+$A64*8-4,8)</f>
        <v/>
      </c>
      <c r="G64" s="1" t="str">
        <f>MID(INDEX('Paths Data'!$F$1:$F$48,COLUMN()-1,1),1+$A64*8-4,8)</f>
        <v/>
      </c>
      <c r="H64" s="1" t="str">
        <f>MID(INDEX('Paths Data'!$F$1:$F$48,COLUMN()-1,1),1+$A64*8-4,8)</f>
        <v/>
      </c>
      <c r="I64" s="1" t="str">
        <f>MID(INDEX('Paths Data'!$F$1:$F$48,COLUMN()-1,1),1+$A64*8-4,8)</f>
        <v/>
      </c>
      <c r="J64" s="1" t="str">
        <f>MID(INDEX('Paths Data'!$F$1:$F$48,COLUMN()-1,1),1+$A64*8-4,8)</f>
        <v/>
      </c>
      <c r="K64" s="1" t="str">
        <f>MID(INDEX('Paths Data'!$F$1:$F$48,COLUMN()-1,1),1+$A64*8-4,8)</f>
        <v/>
      </c>
      <c r="L64" s="1" t="str">
        <f>MID(INDEX('Paths Data'!$F$1:$F$48,COLUMN()-1,1),1+$A64*8-4,8)</f>
        <v/>
      </c>
      <c r="M64" s="1" t="str">
        <f>MID(INDEX('Paths Data'!$F$1:$F$48,COLUMN()-1,1),1+$A64*8-4,8)</f>
        <v/>
      </c>
      <c r="N64" s="1" t="str">
        <f>MID(INDEX('Paths Data'!$F$1:$F$48,COLUMN()-1,1),1+$A64*8-4,8)</f>
        <v/>
      </c>
      <c r="O64" s="1" t="str">
        <f>MID(INDEX('Paths Data'!$F$1:$F$48,COLUMN()-1,1),1+$A64*8-4,8)</f>
        <v/>
      </c>
      <c r="P64" s="1" t="str">
        <f>MID(INDEX('Paths Data'!$F$1:$F$48,COLUMN()-1,1),1+$A64*8-4,8)</f>
        <v/>
      </c>
      <c r="Q64" s="1" t="str">
        <f>MID(INDEX('Paths Data'!$F$1:$F$48,COLUMN()-1,1),1+$A64*8-4,8)</f>
        <v/>
      </c>
      <c r="R64" s="1" t="str">
        <f>MID(INDEX('Paths Data'!$F$1:$F$48,COLUMN()-1,1),1+$A64*8-4,8)</f>
        <v/>
      </c>
      <c r="S64" s="1" t="str">
        <f>MID(INDEX('Paths Data'!$F$1:$F$48,COLUMN()-1,1),1+$A64*8-4,8)</f>
        <v/>
      </c>
      <c r="T64" s="1" t="str">
        <f>MID(INDEX('Paths Data'!$F$1:$F$48,COLUMN()-1,1),1+$A64*8-4,8)</f>
        <v/>
      </c>
      <c r="U64" s="1" t="str">
        <f>MID(INDEX('Paths Data'!$F$1:$F$48,COLUMN()-1,1),1+$A64*8-4,8)</f>
        <v/>
      </c>
      <c r="V64" s="1" t="str">
        <f>MID(INDEX('Paths Data'!$F$1:$F$48,COLUMN()-1,1),1+$A64*8-4,8)</f>
        <v/>
      </c>
      <c r="W64" s="1" t="str">
        <f>MID(INDEX('Paths Data'!$F$1:$F$48,COLUMN()-1,1),1+$A64*8-4,8)</f>
        <v/>
      </c>
      <c r="X64" s="1" t="str">
        <f>MID(INDEX('Paths Data'!$F$1:$F$48,COLUMN()-1,1),1+$A64*8-4,8)</f>
        <v/>
      </c>
      <c r="Y64" s="1" t="str">
        <f>MID(INDEX('Paths Data'!$F$1:$F$48,COLUMN()-1,1),1+$A64*8-4,8)</f>
        <v/>
      </c>
      <c r="Z64" s="1" t="str">
        <f>MID(INDEX('Paths Data'!$F$1:$F$48,COLUMN()-1,1),1+$A64*8-4,8)</f>
        <v/>
      </c>
      <c r="AA64" s="1" t="str">
        <f>MID(INDEX('Paths Data'!$F$1:$F$48,COLUMN()-1,1),1+$A64*8-4,8)</f>
        <v/>
      </c>
      <c r="AB64" s="1" t="str">
        <f>MID(INDEX('Paths Data'!$F$1:$F$48,COLUMN()-1,1),1+$A64*8-4,8)</f>
        <v/>
      </c>
      <c r="AC64" s="1" t="str">
        <f>MID(INDEX('Paths Data'!$F$1:$F$48,COLUMN()-1,1),1+$A64*8-4,8)</f>
        <v/>
      </c>
      <c r="AD64" s="1" t="str">
        <f>MID(INDEX('Paths Data'!$F$1:$F$48,COLUMN()-1,1),1+$A64*8-4,8)</f>
        <v/>
      </c>
      <c r="AE64" s="1" t="str">
        <f>MID(INDEX('Paths Data'!$F$1:$F$48,COLUMN()-1,1),1+$A64*8-4,8)</f>
        <v/>
      </c>
      <c r="AF64" s="1" t="str">
        <f>MID(INDEX('Paths Data'!$F$1:$F$48,COLUMN()-1,1),1+$A64*8-4,8)</f>
        <v/>
      </c>
      <c r="AG64" s="1" t="str">
        <f>MID(INDEX('Paths Data'!$F$1:$F$48,COLUMN()-1,1),1+$A64*8-4,8)</f>
        <v/>
      </c>
      <c r="AH64" s="1" t="str">
        <f>MID(INDEX('Paths Data'!$F$1:$F$48,COLUMN()-1,1),1+$A64*8-4,8)</f>
        <v/>
      </c>
      <c r="AI64" s="1" t="str">
        <f>MID(INDEX('Paths Data'!$F$1:$F$48,COLUMN()-1,1),1+$A64*8-4,8)</f>
        <v/>
      </c>
      <c r="AJ64" s="1" t="str">
        <f>MID(INDEX('Paths Data'!$F$1:$F$48,COLUMN()-1,1),1+$A64*8-4,8)</f>
        <v/>
      </c>
      <c r="AK64" s="1" t="str">
        <f>MID(INDEX('Paths Data'!$F$1:$F$48,COLUMN()-1,1),1+$A64*8-4,8)</f>
        <v/>
      </c>
      <c r="AL64" s="1" t="str">
        <f>MID(INDEX('Paths Data'!$F$1:$F$48,COLUMN()-1,1),1+$A64*8-4,8)</f>
        <v/>
      </c>
      <c r="AM64" s="1" t="str">
        <f>MID(INDEX('Paths Data'!$F$1:$F$48,COLUMN()-1,1),1+$A64*8-4,8)</f>
        <v/>
      </c>
      <c r="AN64" s="1" t="str">
        <f>MID(INDEX('Paths Data'!$F$1:$F$48,COLUMN()-1,1),1+$A64*8-4,8)</f>
        <v/>
      </c>
      <c r="AO64" s="1" t="str">
        <f>MID(INDEX('Paths Data'!$F$1:$F$48,COLUMN()-1,1),1+$A64*8-4,8)</f>
        <v/>
      </c>
      <c r="AP64" s="1" t="str">
        <f>MID(INDEX('Paths Data'!$F$1:$F$48,COLUMN()-1,1),1+$A64*8-4,8)</f>
        <v/>
      </c>
      <c r="AQ64" s="1" t="str">
        <f>MID(INDEX('Paths Data'!$F$1:$F$48,COLUMN()-1,1),1+$A64*8-4,8)</f>
        <v/>
      </c>
      <c r="AR64" s="1" t="str">
        <f>MID(INDEX('Paths Data'!$F$1:$F$48,COLUMN()-1,1),1+$A64*8-4,8)</f>
        <v/>
      </c>
      <c r="AS64" s="1" t="str">
        <f>MID(INDEX('Paths Data'!$F$1:$F$48,COLUMN()-1,1),1+$A64*8-4,8)</f>
        <v/>
      </c>
      <c r="AT64" s="1" t="str">
        <f>MID(INDEX('Paths Data'!$F$1:$F$48,COLUMN()-1,1),1+$A64*8-4,8)</f>
        <v/>
      </c>
      <c r="AU64" s="1" t="str">
        <f>MID(INDEX('Paths Data'!$F$1:$F$48,COLUMN()-1,1),1+$A64*8-4,8)</f>
        <v/>
      </c>
      <c r="AV64" s="1" t="str">
        <f>MID(INDEX('Paths Data'!$F$1:$F$48,COLUMN()-1,1),1+$A64*8-4,8)</f>
        <v/>
      </c>
      <c r="AW64" s="1" t="str">
        <f>MID(INDEX('Paths Data'!$F$1:$F$48,COLUMN()-1,1),1+$A64*8-4,8)</f>
        <v>34008500</v>
      </c>
      <c r="AX64"/>
      <c r="AY64"/>
    </row>
    <row r="65" spans="1:97">
      <c r="A65" s="1">
        <f t="shared" si="25"/>
        <v>22</v>
      </c>
      <c r="B65" s="1" t="str">
        <f>MID(INDEX('Paths Data'!$F$1:$F$48,COLUMN()-1,1),1+$A65*8-4,8)</f>
        <v/>
      </c>
      <c r="C65" s="1" t="str">
        <f>MID(INDEX('Paths Data'!$F$1:$F$48,COLUMN()-1,1),1+$A65*8-4,8)</f>
        <v/>
      </c>
      <c r="D65" s="1" t="str">
        <f>MID(INDEX('Paths Data'!$F$1:$F$48,COLUMN()-1,1),1+$A65*8-4,8)</f>
        <v/>
      </c>
      <c r="E65" s="1" t="str">
        <f>MID(INDEX('Paths Data'!$F$1:$F$48,COLUMN()-1,1),1+$A65*8-4,8)</f>
        <v/>
      </c>
      <c r="F65" s="1" t="str">
        <f>MID(INDEX('Paths Data'!$F$1:$F$48,COLUMN()-1,1),1+$A65*8-4,8)</f>
        <v/>
      </c>
      <c r="G65" s="1" t="str">
        <f>MID(INDEX('Paths Data'!$F$1:$F$48,COLUMN()-1,1),1+$A65*8-4,8)</f>
        <v/>
      </c>
      <c r="H65" s="1" t="str">
        <f>MID(INDEX('Paths Data'!$F$1:$F$48,COLUMN()-1,1),1+$A65*8-4,8)</f>
        <v/>
      </c>
      <c r="I65" s="1" t="str">
        <f>MID(INDEX('Paths Data'!$F$1:$F$48,COLUMN()-1,1),1+$A65*8-4,8)</f>
        <v/>
      </c>
      <c r="J65" s="1" t="str">
        <f>MID(INDEX('Paths Data'!$F$1:$F$48,COLUMN()-1,1),1+$A65*8-4,8)</f>
        <v/>
      </c>
      <c r="K65" s="1" t="str">
        <f>MID(INDEX('Paths Data'!$F$1:$F$48,COLUMN()-1,1),1+$A65*8-4,8)</f>
        <v/>
      </c>
      <c r="L65" s="1" t="str">
        <f>MID(INDEX('Paths Data'!$F$1:$F$48,COLUMN()-1,1),1+$A65*8-4,8)</f>
        <v/>
      </c>
      <c r="M65" s="1" t="str">
        <f>MID(INDEX('Paths Data'!$F$1:$F$48,COLUMN()-1,1),1+$A65*8-4,8)</f>
        <v/>
      </c>
      <c r="N65" s="1" t="str">
        <f>MID(INDEX('Paths Data'!$F$1:$F$48,COLUMN()-1,1),1+$A65*8-4,8)</f>
        <v/>
      </c>
      <c r="O65" s="1" t="str">
        <f>MID(INDEX('Paths Data'!$F$1:$F$48,COLUMN()-1,1),1+$A65*8-4,8)</f>
        <v/>
      </c>
      <c r="P65" s="1" t="str">
        <f>MID(INDEX('Paths Data'!$F$1:$F$48,COLUMN()-1,1),1+$A65*8-4,8)</f>
        <v/>
      </c>
      <c r="Q65" s="1" t="str">
        <f>MID(INDEX('Paths Data'!$F$1:$F$48,COLUMN()-1,1),1+$A65*8-4,8)</f>
        <v/>
      </c>
      <c r="R65" s="1" t="str">
        <f>MID(INDEX('Paths Data'!$F$1:$F$48,COLUMN()-1,1),1+$A65*8-4,8)</f>
        <v/>
      </c>
      <c r="S65" s="1" t="str">
        <f>MID(INDEX('Paths Data'!$F$1:$F$48,COLUMN()-1,1),1+$A65*8-4,8)</f>
        <v/>
      </c>
      <c r="T65" s="1" t="str">
        <f>MID(INDEX('Paths Data'!$F$1:$F$48,COLUMN()-1,1),1+$A65*8-4,8)</f>
        <v/>
      </c>
      <c r="U65" s="1" t="str">
        <f>MID(INDEX('Paths Data'!$F$1:$F$48,COLUMN()-1,1),1+$A65*8-4,8)</f>
        <v/>
      </c>
      <c r="V65" s="1" t="str">
        <f>MID(INDEX('Paths Data'!$F$1:$F$48,COLUMN()-1,1),1+$A65*8-4,8)</f>
        <v/>
      </c>
      <c r="W65" s="1" t="str">
        <f>MID(INDEX('Paths Data'!$F$1:$F$48,COLUMN()-1,1),1+$A65*8-4,8)</f>
        <v/>
      </c>
      <c r="X65" s="1" t="str">
        <f>MID(INDEX('Paths Data'!$F$1:$F$48,COLUMN()-1,1),1+$A65*8-4,8)</f>
        <v/>
      </c>
      <c r="Y65" s="1" t="str">
        <f>MID(INDEX('Paths Data'!$F$1:$F$48,COLUMN()-1,1),1+$A65*8-4,8)</f>
        <v/>
      </c>
      <c r="Z65" s="1" t="str">
        <f>MID(INDEX('Paths Data'!$F$1:$F$48,COLUMN()-1,1),1+$A65*8-4,8)</f>
        <v/>
      </c>
      <c r="AA65" s="1" t="str">
        <f>MID(INDEX('Paths Data'!$F$1:$F$48,COLUMN()-1,1),1+$A65*8-4,8)</f>
        <v/>
      </c>
      <c r="AB65" s="1" t="str">
        <f>MID(INDEX('Paths Data'!$F$1:$F$48,COLUMN()-1,1),1+$A65*8-4,8)</f>
        <v/>
      </c>
      <c r="AC65" s="1" t="str">
        <f>MID(INDEX('Paths Data'!$F$1:$F$48,COLUMN()-1,1),1+$A65*8-4,8)</f>
        <v/>
      </c>
      <c r="AD65" s="1" t="str">
        <f>MID(INDEX('Paths Data'!$F$1:$F$48,COLUMN()-1,1),1+$A65*8-4,8)</f>
        <v/>
      </c>
      <c r="AE65" s="1" t="str">
        <f>MID(INDEX('Paths Data'!$F$1:$F$48,COLUMN()-1,1),1+$A65*8-4,8)</f>
        <v/>
      </c>
      <c r="AF65" s="1" t="str">
        <f>MID(INDEX('Paths Data'!$F$1:$F$48,COLUMN()-1,1),1+$A65*8-4,8)</f>
        <v/>
      </c>
      <c r="AG65" s="1" t="str">
        <f>MID(INDEX('Paths Data'!$F$1:$F$48,COLUMN()-1,1),1+$A65*8-4,8)</f>
        <v/>
      </c>
      <c r="AH65" s="1" t="str">
        <f>MID(INDEX('Paths Data'!$F$1:$F$48,COLUMN()-1,1),1+$A65*8-4,8)</f>
        <v/>
      </c>
      <c r="AI65" s="1" t="str">
        <f>MID(INDEX('Paths Data'!$F$1:$F$48,COLUMN()-1,1),1+$A65*8-4,8)</f>
        <v/>
      </c>
      <c r="AJ65" s="1" t="str">
        <f>MID(INDEX('Paths Data'!$F$1:$F$48,COLUMN()-1,1),1+$A65*8-4,8)</f>
        <v/>
      </c>
      <c r="AK65" s="1" t="str">
        <f>MID(INDEX('Paths Data'!$F$1:$F$48,COLUMN()-1,1),1+$A65*8-4,8)</f>
        <v/>
      </c>
      <c r="AL65" s="1" t="str">
        <f>MID(INDEX('Paths Data'!$F$1:$F$48,COLUMN()-1,1),1+$A65*8-4,8)</f>
        <v/>
      </c>
      <c r="AM65" s="1" t="str">
        <f>MID(INDEX('Paths Data'!$F$1:$F$48,COLUMN()-1,1),1+$A65*8-4,8)</f>
        <v/>
      </c>
      <c r="AN65" s="1" t="str">
        <f>MID(INDEX('Paths Data'!$F$1:$F$48,COLUMN()-1,1),1+$A65*8-4,8)</f>
        <v/>
      </c>
      <c r="AO65" s="1" t="str">
        <f>MID(INDEX('Paths Data'!$F$1:$F$48,COLUMN()-1,1),1+$A65*8-4,8)</f>
        <v/>
      </c>
      <c r="AP65" s="1" t="str">
        <f>MID(INDEX('Paths Data'!$F$1:$F$48,COLUMN()-1,1),1+$A65*8-4,8)</f>
        <v/>
      </c>
      <c r="AQ65" s="1" t="str">
        <f>MID(INDEX('Paths Data'!$F$1:$F$48,COLUMN()-1,1),1+$A65*8-4,8)</f>
        <v/>
      </c>
      <c r="AR65" s="1" t="str">
        <f>MID(INDEX('Paths Data'!$F$1:$F$48,COLUMN()-1,1),1+$A65*8-4,8)</f>
        <v/>
      </c>
      <c r="AS65" s="1" t="str">
        <f>MID(INDEX('Paths Data'!$F$1:$F$48,COLUMN()-1,1),1+$A65*8-4,8)</f>
        <v/>
      </c>
      <c r="AT65" s="1" t="str">
        <f>MID(INDEX('Paths Data'!$F$1:$F$48,COLUMN()-1,1),1+$A65*8-4,8)</f>
        <v/>
      </c>
      <c r="AU65" s="1" t="str">
        <f>MID(INDEX('Paths Data'!$F$1:$F$48,COLUMN()-1,1),1+$A65*8-4,8)</f>
        <v/>
      </c>
      <c r="AV65" s="1" t="str">
        <f>MID(INDEX('Paths Data'!$F$1:$F$48,COLUMN()-1,1),1+$A65*8-4,8)</f>
        <v/>
      </c>
      <c r="AW65" s="1" t="str">
        <f>MID(INDEX('Paths Data'!$F$1:$F$48,COLUMN()-1,1),1+$A65*8-4,8)</f>
        <v>32008300</v>
      </c>
      <c r="AX65"/>
      <c r="AY65"/>
    </row>
    <row r="66" spans="1:97">
      <c r="A66" s="1">
        <f t="shared" si="25"/>
        <v>23</v>
      </c>
      <c r="B66" s="1" t="str">
        <f>MID(INDEX('Paths Data'!$F$1:$F$48,COLUMN()-1,1),1+$A66*8-4,8)</f>
        <v/>
      </c>
      <c r="C66" s="1" t="str">
        <f>MID(INDEX('Paths Data'!$F$1:$F$48,COLUMN()-1,1),1+$A66*8-4,8)</f>
        <v/>
      </c>
      <c r="D66" s="1" t="str">
        <f>MID(INDEX('Paths Data'!$F$1:$F$48,COLUMN()-1,1),1+$A66*8-4,8)</f>
        <v/>
      </c>
      <c r="E66" s="1" t="str">
        <f>MID(INDEX('Paths Data'!$F$1:$F$48,COLUMN()-1,1),1+$A66*8-4,8)</f>
        <v/>
      </c>
      <c r="F66" s="1" t="str">
        <f>MID(INDEX('Paths Data'!$F$1:$F$48,COLUMN()-1,1),1+$A66*8-4,8)</f>
        <v/>
      </c>
      <c r="G66" s="1" t="str">
        <f>MID(INDEX('Paths Data'!$F$1:$F$48,COLUMN()-1,1),1+$A66*8-4,8)</f>
        <v/>
      </c>
      <c r="H66" s="1" t="str">
        <f>MID(INDEX('Paths Data'!$F$1:$F$48,COLUMN()-1,1),1+$A66*8-4,8)</f>
        <v/>
      </c>
      <c r="I66" s="1" t="str">
        <f>MID(INDEX('Paths Data'!$F$1:$F$48,COLUMN()-1,1),1+$A66*8-4,8)</f>
        <v/>
      </c>
      <c r="J66" s="1" t="str">
        <f>MID(INDEX('Paths Data'!$F$1:$F$48,COLUMN()-1,1),1+$A66*8-4,8)</f>
        <v/>
      </c>
      <c r="K66" s="1" t="str">
        <f>MID(INDEX('Paths Data'!$F$1:$F$48,COLUMN()-1,1),1+$A66*8-4,8)</f>
        <v/>
      </c>
      <c r="L66" s="1" t="str">
        <f>MID(INDEX('Paths Data'!$F$1:$F$48,COLUMN()-1,1),1+$A66*8-4,8)</f>
        <v/>
      </c>
      <c r="M66" s="1" t="str">
        <f>MID(INDEX('Paths Data'!$F$1:$F$48,COLUMN()-1,1),1+$A66*8-4,8)</f>
        <v/>
      </c>
      <c r="N66" s="1" t="str">
        <f>MID(INDEX('Paths Data'!$F$1:$F$48,COLUMN()-1,1),1+$A66*8-4,8)</f>
        <v/>
      </c>
      <c r="O66" s="1" t="str">
        <f>MID(INDEX('Paths Data'!$F$1:$F$48,COLUMN()-1,1),1+$A66*8-4,8)</f>
        <v/>
      </c>
      <c r="P66" s="1" t="str">
        <f>MID(INDEX('Paths Data'!$F$1:$F$48,COLUMN()-1,1),1+$A66*8-4,8)</f>
        <v/>
      </c>
      <c r="Q66" s="1" t="str">
        <f>MID(INDEX('Paths Data'!$F$1:$F$48,COLUMN()-1,1),1+$A66*8-4,8)</f>
        <v/>
      </c>
      <c r="R66" s="1" t="str">
        <f>MID(INDEX('Paths Data'!$F$1:$F$48,COLUMN()-1,1),1+$A66*8-4,8)</f>
        <v/>
      </c>
      <c r="S66" s="1" t="str">
        <f>MID(INDEX('Paths Data'!$F$1:$F$48,COLUMN()-1,1),1+$A66*8-4,8)</f>
        <v/>
      </c>
      <c r="T66" s="1" t="str">
        <f>MID(INDEX('Paths Data'!$F$1:$F$48,COLUMN()-1,1),1+$A66*8-4,8)</f>
        <v/>
      </c>
      <c r="U66" s="1" t="str">
        <f>MID(INDEX('Paths Data'!$F$1:$F$48,COLUMN()-1,1),1+$A66*8-4,8)</f>
        <v/>
      </c>
      <c r="V66" s="1" t="str">
        <f>MID(INDEX('Paths Data'!$F$1:$F$48,COLUMN()-1,1),1+$A66*8-4,8)</f>
        <v/>
      </c>
      <c r="W66" s="1" t="str">
        <f>MID(INDEX('Paths Data'!$F$1:$F$48,COLUMN()-1,1),1+$A66*8-4,8)</f>
        <v/>
      </c>
      <c r="X66" s="1" t="str">
        <f>MID(INDEX('Paths Data'!$F$1:$F$48,COLUMN()-1,1),1+$A66*8-4,8)</f>
        <v/>
      </c>
      <c r="Y66" s="1" t="str">
        <f>MID(INDEX('Paths Data'!$F$1:$F$48,COLUMN()-1,1),1+$A66*8-4,8)</f>
        <v/>
      </c>
      <c r="Z66" s="1" t="str">
        <f>MID(INDEX('Paths Data'!$F$1:$F$48,COLUMN()-1,1),1+$A66*8-4,8)</f>
        <v/>
      </c>
      <c r="AA66" s="1" t="str">
        <f>MID(INDEX('Paths Data'!$F$1:$F$48,COLUMN()-1,1),1+$A66*8-4,8)</f>
        <v/>
      </c>
      <c r="AB66" s="1" t="str">
        <f>MID(INDEX('Paths Data'!$F$1:$F$48,COLUMN()-1,1),1+$A66*8-4,8)</f>
        <v/>
      </c>
      <c r="AC66" s="1" t="str">
        <f>MID(INDEX('Paths Data'!$F$1:$F$48,COLUMN()-1,1),1+$A66*8-4,8)</f>
        <v/>
      </c>
      <c r="AD66" s="1" t="str">
        <f>MID(INDEX('Paths Data'!$F$1:$F$48,COLUMN()-1,1),1+$A66*8-4,8)</f>
        <v/>
      </c>
      <c r="AE66" s="1" t="str">
        <f>MID(INDEX('Paths Data'!$F$1:$F$48,COLUMN()-1,1),1+$A66*8-4,8)</f>
        <v/>
      </c>
      <c r="AF66" s="1" t="str">
        <f>MID(INDEX('Paths Data'!$F$1:$F$48,COLUMN()-1,1),1+$A66*8-4,8)</f>
        <v/>
      </c>
      <c r="AG66" s="1" t="str">
        <f>MID(INDEX('Paths Data'!$F$1:$F$48,COLUMN()-1,1),1+$A66*8-4,8)</f>
        <v/>
      </c>
      <c r="AH66" s="1" t="str">
        <f>MID(INDEX('Paths Data'!$F$1:$F$48,COLUMN()-1,1),1+$A66*8-4,8)</f>
        <v/>
      </c>
      <c r="AI66" s="1" t="str">
        <f>MID(INDEX('Paths Data'!$F$1:$F$48,COLUMN()-1,1),1+$A66*8-4,8)</f>
        <v/>
      </c>
      <c r="AJ66" s="1" t="str">
        <f>MID(INDEX('Paths Data'!$F$1:$F$48,COLUMN()-1,1),1+$A66*8-4,8)</f>
        <v/>
      </c>
      <c r="AK66" s="1" t="str">
        <f>MID(INDEX('Paths Data'!$F$1:$F$48,COLUMN()-1,1),1+$A66*8-4,8)</f>
        <v/>
      </c>
      <c r="AL66" s="1" t="str">
        <f>MID(INDEX('Paths Data'!$F$1:$F$48,COLUMN()-1,1),1+$A66*8-4,8)</f>
        <v/>
      </c>
      <c r="AM66" s="1" t="str">
        <f>MID(INDEX('Paths Data'!$F$1:$F$48,COLUMN()-1,1),1+$A66*8-4,8)</f>
        <v/>
      </c>
      <c r="AN66" s="1" t="str">
        <f>MID(INDEX('Paths Data'!$F$1:$F$48,COLUMN()-1,1),1+$A66*8-4,8)</f>
        <v/>
      </c>
      <c r="AO66" s="1" t="str">
        <f>MID(INDEX('Paths Data'!$F$1:$F$48,COLUMN()-1,1),1+$A66*8-4,8)</f>
        <v/>
      </c>
      <c r="AP66" s="1" t="str">
        <f>MID(INDEX('Paths Data'!$F$1:$F$48,COLUMN()-1,1),1+$A66*8-4,8)</f>
        <v/>
      </c>
      <c r="AQ66" s="1" t="str">
        <f>MID(INDEX('Paths Data'!$F$1:$F$48,COLUMN()-1,1),1+$A66*8-4,8)</f>
        <v/>
      </c>
      <c r="AR66" s="1" t="str">
        <f>MID(INDEX('Paths Data'!$F$1:$F$48,COLUMN()-1,1),1+$A66*8-4,8)</f>
        <v/>
      </c>
      <c r="AS66" s="1" t="str">
        <f>MID(INDEX('Paths Data'!$F$1:$F$48,COLUMN()-1,1),1+$A66*8-4,8)</f>
        <v/>
      </c>
      <c r="AT66" s="1" t="str">
        <f>MID(INDEX('Paths Data'!$F$1:$F$48,COLUMN()-1,1),1+$A66*8-4,8)</f>
        <v/>
      </c>
      <c r="AU66" s="1" t="str">
        <f>MID(INDEX('Paths Data'!$F$1:$F$48,COLUMN()-1,1),1+$A66*8-4,8)</f>
        <v/>
      </c>
      <c r="AV66" s="1" t="str">
        <f>MID(INDEX('Paths Data'!$F$1:$F$48,COLUMN()-1,1),1+$A66*8-4,8)</f>
        <v/>
      </c>
      <c r="AW66" s="1" t="str">
        <f>MID(INDEX('Paths Data'!$F$1:$F$48,COLUMN()-1,1),1+$A66*8-4,8)</f>
        <v/>
      </c>
      <c r="AX66"/>
      <c r="AY66"/>
    </row>
    <row r="67" spans="1:97">
      <c r="A67" s="1">
        <f t="shared" si="25"/>
        <v>24</v>
      </c>
      <c r="B67" s="1" t="str">
        <f>MID(INDEX('Paths Data'!$F$1:$F$48,COLUMN()-1,1),1+$A67*8-4,8)</f>
        <v/>
      </c>
      <c r="C67" s="1" t="str">
        <f>MID(INDEX('Paths Data'!$F$1:$F$48,COLUMN()-1,1),1+$A67*8-4,8)</f>
        <v/>
      </c>
      <c r="D67" s="1" t="str">
        <f>MID(INDEX('Paths Data'!$F$1:$F$48,COLUMN()-1,1),1+$A67*8-4,8)</f>
        <v/>
      </c>
      <c r="F67" s="1" t="str">
        <f>MID(INDEX('Paths Data'!$F$1:$F$48,COLUMN()-1,1),1+$A67*8-4,8)</f>
        <v/>
      </c>
      <c r="G67" s="1" t="str">
        <f>MID(INDEX('Paths Data'!$F$1:$F$48,COLUMN()-1,1),1+$A67*8-4,8)</f>
        <v/>
      </c>
      <c r="H67" s="1" t="str">
        <f>MID(INDEX('Paths Data'!$F$1:$F$48,COLUMN()-1,1),1+$A67*8-4,8)</f>
        <v/>
      </c>
      <c r="I67" s="1" t="str">
        <f>MID(INDEX('Paths Data'!$F$1:$F$48,COLUMN()-1,1),1+$A67*8-4,8)</f>
        <v/>
      </c>
      <c r="J67" s="1" t="str">
        <f>MID(INDEX('Paths Data'!$F$1:$F$48,COLUMN()-1,1),1+$A67*8-4,8)</f>
        <v/>
      </c>
      <c r="K67" s="1" t="str">
        <f>MID(INDEX('Paths Data'!$F$1:$F$48,COLUMN()-1,1),1+$A67*8-4,8)</f>
        <v/>
      </c>
      <c r="L67" s="1" t="str">
        <f>MID(INDEX('Paths Data'!$F$1:$F$48,COLUMN()-1,1),1+$A67*8-4,8)</f>
        <v/>
      </c>
      <c r="M67" s="1" t="str">
        <f>MID(INDEX('Paths Data'!$F$1:$F$48,COLUMN()-1,1),1+$A67*8-4,8)</f>
        <v/>
      </c>
      <c r="N67" s="1" t="str">
        <f>MID(INDEX('Paths Data'!$F$1:$F$48,COLUMN()-1,1),1+$A67*8-4,8)</f>
        <v/>
      </c>
      <c r="O67" s="1" t="str">
        <f>MID(INDEX('Paths Data'!$F$1:$F$48,COLUMN()-1,1),1+$A67*8-4,8)</f>
        <v/>
      </c>
      <c r="P67" s="1" t="str">
        <f>MID(INDEX('Paths Data'!$F$1:$F$48,COLUMN()-1,1),1+$A67*8-4,8)</f>
        <v/>
      </c>
      <c r="Q67" s="1" t="str">
        <f>MID(INDEX('Paths Data'!$F$1:$F$48,COLUMN()-1,1),1+$A67*8-4,8)</f>
        <v/>
      </c>
      <c r="R67" s="1" t="str">
        <f>MID(INDEX('Paths Data'!$F$1:$F$48,COLUMN()-1,1),1+$A67*8-4,8)</f>
        <v/>
      </c>
      <c r="S67" s="1" t="str">
        <f>MID(INDEX('Paths Data'!$F$1:$F$48,COLUMN()-1,1),1+$A67*8-4,8)</f>
        <v/>
      </c>
      <c r="T67" s="1" t="str">
        <f>MID(INDEX('Paths Data'!$F$1:$F$48,COLUMN()-1,1),1+$A67*8-4,8)</f>
        <v/>
      </c>
      <c r="U67" s="1" t="str">
        <f>MID(INDEX('Paths Data'!$F$1:$F$48,COLUMN()-1,1),1+$A67*8-4,8)</f>
        <v/>
      </c>
      <c r="V67" s="1" t="str">
        <f>MID(INDEX('Paths Data'!$F$1:$F$48,COLUMN()-1,1),1+$A67*8-4,8)</f>
        <v/>
      </c>
      <c r="W67" s="1" t="str">
        <f>MID(INDEX('Paths Data'!$F$1:$F$48,COLUMN()-1,1),1+$A67*8-4,8)</f>
        <v/>
      </c>
      <c r="X67" s="1" t="str">
        <f>MID(INDEX('Paths Data'!$F$1:$F$48,COLUMN()-1,1),1+$A67*8-4,8)</f>
        <v/>
      </c>
      <c r="Y67" s="1" t="str">
        <f>MID(INDEX('Paths Data'!$F$1:$F$48,COLUMN()-1,1),1+$A67*8-4,8)</f>
        <v/>
      </c>
      <c r="Z67" s="1" t="str">
        <f>MID(INDEX('Paths Data'!$F$1:$F$48,COLUMN()-1,1),1+$A67*8-4,8)</f>
        <v/>
      </c>
      <c r="AA67" s="1" t="str">
        <f>MID(INDEX('Paths Data'!$F$1:$F$48,COLUMN()-1,1),1+$A67*8-4,8)</f>
        <v/>
      </c>
      <c r="AB67" s="1" t="str">
        <f>MID(INDEX('Paths Data'!$F$1:$F$48,COLUMN()-1,1),1+$A67*8-4,8)</f>
        <v/>
      </c>
      <c r="AC67" s="1" t="str">
        <f>MID(INDEX('Paths Data'!$F$1:$F$48,COLUMN()-1,1),1+$A67*8-4,8)</f>
        <v/>
      </c>
      <c r="AD67" s="1" t="str">
        <f>MID(INDEX('Paths Data'!$F$1:$F$48,COLUMN()-1,1),1+$A67*8-4,8)</f>
        <v/>
      </c>
      <c r="AE67" s="1" t="str">
        <f>MID(INDEX('Paths Data'!$F$1:$F$48,COLUMN()-1,1),1+$A67*8-4,8)</f>
        <v/>
      </c>
      <c r="AF67" s="1" t="str">
        <f>MID(INDEX('Paths Data'!$F$1:$F$48,COLUMN()-1,1),1+$A67*8-4,8)</f>
        <v/>
      </c>
      <c r="AG67" s="1" t="str">
        <f>MID(INDEX('Paths Data'!$F$1:$F$48,COLUMN()-1,1),1+$A67*8-4,8)</f>
        <v/>
      </c>
      <c r="AH67" s="1" t="str">
        <f>MID(INDEX('Paths Data'!$F$1:$F$48,COLUMN()-1,1),1+$A67*8-4,8)</f>
        <v/>
      </c>
      <c r="AI67" s="1" t="str">
        <f>MID(INDEX('Paths Data'!$F$1:$F$48,COLUMN()-1,1),1+$A67*8-4,8)</f>
        <v/>
      </c>
      <c r="AJ67" s="1" t="str">
        <f>MID(INDEX('Paths Data'!$F$1:$F$48,COLUMN()-1,1),1+$A67*8-4,8)</f>
        <v/>
      </c>
      <c r="AK67" s="1" t="str">
        <f>MID(INDEX('Paths Data'!$F$1:$F$48,COLUMN()-1,1),1+$A67*8-4,8)</f>
        <v/>
      </c>
      <c r="AL67" s="1" t="str">
        <f>MID(INDEX('Paths Data'!$F$1:$F$48,COLUMN()-1,1),1+$A67*8-4,8)</f>
        <v/>
      </c>
      <c r="AM67" s="1" t="str">
        <f>MID(INDEX('Paths Data'!$F$1:$F$48,COLUMN()-1,1),1+$A67*8-4,8)</f>
        <v/>
      </c>
      <c r="AN67" s="1" t="str">
        <f>MID(INDEX('Paths Data'!$F$1:$F$48,COLUMN()-1,1),1+$A67*8-4,8)</f>
        <v/>
      </c>
      <c r="AO67" s="1" t="str">
        <f>MID(INDEX('Paths Data'!$F$1:$F$48,COLUMN()-1,1),1+$A67*8-4,8)</f>
        <v/>
      </c>
      <c r="AP67" s="1" t="str">
        <f>MID(INDEX('Paths Data'!$F$1:$F$48,COLUMN()-1,1),1+$A67*8-4,8)</f>
        <v/>
      </c>
      <c r="AQ67" s="1" t="str">
        <f>MID(INDEX('Paths Data'!$F$1:$F$48,COLUMN()-1,1),1+$A67*8-4,8)</f>
        <v/>
      </c>
      <c r="AR67" s="1" t="str">
        <f>MID(INDEX('Paths Data'!$F$1:$F$48,COLUMN()-1,1),1+$A67*8-4,8)</f>
        <v/>
      </c>
      <c r="AS67" s="1" t="str">
        <f>MID(INDEX('Paths Data'!$F$1:$F$48,COLUMN()-1,1),1+$A67*8-4,8)</f>
        <v/>
      </c>
      <c r="AT67" s="1" t="str">
        <f>MID(INDEX('Paths Data'!$F$1:$F$48,COLUMN()-1,1),1+$A67*8-4,8)</f>
        <v/>
      </c>
      <c r="AU67" s="1" t="str">
        <f>MID(INDEX('Paths Data'!$F$1:$F$48,COLUMN()-1,1),1+$A67*8-4,8)</f>
        <v/>
      </c>
      <c r="AV67" s="1" t="str">
        <f>MID(INDEX('Paths Data'!$F$1:$F$48,COLUMN()-1,1),1+$A67*8-4,8)</f>
        <v/>
      </c>
      <c r="AW67" s="1" t="str">
        <f>MID(INDEX('Paths Data'!$F$1:$F$48,COLUMN()-1,1),1+$A67*8-4,8)</f>
        <v/>
      </c>
      <c r="AX67"/>
      <c r="AY67"/>
    </row>
    <row r="68" spans="1:97" ht="15">
      <c r="B68" s="14" t="s">
        <v>443</v>
      </c>
      <c r="C68" s="32">
        <f>'Paths Edit'!$A$20</f>
        <v>1</v>
      </c>
    </row>
    <row r="69" spans="1:97">
      <c r="B69" s="1">
        <v>1</v>
      </c>
      <c r="C69" s="1">
        <v>1</v>
      </c>
      <c r="D69" s="1">
        <f t="shared" ref="D69:AI69" si="26">B69+1</f>
        <v>2</v>
      </c>
      <c r="E69" s="1">
        <f t="shared" si="26"/>
        <v>2</v>
      </c>
      <c r="F69" s="1">
        <f t="shared" si="26"/>
        <v>3</v>
      </c>
      <c r="G69" s="1">
        <f t="shared" si="26"/>
        <v>3</v>
      </c>
      <c r="H69" s="1">
        <f t="shared" si="26"/>
        <v>4</v>
      </c>
      <c r="I69" s="1">
        <f t="shared" si="26"/>
        <v>4</v>
      </c>
      <c r="J69" s="1">
        <f t="shared" si="26"/>
        <v>5</v>
      </c>
      <c r="K69" s="1">
        <f t="shared" si="26"/>
        <v>5</v>
      </c>
      <c r="L69" s="1">
        <f t="shared" si="26"/>
        <v>6</v>
      </c>
      <c r="M69" s="1">
        <f t="shared" si="26"/>
        <v>6</v>
      </c>
      <c r="N69" s="1">
        <f t="shared" si="26"/>
        <v>7</v>
      </c>
      <c r="O69" s="1">
        <f t="shared" si="26"/>
        <v>7</v>
      </c>
      <c r="P69" s="1">
        <f t="shared" si="26"/>
        <v>8</v>
      </c>
      <c r="Q69" s="1">
        <f t="shared" si="26"/>
        <v>8</v>
      </c>
      <c r="R69" s="1">
        <f t="shared" si="26"/>
        <v>9</v>
      </c>
      <c r="S69" s="1">
        <f t="shared" si="26"/>
        <v>9</v>
      </c>
      <c r="T69" s="1">
        <f t="shared" si="26"/>
        <v>10</v>
      </c>
      <c r="U69" s="1">
        <f t="shared" si="26"/>
        <v>10</v>
      </c>
      <c r="V69" s="1">
        <f t="shared" si="26"/>
        <v>11</v>
      </c>
      <c r="W69" s="1">
        <f t="shared" si="26"/>
        <v>11</v>
      </c>
      <c r="X69" s="1">
        <f t="shared" si="26"/>
        <v>12</v>
      </c>
      <c r="Y69" s="1">
        <f t="shared" si="26"/>
        <v>12</v>
      </c>
      <c r="Z69" s="1">
        <f t="shared" si="26"/>
        <v>13</v>
      </c>
      <c r="AA69" s="1">
        <f t="shared" si="26"/>
        <v>13</v>
      </c>
      <c r="AB69" s="1">
        <f t="shared" si="26"/>
        <v>14</v>
      </c>
      <c r="AC69" s="1">
        <f t="shared" si="26"/>
        <v>14</v>
      </c>
      <c r="AD69" s="1">
        <f t="shared" si="26"/>
        <v>15</v>
      </c>
      <c r="AE69" s="1">
        <f t="shared" si="26"/>
        <v>15</v>
      </c>
      <c r="AF69" s="1">
        <f t="shared" si="26"/>
        <v>16</v>
      </c>
      <c r="AG69" s="1">
        <f t="shared" si="26"/>
        <v>16</v>
      </c>
      <c r="AH69" s="1">
        <f t="shared" si="26"/>
        <v>17</v>
      </c>
      <c r="AI69" s="1">
        <f t="shared" si="26"/>
        <v>17</v>
      </c>
      <c r="AJ69" s="1">
        <f t="shared" ref="AJ69:BO69" si="27">AH69+1</f>
        <v>18</v>
      </c>
      <c r="AK69" s="1">
        <f t="shared" si="27"/>
        <v>18</v>
      </c>
      <c r="AL69" s="1">
        <f t="shared" si="27"/>
        <v>19</v>
      </c>
      <c r="AM69" s="1">
        <f t="shared" si="27"/>
        <v>19</v>
      </c>
      <c r="AN69" s="1">
        <f t="shared" si="27"/>
        <v>20</v>
      </c>
      <c r="AO69" s="1">
        <f t="shared" si="27"/>
        <v>20</v>
      </c>
      <c r="AP69" s="1">
        <f t="shared" si="27"/>
        <v>21</v>
      </c>
      <c r="AQ69" s="1">
        <f t="shared" si="27"/>
        <v>21</v>
      </c>
      <c r="AR69" s="1">
        <f t="shared" si="27"/>
        <v>22</v>
      </c>
      <c r="AS69" s="1">
        <f t="shared" si="27"/>
        <v>22</v>
      </c>
      <c r="AT69" s="1">
        <f t="shared" si="27"/>
        <v>23</v>
      </c>
      <c r="AU69" s="1">
        <f t="shared" si="27"/>
        <v>23</v>
      </c>
      <c r="AV69" s="1">
        <f t="shared" si="27"/>
        <v>24</v>
      </c>
      <c r="AW69" s="1">
        <f t="shared" si="27"/>
        <v>24</v>
      </c>
      <c r="AX69" s="1">
        <f t="shared" si="27"/>
        <v>25</v>
      </c>
      <c r="AY69" s="1">
        <f t="shared" si="27"/>
        <v>25</v>
      </c>
      <c r="AZ69" s="1">
        <f t="shared" si="27"/>
        <v>26</v>
      </c>
      <c r="BA69" s="1">
        <f t="shared" si="27"/>
        <v>26</v>
      </c>
      <c r="BB69" s="1">
        <f t="shared" si="27"/>
        <v>27</v>
      </c>
      <c r="BC69" s="1">
        <f t="shared" si="27"/>
        <v>27</v>
      </c>
      <c r="BD69" s="1">
        <f t="shared" si="27"/>
        <v>28</v>
      </c>
      <c r="BE69" s="1">
        <f t="shared" si="27"/>
        <v>28</v>
      </c>
      <c r="BF69" s="1">
        <f t="shared" si="27"/>
        <v>29</v>
      </c>
      <c r="BG69" s="1">
        <f t="shared" si="27"/>
        <v>29</v>
      </c>
      <c r="BH69" s="1">
        <f t="shared" si="27"/>
        <v>30</v>
      </c>
      <c r="BI69" s="1">
        <f t="shared" si="27"/>
        <v>30</v>
      </c>
      <c r="BJ69" s="1">
        <f t="shared" si="27"/>
        <v>31</v>
      </c>
      <c r="BK69" s="1">
        <f t="shared" si="27"/>
        <v>31</v>
      </c>
      <c r="BL69" s="1">
        <f t="shared" si="27"/>
        <v>32</v>
      </c>
      <c r="BM69" s="1">
        <f t="shared" si="27"/>
        <v>32</v>
      </c>
      <c r="BN69" s="1">
        <f t="shared" si="27"/>
        <v>33</v>
      </c>
      <c r="BO69" s="1">
        <f t="shared" si="27"/>
        <v>33</v>
      </c>
      <c r="BP69" s="1">
        <f t="shared" ref="BP69:CS69" si="28">BN69+1</f>
        <v>34</v>
      </c>
      <c r="BQ69" s="1">
        <f t="shared" si="28"/>
        <v>34</v>
      </c>
      <c r="BR69" s="1">
        <f t="shared" si="28"/>
        <v>35</v>
      </c>
      <c r="BS69" s="1">
        <f t="shared" si="28"/>
        <v>35</v>
      </c>
      <c r="BT69" s="1">
        <f t="shared" si="28"/>
        <v>36</v>
      </c>
      <c r="BU69" s="1">
        <f t="shared" si="28"/>
        <v>36</v>
      </c>
      <c r="BV69" s="1">
        <f t="shared" si="28"/>
        <v>37</v>
      </c>
      <c r="BW69" s="1">
        <f t="shared" si="28"/>
        <v>37</v>
      </c>
      <c r="BX69" s="1">
        <f t="shared" si="28"/>
        <v>38</v>
      </c>
      <c r="BY69" s="1">
        <f t="shared" si="28"/>
        <v>38</v>
      </c>
      <c r="BZ69" s="1">
        <f t="shared" si="28"/>
        <v>39</v>
      </c>
      <c r="CA69" s="1">
        <f t="shared" si="28"/>
        <v>39</v>
      </c>
      <c r="CB69" s="1">
        <f t="shared" si="28"/>
        <v>40</v>
      </c>
      <c r="CC69" s="1">
        <f t="shared" si="28"/>
        <v>40</v>
      </c>
      <c r="CD69" s="1">
        <f t="shared" si="28"/>
        <v>41</v>
      </c>
      <c r="CE69" s="1">
        <f t="shared" si="28"/>
        <v>41</v>
      </c>
      <c r="CF69" s="1">
        <f t="shared" si="28"/>
        <v>42</v>
      </c>
      <c r="CG69" s="1">
        <f t="shared" si="28"/>
        <v>42</v>
      </c>
      <c r="CH69" s="1">
        <f t="shared" si="28"/>
        <v>43</v>
      </c>
      <c r="CI69" s="1">
        <f t="shared" si="28"/>
        <v>43</v>
      </c>
      <c r="CJ69" s="1">
        <f t="shared" si="28"/>
        <v>44</v>
      </c>
      <c r="CK69" s="1">
        <f t="shared" si="28"/>
        <v>44</v>
      </c>
      <c r="CL69" s="1">
        <f t="shared" si="28"/>
        <v>45</v>
      </c>
      <c r="CM69" s="1">
        <f t="shared" si="28"/>
        <v>45</v>
      </c>
      <c r="CN69" s="1">
        <f t="shared" si="28"/>
        <v>46</v>
      </c>
      <c r="CO69" s="1">
        <f t="shared" si="28"/>
        <v>46</v>
      </c>
      <c r="CP69" s="1">
        <f t="shared" si="28"/>
        <v>47</v>
      </c>
      <c r="CQ69" s="1">
        <f t="shared" si="28"/>
        <v>47</v>
      </c>
      <c r="CR69" s="1">
        <f t="shared" si="28"/>
        <v>48</v>
      </c>
      <c r="CS69" s="1">
        <f t="shared" si="28"/>
        <v>48</v>
      </c>
    </row>
    <row r="70" spans="1:97">
      <c r="B70" s="1">
        <v>1</v>
      </c>
      <c r="C70" s="1">
        <v>2</v>
      </c>
      <c r="D70" s="1">
        <f t="shared" ref="D70:AI70" si="29">B70</f>
        <v>1</v>
      </c>
      <c r="E70" s="1">
        <f t="shared" si="29"/>
        <v>2</v>
      </c>
      <c r="F70" s="1">
        <f t="shared" si="29"/>
        <v>1</v>
      </c>
      <c r="G70" s="1">
        <f t="shared" si="29"/>
        <v>2</v>
      </c>
      <c r="H70" s="1">
        <f t="shared" si="29"/>
        <v>1</v>
      </c>
      <c r="I70" s="1">
        <f t="shared" si="29"/>
        <v>2</v>
      </c>
      <c r="J70" s="1">
        <f t="shared" si="29"/>
        <v>1</v>
      </c>
      <c r="K70" s="1">
        <f t="shared" si="29"/>
        <v>2</v>
      </c>
      <c r="L70" s="1">
        <f t="shared" si="29"/>
        <v>1</v>
      </c>
      <c r="M70" s="1">
        <f t="shared" si="29"/>
        <v>2</v>
      </c>
      <c r="N70" s="1">
        <f t="shared" si="29"/>
        <v>1</v>
      </c>
      <c r="O70" s="1">
        <f t="shared" si="29"/>
        <v>2</v>
      </c>
      <c r="P70" s="1">
        <f t="shared" si="29"/>
        <v>1</v>
      </c>
      <c r="Q70" s="1">
        <f t="shared" si="29"/>
        <v>2</v>
      </c>
      <c r="R70" s="1">
        <f t="shared" si="29"/>
        <v>1</v>
      </c>
      <c r="S70" s="1">
        <f t="shared" si="29"/>
        <v>2</v>
      </c>
      <c r="T70" s="1">
        <f t="shared" si="29"/>
        <v>1</v>
      </c>
      <c r="U70" s="1">
        <f t="shared" si="29"/>
        <v>2</v>
      </c>
      <c r="V70" s="1">
        <f t="shared" si="29"/>
        <v>1</v>
      </c>
      <c r="W70" s="1">
        <f t="shared" si="29"/>
        <v>2</v>
      </c>
      <c r="X70" s="1">
        <f t="shared" si="29"/>
        <v>1</v>
      </c>
      <c r="Y70" s="1">
        <f t="shared" si="29"/>
        <v>2</v>
      </c>
      <c r="Z70" s="1">
        <f t="shared" si="29"/>
        <v>1</v>
      </c>
      <c r="AA70" s="1">
        <f t="shared" si="29"/>
        <v>2</v>
      </c>
      <c r="AB70" s="1">
        <f t="shared" si="29"/>
        <v>1</v>
      </c>
      <c r="AC70" s="1">
        <f t="shared" si="29"/>
        <v>2</v>
      </c>
      <c r="AD70" s="1">
        <f t="shared" si="29"/>
        <v>1</v>
      </c>
      <c r="AE70" s="1">
        <f t="shared" si="29"/>
        <v>2</v>
      </c>
      <c r="AF70" s="1">
        <f t="shared" si="29"/>
        <v>1</v>
      </c>
      <c r="AG70" s="1">
        <f t="shared" si="29"/>
        <v>2</v>
      </c>
      <c r="AH70" s="1">
        <f t="shared" si="29"/>
        <v>1</v>
      </c>
      <c r="AI70" s="1">
        <f t="shared" si="29"/>
        <v>2</v>
      </c>
      <c r="AJ70" s="1">
        <f t="shared" ref="AJ70:BO70" si="30">AH70</f>
        <v>1</v>
      </c>
      <c r="AK70" s="1">
        <f t="shared" si="30"/>
        <v>2</v>
      </c>
      <c r="AL70" s="1">
        <f t="shared" si="30"/>
        <v>1</v>
      </c>
      <c r="AM70" s="1">
        <f t="shared" si="30"/>
        <v>2</v>
      </c>
      <c r="AN70" s="1">
        <f t="shared" si="30"/>
        <v>1</v>
      </c>
      <c r="AO70" s="1">
        <f t="shared" si="30"/>
        <v>2</v>
      </c>
      <c r="AP70" s="1">
        <f t="shared" si="30"/>
        <v>1</v>
      </c>
      <c r="AQ70" s="1">
        <f t="shared" si="30"/>
        <v>2</v>
      </c>
      <c r="AR70" s="1">
        <f t="shared" si="30"/>
        <v>1</v>
      </c>
      <c r="AS70" s="1">
        <f t="shared" si="30"/>
        <v>2</v>
      </c>
      <c r="AT70" s="1">
        <f t="shared" si="30"/>
        <v>1</v>
      </c>
      <c r="AU70" s="1">
        <f t="shared" si="30"/>
        <v>2</v>
      </c>
      <c r="AV70" s="1">
        <f t="shared" si="30"/>
        <v>1</v>
      </c>
      <c r="AW70" s="1">
        <f t="shared" si="30"/>
        <v>2</v>
      </c>
      <c r="AX70" s="1">
        <f t="shared" si="30"/>
        <v>1</v>
      </c>
      <c r="AY70" s="1">
        <f t="shared" si="30"/>
        <v>2</v>
      </c>
      <c r="AZ70" s="1">
        <f t="shared" si="30"/>
        <v>1</v>
      </c>
      <c r="BA70" s="1">
        <f t="shared" si="30"/>
        <v>2</v>
      </c>
      <c r="BB70" s="1">
        <f t="shared" si="30"/>
        <v>1</v>
      </c>
      <c r="BC70" s="1">
        <f t="shared" si="30"/>
        <v>2</v>
      </c>
      <c r="BD70" s="1">
        <f t="shared" si="30"/>
        <v>1</v>
      </c>
      <c r="BE70" s="1">
        <f t="shared" si="30"/>
        <v>2</v>
      </c>
      <c r="BF70" s="1">
        <f t="shared" si="30"/>
        <v>1</v>
      </c>
      <c r="BG70" s="1">
        <f t="shared" si="30"/>
        <v>2</v>
      </c>
      <c r="BH70" s="1">
        <f t="shared" si="30"/>
        <v>1</v>
      </c>
      <c r="BI70" s="1">
        <f t="shared" si="30"/>
        <v>2</v>
      </c>
      <c r="BJ70" s="1">
        <f t="shared" si="30"/>
        <v>1</v>
      </c>
      <c r="BK70" s="1">
        <f t="shared" si="30"/>
        <v>2</v>
      </c>
      <c r="BL70" s="1">
        <f t="shared" si="30"/>
        <v>1</v>
      </c>
      <c r="BM70" s="1">
        <f t="shared" si="30"/>
        <v>2</v>
      </c>
      <c r="BN70" s="1">
        <f t="shared" si="30"/>
        <v>1</v>
      </c>
      <c r="BO70" s="1">
        <f t="shared" si="30"/>
        <v>2</v>
      </c>
      <c r="BP70" s="1">
        <f t="shared" ref="BP70:CS70" si="31">BN70</f>
        <v>1</v>
      </c>
      <c r="BQ70" s="1">
        <f t="shared" si="31"/>
        <v>2</v>
      </c>
      <c r="BR70" s="1">
        <f t="shared" si="31"/>
        <v>1</v>
      </c>
      <c r="BS70" s="1">
        <f t="shared" si="31"/>
        <v>2</v>
      </c>
      <c r="BT70" s="1">
        <f t="shared" si="31"/>
        <v>1</v>
      </c>
      <c r="BU70" s="1">
        <f t="shared" si="31"/>
        <v>2</v>
      </c>
      <c r="BV70" s="1">
        <f t="shared" si="31"/>
        <v>1</v>
      </c>
      <c r="BW70" s="1">
        <f t="shared" si="31"/>
        <v>2</v>
      </c>
      <c r="BX70" s="1">
        <f t="shared" si="31"/>
        <v>1</v>
      </c>
      <c r="BY70" s="1">
        <f t="shared" si="31"/>
        <v>2</v>
      </c>
      <c r="BZ70" s="1">
        <f t="shared" si="31"/>
        <v>1</v>
      </c>
      <c r="CA70" s="1">
        <f t="shared" si="31"/>
        <v>2</v>
      </c>
      <c r="CB70" s="1">
        <f t="shared" si="31"/>
        <v>1</v>
      </c>
      <c r="CC70" s="1">
        <f t="shared" si="31"/>
        <v>2</v>
      </c>
      <c r="CD70" s="1">
        <f t="shared" si="31"/>
        <v>1</v>
      </c>
      <c r="CE70" s="1">
        <f t="shared" si="31"/>
        <v>2</v>
      </c>
      <c r="CF70" s="1">
        <f t="shared" si="31"/>
        <v>1</v>
      </c>
      <c r="CG70" s="1">
        <f t="shared" si="31"/>
        <v>2</v>
      </c>
      <c r="CH70" s="1">
        <f t="shared" si="31"/>
        <v>1</v>
      </c>
      <c r="CI70" s="1">
        <f t="shared" si="31"/>
        <v>2</v>
      </c>
      <c r="CJ70" s="1">
        <f t="shared" si="31"/>
        <v>1</v>
      </c>
      <c r="CK70" s="1">
        <f t="shared" si="31"/>
        <v>2</v>
      </c>
      <c r="CL70" s="1">
        <f t="shared" si="31"/>
        <v>1</v>
      </c>
      <c r="CM70" s="1">
        <f t="shared" si="31"/>
        <v>2</v>
      </c>
      <c r="CN70" s="1">
        <f t="shared" si="31"/>
        <v>1</v>
      </c>
      <c r="CO70" s="1">
        <f t="shared" si="31"/>
        <v>2</v>
      </c>
      <c r="CP70" s="1">
        <f t="shared" si="31"/>
        <v>1</v>
      </c>
      <c r="CQ70" s="1">
        <f t="shared" si="31"/>
        <v>2</v>
      </c>
      <c r="CR70" s="1">
        <f t="shared" si="31"/>
        <v>1</v>
      </c>
      <c r="CS70" s="1">
        <f t="shared" si="31"/>
        <v>2</v>
      </c>
    </row>
    <row r="71" spans="1:97">
      <c r="B71" s="1">
        <v>1</v>
      </c>
      <c r="C71" s="4">
        <v>2</v>
      </c>
      <c r="D71" s="1">
        <f>B71+7</f>
        <v>8</v>
      </c>
      <c r="E71" s="1">
        <f t="shared" ref="E71:BP71" si="32">C71+7</f>
        <v>9</v>
      </c>
      <c r="F71" s="1">
        <f t="shared" si="32"/>
        <v>15</v>
      </c>
      <c r="G71" s="1">
        <f t="shared" si="32"/>
        <v>16</v>
      </c>
      <c r="H71" s="1">
        <f t="shared" si="32"/>
        <v>22</v>
      </c>
      <c r="I71" s="1">
        <f t="shared" si="32"/>
        <v>23</v>
      </c>
      <c r="J71" s="1">
        <f t="shared" si="32"/>
        <v>29</v>
      </c>
      <c r="K71" s="1">
        <f t="shared" si="32"/>
        <v>30</v>
      </c>
      <c r="L71" s="1">
        <f t="shared" si="32"/>
        <v>36</v>
      </c>
      <c r="M71" s="1">
        <f t="shared" si="32"/>
        <v>37</v>
      </c>
      <c r="N71" s="1">
        <f t="shared" si="32"/>
        <v>43</v>
      </c>
      <c r="O71" s="1">
        <f t="shared" si="32"/>
        <v>44</v>
      </c>
      <c r="P71" s="1">
        <f t="shared" si="32"/>
        <v>50</v>
      </c>
      <c r="Q71" s="1">
        <f t="shared" si="32"/>
        <v>51</v>
      </c>
      <c r="R71" s="1">
        <f t="shared" si="32"/>
        <v>57</v>
      </c>
      <c r="S71" s="1">
        <f t="shared" si="32"/>
        <v>58</v>
      </c>
      <c r="T71" s="1">
        <f t="shared" si="32"/>
        <v>64</v>
      </c>
      <c r="U71" s="1">
        <f t="shared" si="32"/>
        <v>65</v>
      </c>
      <c r="V71" s="1">
        <f t="shared" si="32"/>
        <v>71</v>
      </c>
      <c r="W71" s="1">
        <f t="shared" si="32"/>
        <v>72</v>
      </c>
      <c r="X71" s="1">
        <f t="shared" si="32"/>
        <v>78</v>
      </c>
      <c r="Y71" s="1">
        <f t="shared" si="32"/>
        <v>79</v>
      </c>
      <c r="Z71" s="1">
        <f t="shared" si="32"/>
        <v>85</v>
      </c>
      <c r="AA71" s="1">
        <f t="shared" si="32"/>
        <v>86</v>
      </c>
      <c r="AB71" s="1">
        <f t="shared" si="32"/>
        <v>92</v>
      </c>
      <c r="AC71" s="1">
        <f t="shared" si="32"/>
        <v>93</v>
      </c>
      <c r="AD71" s="1">
        <f t="shared" si="32"/>
        <v>99</v>
      </c>
      <c r="AE71" s="1">
        <f t="shared" si="32"/>
        <v>100</v>
      </c>
      <c r="AF71" s="1">
        <f t="shared" si="32"/>
        <v>106</v>
      </c>
      <c r="AG71" s="1">
        <f t="shared" si="32"/>
        <v>107</v>
      </c>
      <c r="AH71" s="1">
        <f t="shared" si="32"/>
        <v>113</v>
      </c>
      <c r="AI71" s="1">
        <f t="shared" si="32"/>
        <v>114</v>
      </c>
      <c r="AJ71" s="1">
        <f t="shared" si="32"/>
        <v>120</v>
      </c>
      <c r="AK71" s="1">
        <f t="shared" si="32"/>
        <v>121</v>
      </c>
      <c r="AL71" s="1">
        <f t="shared" si="32"/>
        <v>127</v>
      </c>
      <c r="AM71" s="1">
        <f t="shared" si="32"/>
        <v>128</v>
      </c>
      <c r="AN71" s="1">
        <f t="shared" si="32"/>
        <v>134</v>
      </c>
      <c r="AO71" s="1">
        <f t="shared" si="32"/>
        <v>135</v>
      </c>
      <c r="AP71" s="1">
        <f t="shared" si="32"/>
        <v>141</v>
      </c>
      <c r="AQ71" s="1">
        <f t="shared" si="32"/>
        <v>142</v>
      </c>
      <c r="AR71" s="1">
        <f t="shared" si="32"/>
        <v>148</v>
      </c>
      <c r="AS71" s="1">
        <f t="shared" si="32"/>
        <v>149</v>
      </c>
      <c r="AT71" s="1">
        <f t="shared" si="32"/>
        <v>155</v>
      </c>
      <c r="AU71" s="1">
        <f t="shared" si="32"/>
        <v>156</v>
      </c>
      <c r="AV71" s="1">
        <f t="shared" si="32"/>
        <v>162</v>
      </c>
      <c r="AW71" s="1">
        <f t="shared" si="32"/>
        <v>163</v>
      </c>
      <c r="AX71" s="1">
        <f t="shared" si="32"/>
        <v>169</v>
      </c>
      <c r="AY71" s="1">
        <f t="shared" si="32"/>
        <v>170</v>
      </c>
      <c r="AZ71" s="1">
        <f t="shared" si="32"/>
        <v>176</v>
      </c>
      <c r="BA71" s="1">
        <f t="shared" si="32"/>
        <v>177</v>
      </c>
      <c r="BB71" s="1">
        <f t="shared" si="32"/>
        <v>183</v>
      </c>
      <c r="BC71" s="1">
        <f t="shared" si="32"/>
        <v>184</v>
      </c>
      <c r="BD71" s="1">
        <f t="shared" si="32"/>
        <v>190</v>
      </c>
      <c r="BE71" s="1">
        <f t="shared" si="32"/>
        <v>191</v>
      </c>
      <c r="BF71" s="1">
        <f t="shared" si="32"/>
        <v>197</v>
      </c>
      <c r="BG71" s="1">
        <f t="shared" si="32"/>
        <v>198</v>
      </c>
      <c r="BH71" s="1">
        <f t="shared" si="32"/>
        <v>204</v>
      </c>
      <c r="BI71" s="1">
        <f t="shared" si="32"/>
        <v>205</v>
      </c>
      <c r="BJ71" s="1">
        <f t="shared" si="32"/>
        <v>211</v>
      </c>
      <c r="BK71" s="1">
        <f t="shared" si="32"/>
        <v>212</v>
      </c>
      <c r="BL71" s="1">
        <f t="shared" si="32"/>
        <v>218</v>
      </c>
      <c r="BM71" s="1">
        <f t="shared" si="32"/>
        <v>219</v>
      </c>
      <c r="BN71" s="1">
        <f t="shared" si="32"/>
        <v>225</v>
      </c>
      <c r="BO71" s="1">
        <f t="shared" si="32"/>
        <v>226</v>
      </c>
      <c r="BP71" s="1">
        <f t="shared" si="32"/>
        <v>232</v>
      </c>
      <c r="BQ71" s="1">
        <f t="shared" ref="BQ71:CS71" si="33">BO71+7</f>
        <v>233</v>
      </c>
      <c r="BR71" s="1">
        <f t="shared" si="33"/>
        <v>239</v>
      </c>
      <c r="BS71" s="1">
        <f t="shared" si="33"/>
        <v>240</v>
      </c>
      <c r="BT71" s="1">
        <f t="shared" si="33"/>
        <v>246</v>
      </c>
      <c r="BU71" s="1">
        <f t="shared" si="33"/>
        <v>247</v>
      </c>
      <c r="BV71" s="1">
        <f t="shared" si="33"/>
        <v>253</v>
      </c>
      <c r="BW71" s="1">
        <f t="shared" si="33"/>
        <v>254</v>
      </c>
      <c r="BX71" s="1">
        <f t="shared" si="33"/>
        <v>260</v>
      </c>
      <c r="BY71" s="1">
        <f t="shared" si="33"/>
        <v>261</v>
      </c>
      <c r="BZ71" s="1">
        <f t="shared" si="33"/>
        <v>267</v>
      </c>
      <c r="CA71" s="1">
        <f t="shared" si="33"/>
        <v>268</v>
      </c>
      <c r="CB71" s="1">
        <f t="shared" si="33"/>
        <v>274</v>
      </c>
      <c r="CC71" s="1">
        <f t="shared" si="33"/>
        <v>275</v>
      </c>
      <c r="CD71" s="1">
        <f t="shared" si="33"/>
        <v>281</v>
      </c>
      <c r="CE71" s="1">
        <f t="shared" si="33"/>
        <v>282</v>
      </c>
      <c r="CF71" s="1">
        <f t="shared" si="33"/>
        <v>288</v>
      </c>
      <c r="CG71" s="1">
        <f t="shared" si="33"/>
        <v>289</v>
      </c>
      <c r="CH71" s="1">
        <f t="shared" si="33"/>
        <v>295</v>
      </c>
      <c r="CI71" s="1">
        <f t="shared" si="33"/>
        <v>296</v>
      </c>
      <c r="CJ71" s="1">
        <f t="shared" si="33"/>
        <v>302</v>
      </c>
      <c r="CK71" s="1">
        <f t="shared" si="33"/>
        <v>303</v>
      </c>
      <c r="CL71" s="1">
        <f t="shared" si="33"/>
        <v>309</v>
      </c>
      <c r="CM71" s="1">
        <f t="shared" si="33"/>
        <v>310</v>
      </c>
      <c r="CN71" s="1">
        <f t="shared" si="33"/>
        <v>316</v>
      </c>
      <c r="CO71" s="1">
        <f t="shared" si="33"/>
        <v>317</v>
      </c>
      <c r="CP71" s="1">
        <f t="shared" si="33"/>
        <v>323</v>
      </c>
      <c r="CQ71" s="1">
        <f t="shared" si="33"/>
        <v>324</v>
      </c>
      <c r="CR71" s="1">
        <f t="shared" si="33"/>
        <v>330</v>
      </c>
      <c r="CS71" s="1">
        <f t="shared" si="33"/>
        <v>331</v>
      </c>
    </row>
    <row r="72" spans="1:97">
      <c r="B72" s="90" t="str">
        <f>"0x"&amp;DEC2HEX(INT(COLUMN()/2-1),2)</f>
        <v>0x00</v>
      </c>
      <c r="C72" s="90"/>
      <c r="D72" s="90" t="str">
        <f t="shared" ref="D72" si="34">"0x"&amp;DEC2HEX(INT(COLUMN()/2-1),2)</f>
        <v>0x01</v>
      </c>
      <c r="E72" s="90"/>
      <c r="F72" s="90" t="str">
        <f t="shared" ref="F72" si="35">"0x"&amp;DEC2HEX(INT(COLUMN()/2-1),2)</f>
        <v>0x02</v>
      </c>
      <c r="G72" s="90"/>
      <c r="H72" s="90" t="str">
        <f t="shared" ref="H72" si="36">"0x"&amp;DEC2HEX(INT(COLUMN()/2-1),2)</f>
        <v>0x03</v>
      </c>
      <c r="I72" s="90"/>
      <c r="J72" s="90" t="str">
        <f t="shared" ref="J72" si="37">"0x"&amp;DEC2HEX(INT(COLUMN()/2-1),2)</f>
        <v>0x04</v>
      </c>
      <c r="K72" s="90"/>
      <c r="L72" s="90" t="str">
        <f t="shared" ref="L72" si="38">"0x"&amp;DEC2HEX(INT(COLUMN()/2-1),2)</f>
        <v>0x05</v>
      </c>
      <c r="M72" s="90"/>
      <c r="N72" s="90" t="str">
        <f t="shared" ref="N72" si="39">"0x"&amp;DEC2HEX(INT(COLUMN()/2-1),2)</f>
        <v>0x06</v>
      </c>
      <c r="O72" s="90"/>
      <c r="P72" s="90" t="str">
        <f t="shared" ref="P72" si="40">"0x"&amp;DEC2HEX(INT(COLUMN()/2-1),2)</f>
        <v>0x07</v>
      </c>
      <c r="Q72" s="90"/>
      <c r="R72" s="90" t="str">
        <f t="shared" ref="R72" si="41">"0x"&amp;DEC2HEX(INT(COLUMN()/2-1),2)</f>
        <v>0x08</v>
      </c>
      <c r="S72" s="90"/>
      <c r="T72" s="90" t="str">
        <f t="shared" ref="T72" si="42">"0x"&amp;DEC2HEX(INT(COLUMN()/2-1),2)</f>
        <v>0x09</v>
      </c>
      <c r="U72" s="90"/>
      <c r="V72" s="90" t="str">
        <f t="shared" ref="V72" si="43">"0x"&amp;DEC2HEX(INT(COLUMN()/2-1),2)</f>
        <v>0x0A</v>
      </c>
      <c r="W72" s="90"/>
      <c r="X72" s="90" t="str">
        <f t="shared" ref="X72" si="44">"0x"&amp;DEC2HEX(INT(COLUMN()/2-1),2)</f>
        <v>0x0B</v>
      </c>
      <c r="Y72" s="90"/>
      <c r="Z72" s="90" t="str">
        <f t="shared" ref="Z72" si="45">"0x"&amp;DEC2HEX(INT(COLUMN()/2-1),2)</f>
        <v>0x0C</v>
      </c>
      <c r="AA72" s="90"/>
      <c r="AB72" s="90" t="str">
        <f t="shared" ref="AB72" si="46">"0x"&amp;DEC2HEX(INT(COLUMN()/2-1),2)</f>
        <v>0x0D</v>
      </c>
      <c r="AC72" s="90"/>
      <c r="AD72" s="90" t="str">
        <f t="shared" ref="AD72" si="47">"0x"&amp;DEC2HEX(INT(COLUMN()/2-1),2)</f>
        <v>0x0E</v>
      </c>
      <c r="AE72" s="90"/>
      <c r="AF72" s="90" t="str">
        <f t="shared" ref="AF72" si="48">"0x"&amp;DEC2HEX(INT(COLUMN()/2-1),2)</f>
        <v>0x0F</v>
      </c>
      <c r="AG72" s="90"/>
      <c r="AH72" s="90" t="str">
        <f t="shared" ref="AH72" si="49">"0x"&amp;DEC2HEX(INT(COLUMN()/2-1),2)</f>
        <v>0x10</v>
      </c>
      <c r="AI72" s="90"/>
      <c r="AJ72" s="90" t="str">
        <f t="shared" ref="AJ72" si="50">"0x"&amp;DEC2HEX(INT(COLUMN()/2-1),2)</f>
        <v>0x11</v>
      </c>
      <c r="AK72" s="90"/>
      <c r="AL72" s="90" t="str">
        <f t="shared" ref="AL72" si="51">"0x"&amp;DEC2HEX(INT(COLUMN()/2-1),2)</f>
        <v>0x12</v>
      </c>
      <c r="AM72" s="90"/>
      <c r="AN72" s="90" t="str">
        <f t="shared" ref="AN72" si="52">"0x"&amp;DEC2HEX(INT(COLUMN()/2-1),2)</f>
        <v>0x13</v>
      </c>
      <c r="AO72" s="90"/>
      <c r="AP72" s="90" t="str">
        <f t="shared" ref="AP72" si="53">"0x"&amp;DEC2HEX(INT(COLUMN()/2-1),2)</f>
        <v>0x14</v>
      </c>
      <c r="AQ72" s="90"/>
      <c r="AR72" s="90" t="str">
        <f t="shared" ref="AR72" si="54">"0x"&amp;DEC2HEX(INT(COLUMN()/2-1),2)</f>
        <v>0x15</v>
      </c>
      <c r="AS72" s="90"/>
      <c r="AT72" s="90" t="str">
        <f t="shared" ref="AT72" si="55">"0x"&amp;DEC2HEX(INT(COLUMN()/2-1),2)</f>
        <v>0x16</v>
      </c>
      <c r="AU72" s="90"/>
      <c r="AV72" s="90" t="str">
        <f t="shared" ref="AV72" si="56">"0x"&amp;DEC2HEX(INT(COLUMN()/2-1),2)</f>
        <v>0x17</v>
      </c>
      <c r="AW72" s="90"/>
      <c r="AX72" s="90" t="str">
        <f t="shared" ref="AX72" si="57">"0x"&amp;DEC2HEX(INT(COLUMN()/2-1),2)</f>
        <v>0x18</v>
      </c>
      <c r="AY72" s="90"/>
      <c r="AZ72" s="90" t="str">
        <f t="shared" ref="AZ72" si="58">"0x"&amp;DEC2HEX(INT(COLUMN()/2-1),2)</f>
        <v>0x19</v>
      </c>
      <c r="BA72" s="90"/>
      <c r="BB72" s="90" t="str">
        <f t="shared" ref="BB72" si="59">"0x"&amp;DEC2HEX(INT(COLUMN()/2-1),2)</f>
        <v>0x1A</v>
      </c>
      <c r="BC72" s="90"/>
      <c r="BD72" s="90" t="str">
        <f t="shared" ref="BD72" si="60">"0x"&amp;DEC2HEX(INT(COLUMN()/2-1),2)</f>
        <v>0x1B</v>
      </c>
      <c r="BE72" s="90"/>
      <c r="BF72" s="90" t="str">
        <f t="shared" ref="BF72" si="61">"0x"&amp;DEC2HEX(INT(COLUMN()/2-1),2)</f>
        <v>0x1C</v>
      </c>
      <c r="BG72" s="90"/>
      <c r="BH72" s="90" t="str">
        <f t="shared" ref="BH72" si="62">"0x"&amp;DEC2HEX(INT(COLUMN()/2-1),2)</f>
        <v>0x1D</v>
      </c>
      <c r="BI72" s="90"/>
      <c r="BJ72" s="90" t="str">
        <f t="shared" ref="BJ72" si="63">"0x"&amp;DEC2HEX(INT(COLUMN()/2-1),2)</f>
        <v>0x1E</v>
      </c>
      <c r="BK72" s="90"/>
      <c r="BL72" s="90" t="str">
        <f t="shared" ref="BL72" si="64">"0x"&amp;DEC2HEX(INT(COLUMN()/2-1),2)</f>
        <v>0x1F</v>
      </c>
      <c r="BM72" s="90"/>
      <c r="BN72" s="90" t="str">
        <f t="shared" ref="BN72" si="65">"0x"&amp;DEC2HEX(INT(COLUMN()/2-1),2)</f>
        <v>0x20</v>
      </c>
      <c r="BO72" s="90"/>
      <c r="BP72" s="90" t="str">
        <f t="shared" ref="BP72" si="66">"0x"&amp;DEC2HEX(INT(COLUMN()/2-1),2)</f>
        <v>0x21</v>
      </c>
      <c r="BQ72" s="90"/>
      <c r="BR72" s="90" t="str">
        <f t="shared" ref="BR72" si="67">"0x"&amp;DEC2HEX(INT(COLUMN()/2-1),2)</f>
        <v>0x22</v>
      </c>
      <c r="BS72" s="90"/>
      <c r="BT72" s="90" t="str">
        <f t="shared" ref="BT72" si="68">"0x"&amp;DEC2HEX(INT(COLUMN()/2-1),2)</f>
        <v>0x23</v>
      </c>
      <c r="BU72" s="90"/>
      <c r="BV72" s="90" t="str">
        <f t="shared" ref="BV72" si="69">"0x"&amp;DEC2HEX(INT(COLUMN()/2-1),2)</f>
        <v>0x24</v>
      </c>
      <c r="BW72" s="90"/>
      <c r="BX72" s="90" t="str">
        <f t="shared" ref="BX72" si="70">"0x"&amp;DEC2HEX(INT(COLUMN()/2-1),2)</f>
        <v>0x25</v>
      </c>
      <c r="BY72" s="90"/>
      <c r="BZ72" s="90" t="str">
        <f t="shared" ref="BZ72" si="71">"0x"&amp;DEC2HEX(INT(COLUMN()/2-1),2)</f>
        <v>0x26</v>
      </c>
      <c r="CA72" s="90"/>
      <c r="CB72" s="90" t="str">
        <f t="shared" ref="CB72" si="72">"0x"&amp;DEC2HEX(INT(COLUMN()/2-1),2)</f>
        <v>0x27</v>
      </c>
      <c r="CC72" s="90"/>
      <c r="CD72" s="90" t="str">
        <f t="shared" ref="CD72" si="73">"0x"&amp;DEC2HEX(INT(COLUMN()/2-1),2)</f>
        <v>0x28</v>
      </c>
      <c r="CE72" s="90"/>
      <c r="CF72" s="90" t="str">
        <f t="shared" ref="CF72" si="74">"0x"&amp;DEC2HEX(INT(COLUMN()/2-1),2)</f>
        <v>0x29</v>
      </c>
      <c r="CG72" s="90"/>
      <c r="CH72" s="90" t="str">
        <f t="shared" ref="CH72" si="75">"0x"&amp;DEC2HEX(INT(COLUMN()/2-1),2)</f>
        <v>0x2A</v>
      </c>
      <c r="CI72" s="90"/>
      <c r="CJ72" s="90" t="str">
        <f t="shared" ref="CJ72" si="76">"0x"&amp;DEC2HEX(INT(COLUMN()/2-1),2)</f>
        <v>0x2B</v>
      </c>
      <c r="CK72" s="90"/>
      <c r="CL72" s="90" t="str">
        <f t="shared" ref="CL72" si="77">"0x"&amp;DEC2HEX(INT(COLUMN()/2-1),2)</f>
        <v>0x2C</v>
      </c>
      <c r="CM72" s="90"/>
      <c r="CN72" s="90" t="str">
        <f t="shared" ref="CN72" si="78">"0x"&amp;DEC2HEX(INT(COLUMN()/2-1),2)</f>
        <v>0x2D</v>
      </c>
      <c r="CO72" s="90"/>
      <c r="CP72" s="90" t="str">
        <f t="shared" ref="CP72" si="79">"0x"&amp;DEC2HEX(INT(COLUMN()/2-1),2)</f>
        <v>0x2E</v>
      </c>
      <c r="CQ72" s="90"/>
      <c r="CR72" s="90" t="str">
        <f t="shared" ref="CR72" si="80">"0x"&amp;DEC2HEX(INT(COLUMN()/2-1),2)</f>
        <v>0x2F</v>
      </c>
      <c r="CS72" s="90"/>
    </row>
    <row r="73" spans="1:97" ht="15.75" thickBot="1">
      <c r="B73" s="91" t="str">
        <f>C75&amp;" - "&amp;C76</f>
        <v>Igros Castle - Fort Zeakden</v>
      </c>
      <c r="C73" s="91"/>
      <c r="D73" s="91" t="str">
        <f>E75&amp;" - "&amp;E76</f>
        <v>Igros Castle - Mandalia Plains</v>
      </c>
      <c r="E73" s="91"/>
      <c r="F73" s="91" t="str">
        <f t="shared" ref="F73" si="81">G75&amp;" - "&amp;G76</f>
        <v>Mandalia Plains - Thieves Fort</v>
      </c>
      <c r="G73" s="91"/>
      <c r="H73" s="91" t="str">
        <f t="shared" ref="H73" si="82">I75&amp;" - "&amp;I76</f>
        <v>Mandalia Plains - Gariland Magic City</v>
      </c>
      <c r="I73" s="91"/>
      <c r="J73" s="91" t="str">
        <f t="shared" ref="J73" si="83">K75&amp;" - "&amp;K76</f>
        <v>Gariland Magic City - Lenalia Plateau</v>
      </c>
      <c r="K73" s="91"/>
      <c r="L73" s="91" t="str">
        <f t="shared" ref="L73" si="84">M75&amp;" - "&amp;M76</f>
        <v>Lenalia Plateau - Fovoham Plains</v>
      </c>
      <c r="M73" s="91"/>
      <c r="N73" s="91" t="str">
        <f t="shared" ref="N73" si="85">O75&amp;" - "&amp;O76</f>
        <v>Fovoham Plains - Fort Zeakden</v>
      </c>
      <c r="O73" s="91"/>
      <c r="P73" s="91" t="str">
        <f t="shared" ref="P73" si="86">Q75&amp;" - "&amp;Q76</f>
        <v>Fovoham Plains - Riovanes Castle</v>
      </c>
      <c r="Q73" s="91"/>
      <c r="R73" s="91" t="str">
        <f t="shared" ref="R73" si="87">S75&amp;" - "&amp;S76</f>
        <v>Riovanes Castle - Bervenia Volcano</v>
      </c>
      <c r="S73" s="91"/>
      <c r="T73" s="91" t="str">
        <f t="shared" ref="T73" si="88">U75&amp;" - "&amp;U76</f>
        <v>Bervenia Volcano - Zeklaus Desert</v>
      </c>
      <c r="U73" s="91"/>
      <c r="V73" s="91" t="str">
        <f t="shared" ref="V73" si="89">W75&amp;" - "&amp;W76</f>
        <v>Zeklaus Desert - Dorter Trade City</v>
      </c>
      <c r="W73" s="91"/>
      <c r="X73" s="91" t="str">
        <f t="shared" ref="X73" si="90">Y75&amp;" - "&amp;Y76</f>
        <v>Dorter Trade City - Sweegy Woods</v>
      </c>
      <c r="Y73" s="91"/>
      <c r="Z73" s="91" t="str">
        <f t="shared" ref="Z73" si="91">AA75&amp;" - "&amp;AA76</f>
        <v>Sweegy Woods - Gariland Magic City</v>
      </c>
      <c r="AA73" s="91"/>
      <c r="AB73" s="91" t="str">
        <f t="shared" ref="AB73" si="92">AC75&amp;" - "&amp;AC76</f>
        <v>Riovanes Castle - Yuguo Woods</v>
      </c>
      <c r="AC73" s="91"/>
      <c r="AD73" s="91" t="str">
        <f t="shared" ref="AD73" si="93">AE75&amp;" - "&amp;AE76</f>
        <v>Yuguo Woods - Yardow Fort City</v>
      </c>
      <c r="AE73" s="91"/>
      <c r="AF73" s="91" t="str">
        <f t="shared" ref="AF73" si="94">AG75&amp;" - "&amp;AG76</f>
        <v>Yardow Fort City - Grog Hill</v>
      </c>
      <c r="AG73" s="91"/>
      <c r="AH73" s="91" t="str">
        <f t="shared" ref="AH73" si="95">AI75&amp;" - "&amp;AI76</f>
        <v>Grog Hill - Lesalia Imp. Capital</v>
      </c>
      <c r="AI73" s="91"/>
      <c r="AJ73" s="91" t="str">
        <f t="shared" ref="AJ73" si="96">AK75&amp;" - "&amp;AK76</f>
        <v>Lesalia Imp. Capital - Goland Coal City</v>
      </c>
      <c r="AK73" s="91"/>
      <c r="AL73" s="91" t="str">
        <f t="shared" ref="AL73" si="97">AM75&amp;" - "&amp;AM76</f>
        <v>Goland Coal City - Zeklaus Desert</v>
      </c>
      <c r="AM73" s="91"/>
      <c r="AN73" s="91" t="str">
        <f t="shared" ref="AN73" si="98">AO75&amp;" - "&amp;AO76</f>
        <v>Dorter Trade City - Orbonne Monastery</v>
      </c>
      <c r="AO73" s="91"/>
      <c r="AP73" s="91" t="str">
        <f t="shared" ref="AP73" si="99">AQ75&amp;" - "&amp;AQ76</f>
        <v>Dorter Trade City - Araguay Woods</v>
      </c>
      <c r="AQ73" s="91"/>
      <c r="AR73" s="91" t="str">
        <f t="shared" ref="AR73" si="100">AS75&amp;" - "&amp;AS76</f>
        <v>Araguay Woods - Zirekile Falls</v>
      </c>
      <c r="AS73" s="91"/>
      <c r="AT73" s="91" t="str">
        <f t="shared" ref="AT73" si="101">AU75&amp;" - "&amp;AU76</f>
        <v>Zirekile Falls - Bethla Garrison</v>
      </c>
      <c r="AU73" s="91"/>
      <c r="AV73" s="91" t="str">
        <f t="shared" ref="AV73" si="102">AW75&amp;" - "&amp;AW76</f>
        <v>Bethla Garrison - Bed Desert</v>
      </c>
      <c r="AW73" s="91"/>
      <c r="AX73" s="91" t="str">
        <f t="shared" ref="AX73" si="103">AY75&amp;" - "&amp;AY76</f>
        <v>Bed Desert - Bervenia Free City</v>
      </c>
      <c r="AY73" s="91"/>
      <c r="AZ73" s="91" t="str">
        <f t="shared" ref="AZ73" si="104">BA75&amp;" - "&amp;BA76</f>
        <v>Bervenia Free City - Doguola Pass</v>
      </c>
      <c r="BA73" s="91"/>
      <c r="BB73" s="91" t="str">
        <f t="shared" ref="BB73" si="105">BC75&amp;" - "&amp;BC76</f>
        <v>Doguola Pass - Grog Hill</v>
      </c>
      <c r="BC73" s="91"/>
      <c r="BD73" s="91" t="str">
        <f t="shared" ref="BD73" si="106">BE75&amp;" - "&amp;BE76</f>
        <v>Bervenia Free City - Finath River</v>
      </c>
      <c r="BE73" s="91"/>
      <c r="BF73" s="91" t="str">
        <f t="shared" ref="BF73" si="107">BG75&amp;" - "&amp;BG76</f>
        <v>Finath River - Zeltennia Castle</v>
      </c>
      <c r="BG73" s="91"/>
      <c r="BH73" s="91" t="str">
        <f t="shared" ref="BH73" si="108">BI75&amp;" - "&amp;BI76</f>
        <v>Zeltennia Castle - Nelveska Temple</v>
      </c>
      <c r="BI73" s="91"/>
      <c r="BJ73" s="91" t="str">
        <f t="shared" ref="BJ73" si="109">BK75&amp;" - "&amp;BK76</f>
        <v>Zeltennia Castle - Zarghidas Trade City</v>
      </c>
      <c r="BK73" s="91"/>
      <c r="BL73" s="91" t="str">
        <f t="shared" ref="BL73" si="110">BM75&amp;" - "&amp;BM76</f>
        <v>Zarghidas Trade City - Germinas Peak</v>
      </c>
      <c r="BM73" s="91"/>
      <c r="BN73" s="91" t="str">
        <f t="shared" ref="BN73" si="111">BO75&amp;" - "&amp;BO76</f>
        <v>Germinas Peak - Poeskas Lake</v>
      </c>
      <c r="BO73" s="91"/>
      <c r="BP73" s="91" t="str">
        <f t="shared" ref="BP73" si="112">BQ75&amp;" - "&amp;BQ76</f>
        <v>Poeskas Lake - Limberry Castle</v>
      </c>
      <c r="BQ73" s="91"/>
      <c r="BR73" s="91" t="str">
        <f t="shared" ref="BR73" si="113">BS75&amp;" - "&amp;BS76</f>
        <v>Limberry Castle - Dolbodar Swamp</v>
      </c>
      <c r="BS73" s="91"/>
      <c r="BT73" s="91" t="str">
        <f t="shared" ref="BT73" si="114">BU75&amp;" - "&amp;BU76</f>
        <v>Dolbodar Swamp - Bethla Garrison</v>
      </c>
      <c r="BU73" s="91"/>
      <c r="BV73" s="91" t="str">
        <f t="shared" ref="BV73" si="115">BW75&amp;" - "&amp;BW76</f>
        <v>Zirekile Falls - Zaland Fort City</v>
      </c>
      <c r="BW73" s="91"/>
      <c r="BX73" s="91" t="str">
        <f t="shared" ref="BX73" si="116">BY75&amp;" - "&amp;BY76</f>
        <v>Zaland Fort City - Bariaus Hill</v>
      </c>
      <c r="BY73" s="91"/>
      <c r="BZ73" s="91" t="str">
        <f t="shared" ref="BZ73" si="117">CA75&amp;" - "&amp;CA76</f>
        <v>Bariaus Hill - Lionel Castle</v>
      </c>
      <c r="CA73" s="91"/>
      <c r="CB73" s="91" t="str">
        <f t="shared" ref="CB73" si="118">CC75&amp;" - "&amp;CC76</f>
        <v>Lionel Castle - Bariaus Valley</v>
      </c>
      <c r="CC73" s="91"/>
      <c r="CD73" s="91" t="str">
        <f t="shared" ref="CD73" si="119">CE75&amp;" - "&amp;CE76</f>
        <v>Bariaus Valley - Warjilis Trade City</v>
      </c>
      <c r="CE73" s="91"/>
      <c r="CF73" s="91" t="str">
        <f t="shared" ref="CF73" si="120">CG75&amp;" - "&amp;CG76</f>
        <v>Warjilis Trade City - Deep Dungeon</v>
      </c>
      <c r="CG73" s="91"/>
      <c r="CH73" s="91" t="str">
        <f t="shared" ref="CH73" si="121">CI75&amp;" - "&amp;CI76</f>
        <v>Golgorand Execution Site - Bariaus Valley</v>
      </c>
      <c r="CI73" s="91"/>
      <c r="CJ73" s="91" t="str">
        <f t="shared" ref="CJ73" si="122">CK75&amp;" - "&amp;CK76</f>
        <v>Zigolis Swamp - Lionel Castle</v>
      </c>
      <c r="CK73" s="91"/>
      <c r="CL73" s="91" t="str">
        <f t="shared" ref="CL73" si="123">CM75&amp;" - "&amp;CM76</f>
        <v>Zigolis Swamp - Goug Machine City</v>
      </c>
      <c r="CM73" s="91"/>
      <c r="CN73" s="91" t="str">
        <f t="shared" ref="CN73" si="124">CO75&amp;" - "&amp;CO76</f>
        <v>Goug Machine City - Murond Holy Place</v>
      </c>
      <c r="CO73" s="91"/>
      <c r="CP73" s="91" t="str">
        <f t="shared" ref="CP73" si="125">CQ75&amp;" - "&amp;CQ76</f>
        <v>Murond Holy Place - Gariland Magic City</v>
      </c>
      <c r="CQ73" s="91"/>
      <c r="CR73" s="91" t="str">
        <f t="shared" ref="CR73" si="126">CS75&amp;" - "&amp;CS76</f>
        <v>Goug Machine City - Warjilis Trade City</v>
      </c>
      <c r="CS73" s="91"/>
    </row>
    <row r="74" spans="1:97" ht="15">
      <c r="A74" s="66" t="s">
        <v>487</v>
      </c>
      <c r="B74" s="40">
        <f>INDEX('Paths Edit'!$C$78:$LT$78,1,1+(COLUMN()-2)/2*7)</f>
        <v>6</v>
      </c>
      <c r="C74" s="46" t="str">
        <f>INDEX('Locations Data'!$F$1:$F$43,B74+1,1)</f>
        <v>Gariland Magic City</v>
      </c>
      <c r="D74" s="40">
        <f>INDEX('Paths Edit'!$C$78:$LT$78,1,1+(COLUMN()-2)/2*7)</f>
        <v>8</v>
      </c>
      <c r="E74" s="46" t="str">
        <f>INDEX('Locations Data'!$F$1:$F$43,D74+1,1)</f>
        <v>Goland Coal City</v>
      </c>
      <c r="F74" s="40">
        <f>INDEX('Paths Edit'!$C$78:$LT$78,1,1+(COLUMN()-2)/2*7)</f>
        <v>6</v>
      </c>
      <c r="G74" s="46" t="str">
        <f>INDEX('Locations Data'!$F$1:$F$43,F74+1,1)</f>
        <v>Gariland Magic City</v>
      </c>
      <c r="H74" s="40">
        <f>INDEX('Paths Edit'!$C$78:$LT$78,1,1+(COLUMN()-2)/2*7)</f>
        <v>6</v>
      </c>
      <c r="I74" s="46" t="str">
        <f>INDEX('Locations Data'!$F$1:$F$43,H74+1,1)</f>
        <v>Gariland Magic City</v>
      </c>
      <c r="J74" s="40">
        <f>INDEX('Paths Edit'!$C$78:$LT$78,1,1+(COLUMN()-2)/2*7)</f>
        <v>6</v>
      </c>
      <c r="K74" s="46" t="str">
        <f>INDEX('Locations Data'!$F$1:$F$43,J74+1,1)</f>
        <v>Gariland Magic City</v>
      </c>
      <c r="L74" s="40">
        <f>INDEX('Paths Edit'!$C$78:$LT$78,1,1+(COLUMN()-2)/2*7)</f>
        <v>6</v>
      </c>
      <c r="M74" s="46" t="str">
        <f>INDEX('Locations Data'!$F$1:$F$43,L74+1,1)</f>
        <v>Gariland Magic City</v>
      </c>
      <c r="N74" s="40">
        <f>INDEX('Paths Edit'!$C$78:$LT$78,1,1+(COLUMN()-2)/2*7)</f>
        <v>6</v>
      </c>
      <c r="O74" s="46" t="str">
        <f>INDEX('Locations Data'!$F$1:$F$43,N74+1,1)</f>
        <v>Gariland Magic City</v>
      </c>
      <c r="P74" s="40">
        <f>INDEX('Paths Edit'!$C$78:$LT$78,1,1+(COLUMN()-2)/2*7)</f>
        <v>5</v>
      </c>
      <c r="Q74" s="46" t="str">
        <f>INDEX('Locations Data'!$F$1:$F$43,P74+1,1)</f>
        <v>Zeltennia Castle</v>
      </c>
      <c r="R74" s="40">
        <f>INDEX('Paths Edit'!$C$78:$LT$78,1,1+(COLUMN()-2)/2*7)</f>
        <v>7</v>
      </c>
      <c r="S74" s="46" t="str">
        <f>INDEX('Locations Data'!$F$1:$F$43,R74+1,1)</f>
        <v>Yardow Fort City</v>
      </c>
      <c r="T74" s="40">
        <f>INDEX('Paths Edit'!$C$78:$LT$78,1,1+(COLUMN()-2)/2*7)</f>
        <v>8</v>
      </c>
      <c r="U74" s="46" t="str">
        <f>INDEX('Locations Data'!$F$1:$F$43,T74+1,1)</f>
        <v>Goland Coal City</v>
      </c>
      <c r="V74" s="40">
        <f>INDEX('Paths Edit'!$C$78:$LT$78,1,1+(COLUMN()-2)/2*7)</f>
        <v>6</v>
      </c>
      <c r="W74" s="46" t="str">
        <f>INDEX('Locations Data'!$F$1:$F$43,V74+1,1)</f>
        <v>Gariland Magic City</v>
      </c>
      <c r="X74" s="40">
        <f>INDEX('Paths Edit'!$C$78:$LT$78,1,1+(COLUMN()-2)/2*7)</f>
        <v>7</v>
      </c>
      <c r="Y74" s="46" t="str">
        <f>INDEX('Locations Data'!$F$1:$F$43,X74+1,1)</f>
        <v>Yardow Fort City</v>
      </c>
      <c r="Z74" s="40">
        <f>INDEX('Paths Edit'!$C$78:$LT$78,1,1+(COLUMN()-2)/2*7)</f>
        <v>6</v>
      </c>
      <c r="AA74" s="46" t="str">
        <f>INDEX('Locations Data'!$F$1:$F$43,Z74+1,1)</f>
        <v>Gariland Magic City</v>
      </c>
      <c r="AB74" s="40">
        <f>INDEX('Paths Edit'!$C$78:$LT$78,1,1+(COLUMN()-2)/2*7)</f>
        <v>5</v>
      </c>
      <c r="AC74" s="46" t="str">
        <f>INDEX('Locations Data'!$F$1:$F$43,AB74+1,1)</f>
        <v>Zeltennia Castle</v>
      </c>
      <c r="AD74" s="40">
        <f>INDEX('Paths Edit'!$C$78:$LT$78,1,1+(COLUMN()-2)/2*7)</f>
        <v>6</v>
      </c>
      <c r="AE74" s="46" t="str">
        <f>INDEX('Locations Data'!$F$1:$F$43,AD74+1,1)</f>
        <v>Gariland Magic City</v>
      </c>
      <c r="AF74" s="40">
        <f>INDEX('Paths Edit'!$C$78:$LT$78,1,1+(COLUMN()-2)/2*7)</f>
        <v>8</v>
      </c>
      <c r="AG74" s="46" t="str">
        <f>INDEX('Locations Data'!$F$1:$F$43,AF74+1,1)</f>
        <v>Goland Coal City</v>
      </c>
      <c r="AH74" s="40">
        <f>INDEX('Paths Edit'!$C$78:$LT$78,1,1+(COLUMN()-2)/2*7)</f>
        <v>6</v>
      </c>
      <c r="AI74" s="46" t="str">
        <f>INDEX('Locations Data'!$F$1:$F$43,AH74+1,1)</f>
        <v>Gariland Magic City</v>
      </c>
      <c r="AJ74" s="40">
        <f>INDEX('Paths Edit'!$C$78:$LT$78,1,1+(COLUMN()-2)/2*7)</f>
        <v>4</v>
      </c>
      <c r="AK74" s="46" t="str">
        <f>INDEX('Locations Data'!$F$1:$F$43,AJ74+1,1)</f>
        <v>Limberry Castle</v>
      </c>
      <c r="AL74" s="40">
        <f>INDEX('Paths Edit'!$C$78:$LT$78,1,1+(COLUMN()-2)/2*7)</f>
        <v>5</v>
      </c>
      <c r="AM74" s="46" t="str">
        <f>INDEX('Locations Data'!$F$1:$F$43,AL74+1,1)</f>
        <v>Zeltennia Castle</v>
      </c>
      <c r="AN74" s="40">
        <f>INDEX('Paths Edit'!$C$78:$LT$78,1,1+(COLUMN()-2)/2*7)</f>
        <v>6</v>
      </c>
      <c r="AO74" s="46" t="str">
        <f>INDEX('Locations Data'!$F$1:$F$43,AN74+1,1)</f>
        <v>Gariland Magic City</v>
      </c>
      <c r="AP74" s="40">
        <f>INDEX('Paths Edit'!$C$78:$LT$78,1,1+(COLUMN()-2)/2*7)</f>
        <v>6</v>
      </c>
      <c r="AQ74" s="46" t="str">
        <f>INDEX('Locations Data'!$F$1:$F$43,AP74+1,1)</f>
        <v>Gariland Magic City</v>
      </c>
      <c r="AR74" s="40">
        <f>INDEX('Paths Edit'!$C$78:$LT$78,1,1+(COLUMN()-2)/2*7)</f>
        <v>5</v>
      </c>
      <c r="AS74" s="46" t="str">
        <f>INDEX('Locations Data'!$F$1:$F$43,AR74+1,1)</f>
        <v>Zeltennia Castle</v>
      </c>
      <c r="AT74" s="40">
        <f>INDEX('Paths Edit'!$C$78:$LT$78,1,1+(COLUMN()-2)/2*7)</f>
        <v>6</v>
      </c>
      <c r="AU74" s="46" t="str">
        <f>INDEX('Locations Data'!$F$1:$F$43,AT74+1,1)</f>
        <v>Gariland Magic City</v>
      </c>
      <c r="AV74" s="40">
        <f>INDEX('Paths Edit'!$C$78:$LT$78,1,1+(COLUMN()-2)/2*7)</f>
        <v>6</v>
      </c>
      <c r="AW74" s="46" t="str">
        <f>INDEX('Locations Data'!$F$1:$F$43,AV74+1,1)</f>
        <v>Gariland Magic City</v>
      </c>
      <c r="AX74" s="40">
        <f>INDEX('Paths Edit'!$C$78:$LT$78,1,1+(COLUMN()-2)/2*7)</f>
        <v>7</v>
      </c>
      <c r="AY74" s="46" t="str">
        <f>INDEX('Locations Data'!$F$1:$F$43,AX74+1,1)</f>
        <v>Yardow Fort City</v>
      </c>
      <c r="AZ74" s="40">
        <f>INDEX('Paths Edit'!$C$78:$LT$78,1,1+(COLUMN()-2)/2*7)</f>
        <v>6</v>
      </c>
      <c r="BA74" s="46" t="str">
        <f>INDEX('Locations Data'!$F$1:$F$43,AZ74+1,1)</f>
        <v>Gariland Magic City</v>
      </c>
      <c r="BB74" s="40">
        <f>INDEX('Paths Edit'!$C$78:$LT$78,1,1+(COLUMN()-2)/2*7)</f>
        <v>7</v>
      </c>
      <c r="BC74" s="46" t="str">
        <f>INDEX('Locations Data'!$F$1:$F$43,BB74+1,1)</f>
        <v>Yardow Fort City</v>
      </c>
      <c r="BD74" s="40">
        <f>INDEX('Paths Edit'!$C$78:$LT$78,1,1+(COLUMN()-2)/2*7)</f>
        <v>6</v>
      </c>
      <c r="BE74" s="46" t="str">
        <f>INDEX('Locations Data'!$F$1:$F$43,BD74+1,1)</f>
        <v>Gariland Magic City</v>
      </c>
      <c r="BF74" s="40">
        <f>INDEX('Paths Edit'!$C$78:$LT$78,1,1+(COLUMN()-2)/2*7)</f>
        <v>7</v>
      </c>
      <c r="BG74" s="46" t="str">
        <f>INDEX('Locations Data'!$F$1:$F$43,BF74+1,1)</f>
        <v>Yardow Fort City</v>
      </c>
      <c r="BH74" s="40">
        <f>INDEX('Paths Edit'!$C$78:$LT$78,1,1+(COLUMN()-2)/2*7)</f>
        <v>7</v>
      </c>
      <c r="BI74" s="46" t="str">
        <f>INDEX('Locations Data'!$F$1:$F$43,BH74+1,1)</f>
        <v>Yardow Fort City</v>
      </c>
      <c r="BJ74" s="40">
        <f>INDEX('Paths Edit'!$C$78:$LT$78,1,1+(COLUMN()-2)/2*7)</f>
        <v>7</v>
      </c>
      <c r="BK74" s="46" t="str">
        <f>INDEX('Locations Data'!$F$1:$F$43,BJ74+1,1)</f>
        <v>Yardow Fort City</v>
      </c>
      <c r="BL74" s="40">
        <f>INDEX('Paths Edit'!$C$78:$LT$78,1,1+(COLUMN()-2)/2*7)</f>
        <v>6</v>
      </c>
      <c r="BM74" s="46" t="str">
        <f>INDEX('Locations Data'!$F$1:$F$43,BL74+1,1)</f>
        <v>Gariland Magic City</v>
      </c>
      <c r="BN74" s="40">
        <f>INDEX('Paths Edit'!$C$78:$LT$78,1,1+(COLUMN()-2)/2*7)</f>
        <v>6</v>
      </c>
      <c r="BO74" s="46" t="str">
        <f>INDEX('Locations Data'!$F$1:$F$43,BN74+1,1)</f>
        <v>Gariland Magic City</v>
      </c>
      <c r="BP74" s="40">
        <f>INDEX('Paths Edit'!$C$78:$LT$78,1,1+(COLUMN()-2)/2*7)</f>
        <v>7</v>
      </c>
      <c r="BQ74" s="46" t="str">
        <f>INDEX('Locations Data'!$F$1:$F$43,BP74+1,1)</f>
        <v>Yardow Fort City</v>
      </c>
      <c r="BR74" s="40">
        <f>INDEX('Paths Edit'!$C$78:$LT$78,1,1+(COLUMN()-2)/2*7)</f>
        <v>6</v>
      </c>
      <c r="BS74" s="46" t="str">
        <f>INDEX('Locations Data'!$F$1:$F$43,BR74+1,1)</f>
        <v>Gariland Magic City</v>
      </c>
      <c r="BT74" s="40">
        <f>INDEX('Paths Edit'!$C$78:$LT$78,1,1+(COLUMN()-2)/2*7)</f>
        <v>7</v>
      </c>
      <c r="BU74" s="46" t="str">
        <f>INDEX('Locations Data'!$F$1:$F$43,BT74+1,1)</f>
        <v>Yardow Fort City</v>
      </c>
      <c r="BV74" s="40">
        <f>INDEX('Paths Edit'!$C$78:$LT$78,1,1+(COLUMN()-2)/2*7)</f>
        <v>6</v>
      </c>
      <c r="BW74" s="46" t="str">
        <f>INDEX('Locations Data'!$F$1:$F$43,BV74+1,1)</f>
        <v>Gariland Magic City</v>
      </c>
      <c r="BX74" s="40">
        <f>INDEX('Paths Edit'!$C$78:$LT$78,1,1+(COLUMN()-2)/2*7)</f>
        <v>6</v>
      </c>
      <c r="BY74" s="46" t="str">
        <f>INDEX('Locations Data'!$F$1:$F$43,BX74+1,1)</f>
        <v>Gariland Magic City</v>
      </c>
      <c r="BZ74" s="40">
        <f>INDEX('Paths Edit'!$C$78:$LT$78,1,1+(COLUMN()-2)/2*7)</f>
        <v>6</v>
      </c>
      <c r="CA74" s="46" t="str">
        <f>INDEX('Locations Data'!$F$1:$F$43,BZ74+1,1)</f>
        <v>Gariland Magic City</v>
      </c>
      <c r="CB74" s="40">
        <f>INDEX('Paths Edit'!$C$78:$LT$78,1,1+(COLUMN()-2)/2*7)</f>
        <v>5</v>
      </c>
      <c r="CC74" s="46" t="str">
        <f>INDEX('Locations Data'!$F$1:$F$43,CB74+1,1)</f>
        <v>Zeltennia Castle</v>
      </c>
      <c r="CD74" s="40">
        <f>INDEX('Paths Edit'!$C$78:$LT$78,1,1+(COLUMN()-2)/2*7)</f>
        <v>6</v>
      </c>
      <c r="CE74" s="46" t="str">
        <f>INDEX('Locations Data'!$F$1:$F$43,CD74+1,1)</f>
        <v>Gariland Magic City</v>
      </c>
      <c r="CF74" s="40">
        <f>INDEX('Paths Edit'!$C$78:$LT$78,1,1+(COLUMN()-2)/2*7)</f>
        <v>6</v>
      </c>
      <c r="CG74" s="46" t="str">
        <f>INDEX('Locations Data'!$F$1:$F$43,CF74+1,1)</f>
        <v>Gariland Magic City</v>
      </c>
      <c r="CH74" s="40">
        <f>INDEX('Paths Edit'!$C$78:$LT$78,1,1+(COLUMN()-2)/2*7)</f>
        <v>6</v>
      </c>
      <c r="CI74" s="46" t="str">
        <f>INDEX('Locations Data'!$F$1:$F$43,CH74+1,1)</f>
        <v>Gariland Magic City</v>
      </c>
      <c r="CJ74" s="40">
        <f>INDEX('Paths Edit'!$C$78:$LT$78,1,1+(COLUMN()-2)/2*7)</f>
        <v>6</v>
      </c>
      <c r="CK74" s="46" t="str">
        <f>INDEX('Locations Data'!$F$1:$F$43,CJ74+1,1)</f>
        <v>Gariland Magic City</v>
      </c>
      <c r="CL74" s="40">
        <f>INDEX('Paths Edit'!$C$78:$LT$78,1,1+(COLUMN()-2)/2*7)</f>
        <v>7</v>
      </c>
      <c r="CM74" s="46" t="str">
        <f>INDEX('Locations Data'!$F$1:$F$43,CL74+1,1)</f>
        <v>Yardow Fort City</v>
      </c>
      <c r="CN74" s="40">
        <f>INDEX('Paths Edit'!$C$78:$LT$78,1,1+(COLUMN()-2)/2*7)</f>
        <v>7</v>
      </c>
      <c r="CO74" s="46" t="str">
        <f>INDEX('Locations Data'!$F$1:$F$43,CN74+1,1)</f>
        <v>Yardow Fort City</v>
      </c>
      <c r="CP74" s="40">
        <f>INDEX('Paths Edit'!$C$78:$LT$78,1,1+(COLUMN()-2)/2*7)</f>
        <v>5</v>
      </c>
      <c r="CQ74" s="46" t="str">
        <f>INDEX('Locations Data'!$F$1:$F$43,CP74+1,1)</f>
        <v>Zeltennia Castle</v>
      </c>
      <c r="CR74" s="40">
        <f>INDEX('Paths Edit'!$C$78:$LT$78,1,1+(COLUMN()-2)/2*7)</f>
        <v>11</v>
      </c>
      <c r="CS74" s="46" t="str">
        <f>INDEX('Locations Data'!$F$1:$F$43,CR74+1,1)</f>
        <v>Goug Machine City</v>
      </c>
    </row>
    <row r="75" spans="1:97" ht="15">
      <c r="A75" s="57" t="s">
        <v>1</v>
      </c>
      <c r="B75" s="41">
        <f>INDEX('Paths Edit'!$C$60:$LY$60,1,1+(COLUMN()-2)/2*7)</f>
        <v>2</v>
      </c>
      <c r="C75" s="47" t="str">
        <f>INDEX('Locations Data'!$F$1:$F$43,B75+1,1)</f>
        <v>Igros Castle</v>
      </c>
      <c r="D75" s="41">
        <f>INDEX('Paths Edit'!$C$60:$LY$60,1,1+(COLUMN()-2)/2*7)</f>
        <v>2</v>
      </c>
      <c r="E75" s="47" t="str">
        <f>INDEX('Locations Data'!$F$1:$F$43,D75+1,1)</f>
        <v>Igros Castle</v>
      </c>
      <c r="F75" s="41">
        <f>INDEX('Paths Edit'!$C$60:$LY$60,1,1+(COLUMN()-2)/2*7)</f>
        <v>24</v>
      </c>
      <c r="G75" s="47" t="str">
        <f>INDEX('Locations Data'!$F$1:$F$43,F75+1,1)</f>
        <v>Mandalia Plains</v>
      </c>
      <c r="H75" s="41">
        <f>INDEX('Paths Edit'!$C$60:$LY$60,1,1+(COLUMN()-2)/2*7)</f>
        <v>24</v>
      </c>
      <c r="I75" s="47" t="str">
        <f>INDEX('Locations Data'!$F$1:$F$43,H75+1,1)</f>
        <v>Mandalia Plains</v>
      </c>
      <c r="J75" s="41">
        <f>INDEX('Paths Edit'!$C$60:$LY$60,1,1+(COLUMN()-2)/2*7)</f>
        <v>6</v>
      </c>
      <c r="K75" s="47" t="str">
        <f>INDEX('Locations Data'!$F$1:$F$43,J75+1,1)</f>
        <v>Gariland Magic City</v>
      </c>
      <c r="L75" s="41">
        <f>INDEX('Paths Edit'!$C$60:$LY$60,1,1+(COLUMN()-2)/2*7)</f>
        <v>29</v>
      </c>
      <c r="M75" s="47" t="str">
        <f>INDEX('Locations Data'!$F$1:$F$43,L75+1,1)</f>
        <v>Lenalia Plateau</v>
      </c>
      <c r="N75" s="41">
        <f>INDEX('Paths Edit'!$C$60:$LY$60,1,1+(COLUMN()-2)/2*7)</f>
        <v>25</v>
      </c>
      <c r="O75" s="47" t="str">
        <f>INDEX('Locations Data'!$F$1:$F$43,N75+1,1)</f>
        <v>Fovoham Plains</v>
      </c>
      <c r="P75" s="41">
        <f>INDEX('Paths Edit'!$C$60:$LY$60,1,1+(COLUMN()-2)/2*7)</f>
        <v>25</v>
      </c>
      <c r="Q75" s="47" t="str">
        <f>INDEX('Locations Data'!$F$1:$F$43,P75+1,1)</f>
        <v>Fovoham Plains</v>
      </c>
      <c r="R75" s="41">
        <f>INDEX('Paths Edit'!$C$60:$LY$60,1,1+(COLUMN()-2)/2*7)</f>
        <v>1</v>
      </c>
      <c r="S75" s="47" t="str">
        <f>INDEX('Locations Data'!$F$1:$F$43,R75+1,1)</f>
        <v>Riovanes Castle</v>
      </c>
      <c r="T75" s="41">
        <f>INDEX('Paths Edit'!$C$60:$LY$60,1,1+(COLUMN()-2)/2*7)</f>
        <v>27</v>
      </c>
      <c r="U75" s="47" t="str">
        <f>INDEX('Locations Data'!$F$1:$F$43,T75+1,1)</f>
        <v>Bervenia Volcano</v>
      </c>
      <c r="V75" s="41">
        <f>INDEX('Paths Edit'!$C$60:$LY$60,1,1+(COLUMN()-2)/2*7)</f>
        <v>28</v>
      </c>
      <c r="W75" s="47" t="str">
        <f>INDEX('Locations Data'!$F$1:$F$43,V75+1,1)</f>
        <v>Zeklaus Desert</v>
      </c>
      <c r="X75" s="41">
        <f>INDEX('Paths Edit'!$C$60:$LY$60,1,1+(COLUMN()-2)/2*7)</f>
        <v>9</v>
      </c>
      <c r="Y75" s="47" t="str">
        <f>INDEX('Locations Data'!$F$1:$F$43,X75+1,1)</f>
        <v>Dorter Trade City</v>
      </c>
      <c r="Z75" s="41">
        <f>INDEX('Paths Edit'!$C$60:$LY$60,1,1+(COLUMN()-2)/2*7)</f>
        <v>26</v>
      </c>
      <c r="AA75" s="47" t="str">
        <f>INDEX('Locations Data'!$F$1:$F$43,Z75+1,1)</f>
        <v>Sweegy Woods</v>
      </c>
      <c r="AB75" s="41">
        <f>INDEX('Paths Edit'!$C$60:$LY$60,1,1+(COLUMN()-2)/2*7)</f>
        <v>1</v>
      </c>
      <c r="AC75" s="47" t="str">
        <f>INDEX('Locations Data'!$F$1:$F$43,AB75+1,1)</f>
        <v>Riovanes Castle</v>
      </c>
      <c r="AD75" s="41">
        <f>INDEX('Paths Edit'!$C$60:$LY$60,1,1+(COLUMN()-2)/2*7)</f>
        <v>31</v>
      </c>
      <c r="AE75" s="47" t="str">
        <f>INDEX('Locations Data'!$F$1:$F$43,AD75+1,1)</f>
        <v>Yuguo Woods</v>
      </c>
      <c r="AF75" s="41">
        <f>INDEX('Paths Edit'!$C$60:$LY$60,1,1+(COLUMN()-2)/2*7)</f>
        <v>7</v>
      </c>
      <c r="AG75" s="47" t="str">
        <f>INDEX('Locations Data'!$F$1:$F$43,AF75+1,1)</f>
        <v>Yardow Fort City</v>
      </c>
      <c r="AH75" s="41">
        <f>INDEX('Paths Edit'!$C$60:$LY$60,1,1+(COLUMN()-2)/2*7)</f>
        <v>33</v>
      </c>
      <c r="AI75" s="47" t="str">
        <f>INDEX('Locations Data'!$F$1:$F$43,AH75+1,1)</f>
        <v>Grog Hill</v>
      </c>
      <c r="AJ75" s="41">
        <f>INDEX('Paths Edit'!$C$60:$LY$60,1,1+(COLUMN()-2)/2*7)</f>
        <v>0</v>
      </c>
      <c r="AK75" s="47" t="str">
        <f>INDEX('Locations Data'!$F$1:$F$43,AJ75+1,1)</f>
        <v>Lesalia Imp. Capital</v>
      </c>
      <c r="AL75" s="41">
        <f>INDEX('Paths Edit'!$C$60:$LY$60,1,1+(COLUMN()-2)/2*7)</f>
        <v>8</v>
      </c>
      <c r="AM75" s="47" t="str">
        <f>INDEX('Locations Data'!$F$1:$F$43,AL75+1,1)</f>
        <v>Goland Coal City</v>
      </c>
      <c r="AN75" s="41">
        <f>INDEX('Paths Edit'!$C$60:$LY$60,1,1+(COLUMN()-2)/2*7)</f>
        <v>9</v>
      </c>
      <c r="AO75" s="47" t="str">
        <f>INDEX('Locations Data'!$F$1:$F$43,AN75+1,1)</f>
        <v>Dorter Trade City</v>
      </c>
      <c r="AP75" s="41">
        <f>INDEX('Paths Edit'!$C$60:$LY$60,1,1+(COLUMN()-2)/2*7)</f>
        <v>9</v>
      </c>
      <c r="AQ75" s="47" t="str">
        <f>INDEX('Locations Data'!$F$1:$F$43,AP75+1,1)</f>
        <v>Dorter Trade City</v>
      </c>
      <c r="AR75" s="41">
        <f>INDEX('Paths Edit'!$C$60:$LY$60,1,1+(COLUMN()-2)/2*7)</f>
        <v>32</v>
      </c>
      <c r="AS75" s="47" t="str">
        <f>INDEX('Locations Data'!$F$1:$F$43,AR75+1,1)</f>
        <v>Araguay Woods</v>
      </c>
      <c r="AT75" s="41">
        <f>INDEX('Paths Edit'!$C$60:$LY$60,1,1+(COLUMN()-2)/2*7)</f>
        <v>35</v>
      </c>
      <c r="AU75" s="47" t="str">
        <f>INDEX('Locations Data'!$F$1:$F$43,AT75+1,1)</f>
        <v>Zirekile Falls</v>
      </c>
      <c r="AV75" s="41">
        <f>INDEX('Paths Edit'!$C$60:$LY$60,1,1+(COLUMN()-2)/2*7)</f>
        <v>21</v>
      </c>
      <c r="AW75" s="47" t="str">
        <f>INDEX('Locations Data'!$F$1:$F$43,AV75+1,1)</f>
        <v>Bethla Garrison</v>
      </c>
      <c r="AX75" s="41">
        <f>INDEX('Paths Edit'!$C$60:$LY$60,1,1+(COLUMN()-2)/2*7)</f>
        <v>34</v>
      </c>
      <c r="AY75" s="47" t="str">
        <f>INDEX('Locations Data'!$F$1:$F$43,AX75+1,1)</f>
        <v>Bed Desert</v>
      </c>
      <c r="AZ75" s="41">
        <f>INDEX('Paths Edit'!$C$60:$LY$60,1,1+(COLUMN()-2)/2*7)</f>
        <v>13</v>
      </c>
      <c r="BA75" s="47" t="str">
        <f>INDEX('Locations Data'!$F$1:$F$43,AZ75+1,1)</f>
        <v>Bervenia Free City</v>
      </c>
      <c r="BB75" s="41">
        <f>INDEX('Paths Edit'!$C$60:$LY$60,1,1+(COLUMN()-2)/2*7)</f>
        <v>38</v>
      </c>
      <c r="BC75" s="47" t="str">
        <f>INDEX('Locations Data'!$F$1:$F$43,BB75+1,1)</f>
        <v>Doguola Pass</v>
      </c>
      <c r="BD75" s="41">
        <f>INDEX('Paths Edit'!$C$60:$LY$60,1,1+(COLUMN()-2)/2*7)</f>
        <v>13</v>
      </c>
      <c r="BE75" s="47" t="str">
        <f>INDEX('Locations Data'!$F$1:$F$43,BD75+1,1)</f>
        <v>Bervenia Free City</v>
      </c>
      <c r="BF75" s="41">
        <f>INDEX('Paths Edit'!$C$60:$LY$60,1,1+(COLUMN()-2)/2*7)</f>
        <v>40</v>
      </c>
      <c r="BG75" s="47" t="str">
        <f>INDEX('Locations Data'!$F$1:$F$43,BF75+1,1)</f>
        <v>Finath River</v>
      </c>
      <c r="BH75" s="41">
        <f>INDEX('Paths Edit'!$C$60:$LY$60,1,1+(COLUMN()-2)/2*7)</f>
        <v>5</v>
      </c>
      <c r="BI75" s="47" t="str">
        <f>INDEX('Locations Data'!$F$1:$F$43,BH75+1,1)</f>
        <v>Zeltennia Castle</v>
      </c>
      <c r="BJ75" s="41">
        <f>INDEX('Paths Edit'!$C$60:$LY$60,1,1+(COLUMN()-2)/2*7)</f>
        <v>5</v>
      </c>
      <c r="BK75" s="47" t="str">
        <f>INDEX('Locations Data'!$F$1:$F$43,BJ75+1,1)</f>
        <v>Zeltennia Castle</v>
      </c>
      <c r="BL75" s="41">
        <f>INDEX('Paths Edit'!$C$60:$LY$60,1,1+(COLUMN()-2)/2*7)</f>
        <v>14</v>
      </c>
      <c r="BM75" s="47" t="str">
        <f>INDEX('Locations Data'!$F$1:$F$43,BL75+1,1)</f>
        <v>Zarghidas Trade City</v>
      </c>
      <c r="BN75" s="41">
        <f>INDEX('Paths Edit'!$C$60:$LY$60,1,1+(COLUMN()-2)/2*7)</f>
        <v>42</v>
      </c>
      <c r="BO75" s="47" t="str">
        <f>INDEX('Locations Data'!$F$1:$F$43,BN75+1,1)</f>
        <v>Germinas Peak</v>
      </c>
      <c r="BP75" s="41">
        <f>INDEX('Paths Edit'!$C$60:$LY$60,1,1+(COLUMN()-2)/2*7)</f>
        <v>41</v>
      </c>
      <c r="BQ75" s="47" t="str">
        <f>INDEX('Locations Data'!$F$1:$F$43,BP75+1,1)</f>
        <v>Poeskas Lake</v>
      </c>
      <c r="BR75" s="41">
        <f>INDEX('Paths Edit'!$C$60:$LY$60,1,1+(COLUMN()-2)/2*7)</f>
        <v>4</v>
      </c>
      <c r="BS75" s="47" t="str">
        <f>INDEX('Locations Data'!$F$1:$F$43,BR75+1,1)</f>
        <v>Limberry Castle</v>
      </c>
      <c r="BT75" s="41">
        <f>INDEX('Paths Edit'!$C$60:$LY$60,1,1+(COLUMN()-2)/2*7)</f>
        <v>36</v>
      </c>
      <c r="BU75" s="47" t="str">
        <f>INDEX('Locations Data'!$F$1:$F$43,BT75+1,1)</f>
        <v>Dolbodar Swamp</v>
      </c>
      <c r="BV75" s="41">
        <f>INDEX('Paths Edit'!$C$60:$LY$60,1,1+(COLUMN()-2)/2*7)</f>
        <v>35</v>
      </c>
      <c r="BW75" s="47" t="str">
        <f>INDEX('Locations Data'!$F$1:$F$43,BV75+1,1)</f>
        <v>Zirekile Falls</v>
      </c>
      <c r="BX75" s="41">
        <f>INDEX('Paths Edit'!$C$60:$LY$60,1,1+(COLUMN()-2)/2*7)</f>
        <v>10</v>
      </c>
      <c r="BY75" s="47" t="str">
        <f>INDEX('Locations Data'!$F$1:$F$43,BX75+1,1)</f>
        <v>Zaland Fort City</v>
      </c>
      <c r="BZ75" s="41">
        <f>INDEX('Paths Edit'!$C$60:$LY$60,1,1+(COLUMN()-2)/2*7)</f>
        <v>37</v>
      </c>
      <c r="CA75" s="47" t="str">
        <f>INDEX('Locations Data'!$F$1:$F$43,BZ75+1,1)</f>
        <v>Bariaus Hill</v>
      </c>
      <c r="CB75" s="41">
        <f>INDEX('Paths Edit'!$C$60:$LY$60,1,1+(COLUMN()-2)/2*7)</f>
        <v>3</v>
      </c>
      <c r="CC75" s="47" t="str">
        <f>INDEX('Locations Data'!$F$1:$F$43,CB75+1,1)</f>
        <v>Lionel Castle</v>
      </c>
      <c r="CD75" s="41">
        <f>INDEX('Paths Edit'!$C$60:$LY$60,1,1+(COLUMN()-2)/2*7)</f>
        <v>39</v>
      </c>
      <c r="CE75" s="47" t="str">
        <f>INDEX('Locations Data'!$F$1:$F$43,CD75+1,1)</f>
        <v>Bariaus Valley</v>
      </c>
      <c r="CF75" s="41">
        <f>INDEX('Paths Edit'!$C$60:$LY$60,1,1+(COLUMN()-2)/2*7)</f>
        <v>12</v>
      </c>
      <c r="CG75" s="47" t="str">
        <f>INDEX('Locations Data'!$F$1:$F$43,CF75+1,1)</f>
        <v>Warjilis Trade City</v>
      </c>
      <c r="CH75" s="41">
        <f>INDEX('Paths Edit'!$C$60:$LY$60,1,1+(COLUMN()-2)/2*7)</f>
        <v>19</v>
      </c>
      <c r="CI75" s="47" t="str">
        <f>INDEX('Locations Data'!$F$1:$F$43,CH75+1,1)</f>
        <v>Golgorand Execution Site</v>
      </c>
      <c r="CJ75" s="41">
        <f>INDEX('Paths Edit'!$C$60:$LY$60,1,1+(COLUMN()-2)/2*7)</f>
        <v>30</v>
      </c>
      <c r="CK75" s="47" t="str">
        <f>INDEX('Locations Data'!$F$1:$F$43,CJ75+1,1)</f>
        <v>Zigolis Swamp</v>
      </c>
      <c r="CL75" s="41">
        <f>INDEX('Paths Edit'!$C$60:$LY$60,1,1+(COLUMN()-2)/2*7)</f>
        <v>30</v>
      </c>
      <c r="CM75" s="47" t="str">
        <f>INDEX('Locations Data'!$F$1:$F$43,CL75+1,1)</f>
        <v>Zigolis Swamp</v>
      </c>
      <c r="CN75" s="41">
        <f>INDEX('Paths Edit'!$C$60:$LY$60,1,1+(COLUMN()-2)/2*7)</f>
        <v>11</v>
      </c>
      <c r="CO75" s="47" t="str">
        <f>INDEX('Locations Data'!$F$1:$F$43,CN75+1,1)</f>
        <v>Goug Machine City</v>
      </c>
      <c r="CP75" s="41">
        <f>INDEX('Paths Edit'!$C$60:$LY$60,1,1+(COLUMN()-2)/2*7)</f>
        <v>16</v>
      </c>
      <c r="CQ75" s="47" t="str">
        <f>INDEX('Locations Data'!$F$1:$F$43,CP75+1,1)</f>
        <v>Murond Holy Place</v>
      </c>
      <c r="CR75" s="41">
        <f>INDEX('Paths Edit'!$C$60:$LY$60,1,1+(COLUMN()-2)/2*7)</f>
        <v>11</v>
      </c>
      <c r="CS75" s="47" t="str">
        <f>INDEX('Locations Data'!$F$1:$F$43,CR75+1,1)</f>
        <v>Goug Machine City</v>
      </c>
    </row>
    <row r="76" spans="1:97" ht="15">
      <c r="A76" s="57" t="s">
        <v>2</v>
      </c>
      <c r="B76" s="41">
        <f>INDEX('Paths Edit'!$C$60:$LY$60,1,4+(COLUMN()-2)/2*7)</f>
        <v>15</v>
      </c>
      <c r="C76" s="47" t="str">
        <f>INDEX('Locations Data'!$F$1:$F$43,B76+1,1)</f>
        <v>Fort Zeakden</v>
      </c>
      <c r="D76" s="41">
        <f>INDEX('Paths Edit'!$C$60:$LY$60,1,4+(COLUMN()-2)/2*7)</f>
        <v>24</v>
      </c>
      <c r="E76" s="47" t="str">
        <f>INDEX('Locations Data'!$F$1:$F$43,D76+1,1)</f>
        <v>Mandalia Plains</v>
      </c>
      <c r="F76" s="41">
        <f>INDEX('Paths Edit'!$C$60:$LY$60,1,4+(COLUMN()-2)/2*7)</f>
        <v>17</v>
      </c>
      <c r="G76" s="47" t="str">
        <f>INDEX('Locations Data'!$F$1:$F$43,F76+1,1)</f>
        <v>Thieves Fort</v>
      </c>
      <c r="H76" s="41">
        <f>INDEX('Paths Edit'!$C$60:$LY$60,1,4+(COLUMN()-2)/2*7)</f>
        <v>6</v>
      </c>
      <c r="I76" s="47" t="str">
        <f>INDEX('Locations Data'!$F$1:$F$43,H76+1,1)</f>
        <v>Gariland Magic City</v>
      </c>
      <c r="J76" s="41">
        <f>INDEX('Paths Edit'!$C$60:$LY$60,1,4+(COLUMN()-2)/2*7)</f>
        <v>29</v>
      </c>
      <c r="K76" s="47" t="str">
        <f>INDEX('Locations Data'!$F$1:$F$43,J76+1,1)</f>
        <v>Lenalia Plateau</v>
      </c>
      <c r="L76" s="41">
        <f>INDEX('Paths Edit'!$C$60:$LY$60,1,4+(COLUMN()-2)/2*7)</f>
        <v>25</v>
      </c>
      <c r="M76" s="47" t="str">
        <f>INDEX('Locations Data'!$F$1:$F$43,L76+1,1)</f>
        <v>Fovoham Plains</v>
      </c>
      <c r="N76" s="41">
        <f>INDEX('Paths Edit'!$C$60:$LY$60,1,4+(COLUMN()-2)/2*7)</f>
        <v>15</v>
      </c>
      <c r="O76" s="47" t="str">
        <f>INDEX('Locations Data'!$F$1:$F$43,N76+1,1)</f>
        <v>Fort Zeakden</v>
      </c>
      <c r="P76" s="41">
        <f>INDEX('Paths Edit'!$C$60:$LY$60,1,4+(COLUMN()-2)/2*7)</f>
        <v>1</v>
      </c>
      <c r="Q76" s="47" t="str">
        <f>INDEX('Locations Data'!$F$1:$F$43,P76+1,1)</f>
        <v>Riovanes Castle</v>
      </c>
      <c r="R76" s="41">
        <f>INDEX('Paths Edit'!$C$60:$LY$60,1,4+(COLUMN()-2)/2*7)</f>
        <v>27</v>
      </c>
      <c r="S76" s="47" t="str">
        <f>INDEX('Locations Data'!$F$1:$F$43,R76+1,1)</f>
        <v>Bervenia Volcano</v>
      </c>
      <c r="T76" s="41">
        <f>INDEX('Paths Edit'!$C$60:$LY$60,1,4+(COLUMN()-2)/2*7)</f>
        <v>28</v>
      </c>
      <c r="U76" s="47" t="str">
        <f>INDEX('Locations Data'!$F$1:$F$43,T76+1,1)</f>
        <v>Zeklaus Desert</v>
      </c>
      <c r="V76" s="41">
        <f>INDEX('Paths Edit'!$C$60:$LY$60,1,4+(COLUMN()-2)/2*7)</f>
        <v>9</v>
      </c>
      <c r="W76" s="47" t="str">
        <f>INDEX('Locations Data'!$F$1:$F$43,V76+1,1)</f>
        <v>Dorter Trade City</v>
      </c>
      <c r="X76" s="41">
        <f>INDEX('Paths Edit'!$C$60:$LY$60,1,4+(COLUMN()-2)/2*7)</f>
        <v>26</v>
      </c>
      <c r="Y76" s="47" t="str">
        <f>INDEX('Locations Data'!$F$1:$F$43,X76+1,1)</f>
        <v>Sweegy Woods</v>
      </c>
      <c r="Z76" s="41">
        <f>INDEX('Paths Edit'!$C$60:$LY$60,1,4+(COLUMN()-2)/2*7)</f>
        <v>6</v>
      </c>
      <c r="AA76" s="47" t="str">
        <f>INDEX('Locations Data'!$F$1:$F$43,Z76+1,1)</f>
        <v>Gariland Magic City</v>
      </c>
      <c r="AB76" s="41">
        <f>INDEX('Paths Edit'!$C$60:$LY$60,1,4+(COLUMN()-2)/2*7)</f>
        <v>31</v>
      </c>
      <c r="AC76" s="47" t="str">
        <f>INDEX('Locations Data'!$F$1:$F$43,AB76+1,1)</f>
        <v>Yuguo Woods</v>
      </c>
      <c r="AD76" s="41">
        <f>INDEX('Paths Edit'!$C$60:$LY$60,1,4+(COLUMN()-2)/2*7)</f>
        <v>7</v>
      </c>
      <c r="AE76" s="47" t="str">
        <f>INDEX('Locations Data'!$F$1:$F$43,AD76+1,1)</f>
        <v>Yardow Fort City</v>
      </c>
      <c r="AF76" s="41">
        <f>INDEX('Paths Edit'!$C$60:$LY$60,1,4+(COLUMN()-2)/2*7)</f>
        <v>33</v>
      </c>
      <c r="AG76" s="47" t="str">
        <f>INDEX('Locations Data'!$F$1:$F$43,AF76+1,1)</f>
        <v>Grog Hill</v>
      </c>
      <c r="AH76" s="41">
        <f>INDEX('Paths Edit'!$C$60:$LY$60,1,4+(COLUMN()-2)/2*7)</f>
        <v>0</v>
      </c>
      <c r="AI76" s="47" t="str">
        <f>INDEX('Locations Data'!$F$1:$F$43,AH76+1,1)</f>
        <v>Lesalia Imp. Capital</v>
      </c>
      <c r="AJ76" s="41">
        <f>INDEX('Paths Edit'!$C$60:$LY$60,1,4+(COLUMN()-2)/2*7)</f>
        <v>8</v>
      </c>
      <c r="AK76" s="47" t="str">
        <f>INDEX('Locations Data'!$F$1:$F$43,AJ76+1,1)</f>
        <v>Goland Coal City</v>
      </c>
      <c r="AL76" s="41">
        <f>INDEX('Paths Edit'!$C$60:$LY$60,1,4+(COLUMN()-2)/2*7)</f>
        <v>28</v>
      </c>
      <c r="AM76" s="47" t="str">
        <f>INDEX('Locations Data'!$F$1:$F$43,AL76+1,1)</f>
        <v>Zeklaus Desert</v>
      </c>
      <c r="AN76" s="41">
        <f>INDEX('Paths Edit'!$C$60:$LY$60,1,4+(COLUMN()-2)/2*7)</f>
        <v>18</v>
      </c>
      <c r="AO76" s="47" t="str">
        <f>INDEX('Locations Data'!$F$1:$F$43,AN76+1,1)</f>
        <v>Orbonne Monastery</v>
      </c>
      <c r="AP76" s="41">
        <f>INDEX('Paths Edit'!$C$60:$LY$60,1,4+(COLUMN()-2)/2*7)</f>
        <v>32</v>
      </c>
      <c r="AQ76" s="47" t="str">
        <f>INDEX('Locations Data'!$F$1:$F$43,AP76+1,1)</f>
        <v>Araguay Woods</v>
      </c>
      <c r="AR76" s="41">
        <f>INDEX('Paths Edit'!$C$60:$LY$60,1,4+(COLUMN()-2)/2*7)</f>
        <v>35</v>
      </c>
      <c r="AS76" s="47" t="str">
        <f>INDEX('Locations Data'!$F$1:$F$43,AR76+1,1)</f>
        <v>Zirekile Falls</v>
      </c>
      <c r="AT76" s="41">
        <f>INDEX('Paths Edit'!$C$60:$LY$60,1,4+(COLUMN()-2)/2*7)</f>
        <v>21</v>
      </c>
      <c r="AU76" s="47" t="str">
        <f>INDEX('Locations Data'!$F$1:$F$43,AT76+1,1)</f>
        <v>Bethla Garrison</v>
      </c>
      <c r="AV76" s="41">
        <f>INDEX('Paths Edit'!$C$60:$LY$60,1,4+(COLUMN()-2)/2*7)</f>
        <v>34</v>
      </c>
      <c r="AW76" s="47" t="str">
        <f>INDEX('Locations Data'!$F$1:$F$43,AV76+1,1)</f>
        <v>Bed Desert</v>
      </c>
      <c r="AX76" s="41">
        <f>INDEX('Paths Edit'!$C$60:$LY$60,1,4+(COLUMN()-2)/2*7)</f>
        <v>13</v>
      </c>
      <c r="AY76" s="47" t="str">
        <f>INDEX('Locations Data'!$F$1:$F$43,AX76+1,1)</f>
        <v>Bervenia Free City</v>
      </c>
      <c r="AZ76" s="41">
        <f>INDEX('Paths Edit'!$C$60:$LY$60,1,4+(COLUMN()-2)/2*7)</f>
        <v>38</v>
      </c>
      <c r="BA76" s="47" t="str">
        <f>INDEX('Locations Data'!$F$1:$F$43,AZ76+1,1)</f>
        <v>Doguola Pass</v>
      </c>
      <c r="BB76" s="41">
        <f>INDEX('Paths Edit'!$C$60:$LY$60,1,4+(COLUMN()-2)/2*7)</f>
        <v>33</v>
      </c>
      <c r="BC76" s="47" t="str">
        <f>INDEX('Locations Data'!$F$1:$F$43,BB76+1,1)</f>
        <v>Grog Hill</v>
      </c>
      <c r="BD76" s="41">
        <f>INDEX('Paths Edit'!$C$60:$LY$60,1,4+(COLUMN()-2)/2*7)</f>
        <v>40</v>
      </c>
      <c r="BE76" s="47" t="str">
        <f>INDEX('Locations Data'!$F$1:$F$43,BD76+1,1)</f>
        <v>Finath River</v>
      </c>
      <c r="BF76" s="41">
        <f>INDEX('Paths Edit'!$C$60:$LY$60,1,4+(COLUMN()-2)/2*7)</f>
        <v>5</v>
      </c>
      <c r="BG76" s="47" t="str">
        <f>INDEX('Locations Data'!$F$1:$F$43,BF76+1,1)</f>
        <v>Zeltennia Castle</v>
      </c>
      <c r="BH76" s="41">
        <f>INDEX('Paths Edit'!$C$60:$LY$60,1,4+(COLUMN()-2)/2*7)</f>
        <v>23</v>
      </c>
      <c r="BI76" s="47" t="str">
        <f>INDEX('Locations Data'!$F$1:$F$43,BH76+1,1)</f>
        <v>Nelveska Temple</v>
      </c>
      <c r="BJ76" s="41">
        <f>INDEX('Paths Edit'!$C$60:$LY$60,1,4+(COLUMN()-2)/2*7)</f>
        <v>14</v>
      </c>
      <c r="BK76" s="47" t="str">
        <f>INDEX('Locations Data'!$F$1:$F$43,BJ76+1,1)</f>
        <v>Zarghidas Trade City</v>
      </c>
      <c r="BL76" s="41">
        <f>INDEX('Paths Edit'!$C$60:$LY$60,1,4+(COLUMN()-2)/2*7)</f>
        <v>42</v>
      </c>
      <c r="BM76" s="47" t="str">
        <f>INDEX('Locations Data'!$F$1:$F$43,BL76+1,1)</f>
        <v>Germinas Peak</v>
      </c>
      <c r="BN76" s="41">
        <f>INDEX('Paths Edit'!$C$60:$LY$60,1,4+(COLUMN()-2)/2*7)</f>
        <v>41</v>
      </c>
      <c r="BO76" s="47" t="str">
        <f>INDEX('Locations Data'!$F$1:$F$43,BN76+1,1)</f>
        <v>Poeskas Lake</v>
      </c>
      <c r="BP76" s="41">
        <f>INDEX('Paths Edit'!$C$60:$LY$60,1,4+(COLUMN()-2)/2*7)</f>
        <v>4</v>
      </c>
      <c r="BQ76" s="47" t="str">
        <f>INDEX('Locations Data'!$F$1:$F$43,BP76+1,1)</f>
        <v>Limberry Castle</v>
      </c>
      <c r="BR76" s="41">
        <f>INDEX('Paths Edit'!$C$60:$LY$60,1,4+(COLUMN()-2)/2*7)</f>
        <v>36</v>
      </c>
      <c r="BS76" s="47" t="str">
        <f>INDEX('Locations Data'!$F$1:$F$43,BR76+1,1)</f>
        <v>Dolbodar Swamp</v>
      </c>
      <c r="BT76" s="41">
        <f>INDEX('Paths Edit'!$C$60:$LY$60,1,4+(COLUMN()-2)/2*7)</f>
        <v>21</v>
      </c>
      <c r="BU76" s="47" t="str">
        <f>INDEX('Locations Data'!$F$1:$F$43,BT76+1,1)</f>
        <v>Bethla Garrison</v>
      </c>
      <c r="BV76" s="41">
        <f>INDEX('Paths Edit'!$C$60:$LY$60,1,4+(COLUMN()-2)/2*7)</f>
        <v>10</v>
      </c>
      <c r="BW76" s="47" t="str">
        <f>INDEX('Locations Data'!$F$1:$F$43,BV76+1,1)</f>
        <v>Zaland Fort City</v>
      </c>
      <c r="BX76" s="41">
        <f>INDEX('Paths Edit'!$C$60:$LY$60,1,4+(COLUMN()-2)/2*7)</f>
        <v>37</v>
      </c>
      <c r="BY76" s="47" t="str">
        <f>INDEX('Locations Data'!$F$1:$F$43,BX76+1,1)</f>
        <v>Bariaus Hill</v>
      </c>
      <c r="BZ76" s="41">
        <f>INDEX('Paths Edit'!$C$60:$LY$60,1,4+(COLUMN()-2)/2*7)</f>
        <v>3</v>
      </c>
      <c r="CA76" s="47" t="str">
        <f>INDEX('Locations Data'!$F$1:$F$43,BZ76+1,1)</f>
        <v>Lionel Castle</v>
      </c>
      <c r="CB76" s="41">
        <f>INDEX('Paths Edit'!$C$60:$LY$60,1,4+(COLUMN()-2)/2*7)</f>
        <v>39</v>
      </c>
      <c r="CC76" s="47" t="str">
        <f>INDEX('Locations Data'!$F$1:$F$43,CB76+1,1)</f>
        <v>Bariaus Valley</v>
      </c>
      <c r="CD76" s="41">
        <f>INDEX('Paths Edit'!$C$60:$LY$60,1,4+(COLUMN()-2)/2*7)</f>
        <v>12</v>
      </c>
      <c r="CE76" s="47" t="str">
        <f>INDEX('Locations Data'!$F$1:$F$43,CD76+1,1)</f>
        <v>Warjilis Trade City</v>
      </c>
      <c r="CF76" s="41">
        <f>INDEX('Paths Edit'!$C$60:$LY$60,1,4+(COLUMN()-2)/2*7)</f>
        <v>22</v>
      </c>
      <c r="CG76" s="47" t="str">
        <f>INDEX('Locations Data'!$F$1:$F$43,CF76+1,1)</f>
        <v>Deep Dungeon</v>
      </c>
      <c r="CH76" s="41">
        <f>INDEX('Paths Edit'!$C$60:$LY$60,1,4+(COLUMN()-2)/2*7)</f>
        <v>39</v>
      </c>
      <c r="CI76" s="47" t="str">
        <f>INDEX('Locations Data'!$F$1:$F$43,CH76+1,1)</f>
        <v>Bariaus Valley</v>
      </c>
      <c r="CJ76" s="41">
        <f>INDEX('Paths Edit'!$C$60:$LY$60,1,4+(COLUMN()-2)/2*7)</f>
        <v>3</v>
      </c>
      <c r="CK76" s="47" t="str">
        <f>INDEX('Locations Data'!$F$1:$F$43,CJ76+1,1)</f>
        <v>Lionel Castle</v>
      </c>
      <c r="CL76" s="41">
        <f>INDEX('Paths Edit'!$C$60:$LY$60,1,4+(COLUMN()-2)/2*7)</f>
        <v>11</v>
      </c>
      <c r="CM76" s="47" t="str">
        <f>INDEX('Locations Data'!$F$1:$F$43,CL76+1,1)</f>
        <v>Goug Machine City</v>
      </c>
      <c r="CN76" s="41">
        <f>INDEX('Paths Edit'!$C$60:$LY$60,1,4+(COLUMN()-2)/2*7)</f>
        <v>16</v>
      </c>
      <c r="CO76" s="47" t="str">
        <f>INDEX('Locations Data'!$F$1:$F$43,CN76+1,1)</f>
        <v>Murond Holy Place</v>
      </c>
      <c r="CP76" s="41">
        <f>INDEX('Paths Edit'!$C$60:$LY$60,1,4+(COLUMN()-2)/2*7)</f>
        <v>6</v>
      </c>
      <c r="CQ76" s="47" t="str">
        <f>INDEX('Locations Data'!$F$1:$F$43,CP76+1,1)</f>
        <v>Gariland Magic City</v>
      </c>
      <c r="CR76" s="41">
        <f>INDEX('Paths Edit'!$C$60:$LY$60,1,4+(COLUMN()-2)/2*7)</f>
        <v>12</v>
      </c>
      <c r="CS76" s="47" t="str">
        <f>INDEX('Locations Data'!$F$1:$F$43,CR76+1,1)</f>
        <v>Warjilis Trade City</v>
      </c>
    </row>
    <row r="77" spans="1:97" ht="15">
      <c r="A77" s="57" t="s">
        <v>470</v>
      </c>
      <c r="B77" s="41">
        <f>INDEX('Paths Edit'!$C$5:$LY$5,1,1+(COLUMN()-2)/2*7)</f>
        <v>44</v>
      </c>
      <c r="C77" s="48"/>
      <c r="D77" s="41">
        <f>INDEX('Paths Edit'!$C$5:$LY$5,1,1+(COLUMN()-2)/2*7)</f>
        <v>46</v>
      </c>
      <c r="E77" s="48"/>
      <c r="F77" s="41">
        <f>INDEX('Paths Edit'!$C$5:$LY$5,1,1+(COLUMN()-2)/2*7)</f>
        <v>38</v>
      </c>
      <c r="G77" s="48"/>
      <c r="H77" s="41">
        <f>INDEX('Paths Edit'!$C$5:$LY$5,1,1+(COLUMN()-2)/2*7)</f>
        <v>42</v>
      </c>
      <c r="I77" s="48"/>
      <c r="J77" s="41">
        <f>INDEX('Paths Edit'!$C$5:$LY$5,1,1+(COLUMN()-2)/2*7)</f>
        <v>46</v>
      </c>
      <c r="K77" s="48"/>
      <c r="L77" s="41">
        <f>INDEX('Paths Edit'!$C$5:$LY$5,1,1+(COLUMN()-2)/2*7)</f>
        <v>42</v>
      </c>
      <c r="M77" s="48"/>
      <c r="N77" s="41">
        <f>INDEX('Paths Edit'!$C$5:$LY$5,1,1+(COLUMN()-2)/2*7)</f>
        <v>35</v>
      </c>
      <c r="O77" s="48"/>
      <c r="P77" s="41">
        <f>INDEX('Paths Edit'!$C$5:$LY$5,1,1+(COLUMN()-2)/2*7)</f>
        <v>39</v>
      </c>
      <c r="Q77" s="48"/>
      <c r="R77" s="41">
        <f>INDEX('Paths Edit'!$C$5:$LY$5,1,1+(COLUMN()-2)/2*7)</f>
        <v>41</v>
      </c>
      <c r="S77" s="48"/>
      <c r="T77" s="41">
        <f>INDEX('Paths Edit'!$C$5:$LY$5,1,1+(COLUMN()-2)/2*7)</f>
        <v>41</v>
      </c>
      <c r="U77" s="48"/>
      <c r="V77" s="41">
        <f>INDEX('Paths Edit'!$C$5:$LY$5,1,1+(COLUMN()-2)/2*7)</f>
        <v>32</v>
      </c>
      <c r="W77" s="48"/>
      <c r="X77" s="41">
        <f>INDEX('Paths Edit'!$C$5:$LY$5,1,1+(COLUMN()-2)/2*7)</f>
        <v>43</v>
      </c>
      <c r="Y77" s="48"/>
      <c r="Z77" s="41">
        <f>INDEX('Paths Edit'!$C$5:$LY$5,1,1+(COLUMN()-2)/2*7)</f>
        <v>46</v>
      </c>
      <c r="AA77" s="48"/>
      <c r="AB77" s="41">
        <f>INDEX('Paths Edit'!$C$5:$LY$5,1,1+(COLUMN()-2)/2*7)</f>
        <v>29</v>
      </c>
      <c r="AC77" s="48"/>
      <c r="AD77" s="41">
        <f>INDEX('Paths Edit'!$C$5:$LY$5,1,1+(COLUMN()-2)/2*7)</f>
        <v>35</v>
      </c>
      <c r="AE77" s="48"/>
      <c r="AF77" s="41">
        <f>INDEX('Paths Edit'!$C$5:$LY$5,1,1+(COLUMN()-2)/2*7)</f>
        <v>50</v>
      </c>
      <c r="AG77" s="48"/>
      <c r="AH77" s="41">
        <f>INDEX('Paths Edit'!$C$5:$LY$5,1,1+(COLUMN()-2)/2*7)</f>
        <v>29</v>
      </c>
      <c r="AI77" s="48"/>
      <c r="AJ77" s="41">
        <f>INDEX('Paths Edit'!$C$5:$LY$5,1,1+(COLUMN()-2)/2*7)</f>
        <v>29</v>
      </c>
      <c r="AK77" s="48"/>
      <c r="AL77" s="41">
        <f>INDEX('Paths Edit'!$C$5:$LY$5,1,1+(COLUMN()-2)/2*7)</f>
        <v>33</v>
      </c>
      <c r="AM77" s="48"/>
      <c r="AN77" s="41">
        <f>INDEX('Paths Edit'!$C$5:$LY$5,1,1+(COLUMN()-2)/2*7)</f>
        <v>31</v>
      </c>
      <c r="AO77" s="48"/>
      <c r="AP77" s="41">
        <f>INDEX('Paths Edit'!$C$5:$LY$5,1,1+(COLUMN()-2)/2*7)</f>
        <v>32</v>
      </c>
      <c r="AQ77" s="48"/>
      <c r="AR77" s="41">
        <f>INDEX('Paths Edit'!$C$5:$LY$5,1,1+(COLUMN()-2)/2*7)</f>
        <v>32</v>
      </c>
      <c r="AS77" s="48"/>
      <c r="AT77" s="41">
        <f>INDEX('Paths Edit'!$C$5:$LY$5,1,1+(COLUMN()-2)/2*7)</f>
        <v>25</v>
      </c>
      <c r="AU77" s="48"/>
      <c r="AV77" s="41">
        <f>INDEX('Paths Edit'!$C$5:$LY$5,1,1+(COLUMN()-2)/2*7)</f>
        <v>43</v>
      </c>
      <c r="AW77" s="48"/>
      <c r="AX77" s="41">
        <f>INDEX('Paths Edit'!$C$5:$LY$5,1,1+(COLUMN()-2)/2*7)</f>
        <v>39</v>
      </c>
      <c r="AY77" s="48"/>
      <c r="AZ77" s="41">
        <f>INDEX('Paths Edit'!$C$5:$LY$5,1,1+(COLUMN()-2)/2*7)</f>
        <v>37</v>
      </c>
      <c r="BA77" s="48"/>
      <c r="BB77" s="41">
        <f>INDEX('Paths Edit'!$C$5:$LY$5,1,1+(COLUMN()-2)/2*7)</f>
        <v>46</v>
      </c>
      <c r="BC77" s="48"/>
      <c r="BD77" s="41">
        <f>INDEX('Paths Edit'!$C$5:$LY$5,1,1+(COLUMN()-2)/2*7)</f>
        <v>46</v>
      </c>
      <c r="BE77" s="48"/>
      <c r="BF77" s="41">
        <f>INDEX('Paths Edit'!$C$5:$LY$5,1,1+(COLUMN()-2)/2*7)</f>
        <v>35</v>
      </c>
      <c r="BG77" s="48"/>
      <c r="BH77" s="41">
        <f>INDEX('Paths Edit'!$C$5:$LY$5,1,1+(COLUMN()-2)/2*7)</f>
        <v>52</v>
      </c>
      <c r="BI77" s="48"/>
      <c r="BJ77" s="41">
        <f>INDEX('Paths Edit'!$C$5:$LY$5,1,1+(COLUMN()-2)/2*7)</f>
        <v>45</v>
      </c>
      <c r="BK77" s="48"/>
      <c r="BL77" s="41">
        <f>INDEX('Paths Edit'!$C$5:$LY$5,1,1+(COLUMN()-2)/2*7)</f>
        <v>32</v>
      </c>
      <c r="BM77" s="48"/>
      <c r="BN77" s="41">
        <f>INDEX('Paths Edit'!$C$5:$LY$5,1,1+(COLUMN()-2)/2*7)</f>
        <v>42</v>
      </c>
      <c r="BO77" s="48"/>
      <c r="BP77" s="41">
        <f>INDEX('Paths Edit'!$C$5:$LY$5,1,1+(COLUMN()-2)/2*7)</f>
        <v>36</v>
      </c>
      <c r="BQ77" s="48"/>
      <c r="BR77" s="41">
        <f>INDEX('Paths Edit'!$C$5:$LY$5,1,1+(COLUMN()-2)/2*7)</f>
        <v>30</v>
      </c>
      <c r="BS77" s="48"/>
      <c r="BT77" s="41">
        <f>INDEX('Paths Edit'!$C$5:$LY$5,1,1+(COLUMN()-2)/2*7)</f>
        <v>39</v>
      </c>
      <c r="BU77" s="48"/>
      <c r="BV77" s="41">
        <f>INDEX('Paths Edit'!$C$5:$LY$5,1,1+(COLUMN()-2)/2*7)</f>
        <v>43</v>
      </c>
      <c r="BW77" s="48"/>
      <c r="BX77" s="41">
        <f>INDEX('Paths Edit'!$C$5:$LY$5,1,1+(COLUMN()-2)/2*7)</f>
        <v>31</v>
      </c>
      <c r="BY77" s="48"/>
      <c r="BZ77" s="41">
        <f>INDEX('Paths Edit'!$C$5:$LY$5,1,1+(COLUMN()-2)/2*7)</f>
        <v>33</v>
      </c>
      <c r="CA77" s="48"/>
      <c r="CB77" s="41">
        <f>INDEX('Paths Edit'!$C$5:$LY$5,1,1+(COLUMN()-2)/2*7)</f>
        <v>31</v>
      </c>
      <c r="CC77" s="48"/>
      <c r="CD77" s="41">
        <f>INDEX('Paths Edit'!$C$5:$LY$5,1,1+(COLUMN()-2)/2*7)</f>
        <v>36</v>
      </c>
      <c r="CE77" s="48"/>
      <c r="CF77" s="41">
        <f>INDEX('Paths Edit'!$C$5:$LY$5,1,1+(COLUMN()-2)/2*7)</f>
        <v>79</v>
      </c>
      <c r="CG77" s="48"/>
      <c r="CH77" s="41">
        <f>INDEX('Paths Edit'!$C$5:$LY$5,1,1+(COLUMN()-2)/2*7)</f>
        <v>49</v>
      </c>
      <c r="CI77" s="48"/>
      <c r="CJ77" s="41">
        <f>INDEX('Paths Edit'!$C$5:$LY$5,1,1+(COLUMN()-2)/2*7)</f>
        <v>50</v>
      </c>
      <c r="CK77" s="48"/>
      <c r="CL77" s="41">
        <f>INDEX('Paths Edit'!$C$5:$LY$5,1,1+(COLUMN()-2)/2*7)</f>
        <v>57</v>
      </c>
      <c r="CM77" s="48"/>
      <c r="CN77" s="41">
        <f>INDEX('Paths Edit'!$C$5:$LY$5,1,1+(COLUMN()-2)/2*7)</f>
        <v>67</v>
      </c>
      <c r="CO77" s="48"/>
      <c r="CP77" s="41">
        <f>INDEX('Paths Edit'!$C$5:$LY$5,1,1+(COLUMN()-2)/2*7)</f>
        <v>49</v>
      </c>
      <c r="CQ77" s="48"/>
      <c r="CR77" s="41">
        <f>INDEX('Paths Edit'!$C$5:$LY$5,1,1+(COLUMN()-2)/2*7)</f>
        <v>177</v>
      </c>
      <c r="CS77" s="48"/>
    </row>
    <row r="78" spans="1:97" ht="15">
      <c r="A78" s="60" t="s">
        <v>474</v>
      </c>
      <c r="B78" s="62">
        <f>INDEX('Locations Edit'!$C$3:$AS$4,1,B75+1)</f>
        <v>-188</v>
      </c>
      <c r="C78" s="63">
        <f>INDEX('Locations Edit'!$C$3:$AS$4,2,B75+1)</f>
        <v>-61</v>
      </c>
      <c r="D78" s="62">
        <f>INDEX('Locations Edit'!$C$3:$AS$4,1,D75+1)</f>
        <v>-188</v>
      </c>
      <c r="E78" s="63">
        <f>INDEX('Locations Edit'!$C$3:$AS$4,2,D75+1)</f>
        <v>-61</v>
      </c>
      <c r="F78" s="62">
        <f>INDEX('Locations Edit'!$C$3:$AS$4,1,F75+1)</f>
        <v>-174</v>
      </c>
      <c r="G78" s="63">
        <f>INDEX('Locations Edit'!$C$3:$AS$4,2,F75+1)</f>
        <v>-23</v>
      </c>
      <c r="H78" s="62">
        <f>INDEX('Locations Edit'!$C$3:$AS$4,1,H75+1)</f>
        <v>-174</v>
      </c>
      <c r="I78" s="63">
        <f>INDEX('Locations Edit'!$C$3:$AS$4,2,H75+1)</f>
        <v>-23</v>
      </c>
      <c r="J78" s="62">
        <f>INDEX('Locations Edit'!$C$3:$AS$4,1,J75+1)</f>
        <v>-132</v>
      </c>
      <c r="K78" s="63">
        <f>INDEX('Locations Edit'!$C$3:$AS$4,2,J75+1)</f>
        <v>-12</v>
      </c>
      <c r="L78" s="62">
        <f>INDEX('Locations Edit'!$C$3:$AS$4,1,L75+1)</f>
        <v>-112</v>
      </c>
      <c r="M78" s="63">
        <f>INDEX('Locations Edit'!$C$3:$AS$4,2,L75+1)</f>
        <v>-52</v>
      </c>
      <c r="N78" s="62">
        <f>INDEX('Locations Edit'!$C$3:$AS$4,1,N75+1)</f>
        <v>-120</v>
      </c>
      <c r="O78" s="63">
        <f>INDEX('Locations Edit'!$C$3:$AS$4,2,N75+1)</f>
        <v>-92</v>
      </c>
      <c r="P78" s="62">
        <f>INDEX('Locations Edit'!$C$3:$AS$4,1,P75+1)</f>
        <v>-120</v>
      </c>
      <c r="Q78" s="63">
        <f>INDEX('Locations Edit'!$C$3:$AS$4,2,P75+1)</f>
        <v>-92</v>
      </c>
      <c r="R78" s="62">
        <f>INDEX('Locations Edit'!$C$3:$AS$4,1,R75+1)</f>
        <v>-84</v>
      </c>
      <c r="S78" s="63">
        <f>INDEX('Locations Edit'!$C$3:$AS$4,2,R75+1)</f>
        <v>-107</v>
      </c>
      <c r="T78" s="62">
        <f>INDEX('Locations Edit'!$C$3:$AS$4,1,T75+1)</f>
        <v>-70</v>
      </c>
      <c r="U78" s="63">
        <f>INDEX('Locations Edit'!$C$3:$AS$4,2,T75+1)</f>
        <v>-71</v>
      </c>
      <c r="V78" s="62">
        <f>INDEX('Locations Edit'!$C$3:$AS$4,1,V75+1)</f>
        <v>-46</v>
      </c>
      <c r="W78" s="63">
        <f>INDEX('Locations Edit'!$C$3:$AS$4,2,V75+1)</f>
        <v>-36</v>
      </c>
      <c r="X78" s="62">
        <f>INDEX('Locations Edit'!$C$3:$AS$4,1,X75+1)</f>
        <v>-51</v>
      </c>
      <c r="Y78" s="63">
        <f>INDEX('Locations Edit'!$C$3:$AS$4,2,X75+1)</f>
        <v>-3</v>
      </c>
      <c r="Z78" s="62">
        <f>INDEX('Locations Edit'!$C$3:$AS$4,1,Z75+1)</f>
        <v>-86</v>
      </c>
      <c r="AA78" s="63">
        <f>INDEX('Locations Edit'!$C$3:$AS$4,2,Z75+1)</f>
        <v>-25</v>
      </c>
      <c r="AB78" s="62">
        <f>INDEX('Locations Edit'!$C$3:$AS$4,1,AB75+1)</f>
        <v>-84</v>
      </c>
      <c r="AC78" s="63">
        <f>INDEX('Locations Edit'!$C$3:$AS$4,2,AB75+1)</f>
        <v>-107</v>
      </c>
      <c r="AD78" s="62">
        <f>INDEX('Locations Edit'!$C$3:$AS$4,1,AD75+1)</f>
        <v>-72</v>
      </c>
      <c r="AE78" s="63">
        <f>INDEX('Locations Edit'!$C$3:$AS$4,2,AD75+1)</f>
        <v>-133</v>
      </c>
      <c r="AF78" s="62">
        <f>INDEX('Locations Edit'!$C$3:$AS$4,1,AF75+1)</f>
        <v>-38</v>
      </c>
      <c r="AG78" s="63">
        <f>INDEX('Locations Edit'!$C$3:$AS$4,2,AF75+1)</f>
        <v>-125</v>
      </c>
      <c r="AH78" s="62">
        <f>INDEX('Locations Edit'!$C$3:$AS$4,1,AH75+1)</f>
        <v>-16</v>
      </c>
      <c r="AI78" s="63">
        <f>INDEX('Locations Edit'!$C$3:$AS$4,2,AH75+1)</f>
        <v>-99</v>
      </c>
      <c r="AJ78" s="62">
        <f>INDEX('Locations Edit'!$C$3:$AS$4,1,AJ75+1)</f>
        <v>-6</v>
      </c>
      <c r="AK78" s="63">
        <f>INDEX('Locations Edit'!$C$3:$AS$4,2,AJ75+1)</f>
        <v>-70</v>
      </c>
      <c r="AL78" s="62">
        <f>INDEX('Locations Edit'!$C$3:$AS$4,1,AL75+1)</f>
        <v>-12</v>
      </c>
      <c r="AM78" s="63">
        <f>INDEX('Locations Edit'!$C$3:$AS$4,2,AL75+1)</f>
        <v>-40</v>
      </c>
      <c r="AN78" s="62">
        <f>INDEX('Locations Edit'!$C$3:$AS$4,1,AN75+1)</f>
        <v>-51</v>
      </c>
      <c r="AO78" s="63">
        <f>INDEX('Locations Edit'!$C$3:$AS$4,2,AN75+1)</f>
        <v>-3</v>
      </c>
      <c r="AP78" s="62">
        <f>INDEX('Locations Edit'!$C$3:$AS$4,1,AP75+1)</f>
        <v>-51</v>
      </c>
      <c r="AQ78" s="63">
        <f>INDEX('Locations Edit'!$C$3:$AS$4,2,AP75+1)</f>
        <v>-3</v>
      </c>
      <c r="AR78" s="62">
        <f>INDEX('Locations Edit'!$C$3:$AS$4,1,AR75+1)</f>
        <v>-18</v>
      </c>
      <c r="AS78" s="63">
        <f>INDEX('Locations Edit'!$C$3:$AS$4,2,AR75+1)</f>
        <v>-11</v>
      </c>
      <c r="AT78" s="62">
        <f>INDEX('Locations Edit'!$C$3:$AS$4,1,AT75+1)</f>
        <v>6</v>
      </c>
      <c r="AU78" s="63">
        <f>INDEX('Locations Edit'!$C$3:$AS$4,2,AT75+1)</f>
        <v>5</v>
      </c>
      <c r="AV78" s="62">
        <f>INDEX('Locations Edit'!$C$3:$AS$4,1,AV75+1)</f>
        <v>33</v>
      </c>
      <c r="AW78" s="63">
        <f>INDEX('Locations Edit'!$C$3:$AS$4,2,AV75+1)</f>
        <v>10</v>
      </c>
      <c r="AX78" s="62">
        <f>INDEX('Locations Edit'!$C$3:$AS$4,1,AX75+1)</f>
        <v>46</v>
      </c>
      <c r="AY78" s="63">
        <f>INDEX('Locations Edit'!$C$3:$AS$4,2,AX75+1)</f>
        <v>-19</v>
      </c>
      <c r="AZ78" s="62">
        <f>INDEX('Locations Edit'!$C$3:$AS$4,1,AZ75+1)</f>
        <v>49</v>
      </c>
      <c r="BA78" s="63">
        <f>INDEX('Locations Edit'!$C$3:$AS$4,2,AZ75+1)</f>
        <v>-56</v>
      </c>
      <c r="BB78" s="62">
        <f>INDEX('Locations Edit'!$C$3:$AS$4,1,BB75+1)</f>
        <v>24</v>
      </c>
      <c r="BC78" s="63">
        <f>INDEX('Locations Edit'!$C$3:$AS$4,2,BB75+1)</f>
        <v>-83</v>
      </c>
      <c r="BD78" s="62">
        <f>INDEX('Locations Edit'!$C$3:$AS$4,1,BD75+1)</f>
        <v>49</v>
      </c>
      <c r="BE78" s="63">
        <f>INDEX('Locations Edit'!$C$3:$AS$4,2,BD75+1)</f>
        <v>-56</v>
      </c>
      <c r="BF78" s="62">
        <f>INDEX('Locations Edit'!$C$3:$AS$4,1,BF75+1)</f>
        <v>94</v>
      </c>
      <c r="BG78" s="63">
        <f>INDEX('Locations Edit'!$C$3:$AS$4,2,BF75+1)</f>
        <v>-49</v>
      </c>
      <c r="BH78" s="62">
        <f>INDEX('Locations Edit'!$C$3:$AS$4,1,BH75+1)</f>
        <v>114</v>
      </c>
      <c r="BI78" s="63">
        <f>INDEX('Locations Edit'!$C$3:$AS$4,2,BH75+1)</f>
        <v>-75</v>
      </c>
      <c r="BJ78" s="62">
        <f>INDEX('Locations Edit'!$C$3:$AS$4,1,BJ75+1)</f>
        <v>114</v>
      </c>
      <c r="BK78" s="63">
        <f>INDEX('Locations Edit'!$C$3:$AS$4,2,BJ75+1)</f>
        <v>-75</v>
      </c>
      <c r="BL78" s="62">
        <f>INDEX('Locations Edit'!$C$3:$AS$4,1,BL75+1)</f>
        <v>152</v>
      </c>
      <c r="BM78" s="63">
        <f>INDEX('Locations Edit'!$C$3:$AS$4,2,BL75+1)</f>
        <v>-50</v>
      </c>
      <c r="BN78" s="62">
        <f>INDEX('Locations Edit'!$C$3:$AS$4,1,BN75+1)</f>
        <v>142</v>
      </c>
      <c r="BO78" s="63">
        <f>INDEX('Locations Edit'!$C$3:$AS$4,2,BN75+1)</f>
        <v>-18</v>
      </c>
      <c r="BP78" s="62">
        <f>INDEX('Locations Edit'!$C$3:$AS$4,1,BP75+1)</f>
        <v>113</v>
      </c>
      <c r="BQ78" s="63">
        <f>INDEX('Locations Edit'!$C$3:$AS$4,2,BP75+1)</f>
        <v>7</v>
      </c>
      <c r="BR78" s="62">
        <f>INDEX('Locations Edit'!$C$3:$AS$4,1,BR75+1)</f>
        <v>92</v>
      </c>
      <c r="BS78" s="63">
        <f>INDEX('Locations Edit'!$C$3:$AS$4,2,BR75+1)</f>
        <v>36</v>
      </c>
      <c r="BT78" s="62">
        <f>INDEX('Locations Edit'!$C$3:$AS$4,1,BT75+1)</f>
        <v>69</v>
      </c>
      <c r="BU78" s="63">
        <f>INDEX('Locations Edit'!$C$3:$AS$4,2,BT75+1)</f>
        <v>15</v>
      </c>
      <c r="BV78" s="62">
        <f>INDEX('Locations Edit'!$C$3:$AS$4,1,BV75+1)</f>
        <v>6</v>
      </c>
      <c r="BW78" s="63">
        <f>INDEX('Locations Edit'!$C$3:$AS$4,2,BV75+1)</f>
        <v>5</v>
      </c>
      <c r="BX78" s="62">
        <f>INDEX('Locations Edit'!$C$3:$AS$4,1,BX75+1)</f>
        <v>-9</v>
      </c>
      <c r="BY78" s="63">
        <f>INDEX('Locations Edit'!$C$3:$AS$4,2,BX75+1)</f>
        <v>47</v>
      </c>
      <c r="BZ78" s="62">
        <f>INDEX('Locations Edit'!$C$3:$AS$4,1,BZ75+1)</f>
        <v>16</v>
      </c>
      <c r="CA78" s="63">
        <f>INDEX('Locations Edit'!$C$3:$AS$4,2,BZ75+1)</f>
        <v>61</v>
      </c>
      <c r="CB78" s="62">
        <f>INDEX('Locations Edit'!$C$3:$AS$4,1,CB75+1)</f>
        <v>4</v>
      </c>
      <c r="CC78" s="63">
        <f>INDEX('Locations Edit'!$C$3:$AS$4,2,CB75+1)</f>
        <v>90</v>
      </c>
      <c r="CD78" s="62">
        <f>INDEX('Locations Edit'!$C$3:$AS$4,1,CD75+1)</f>
        <v>36</v>
      </c>
      <c r="CE78" s="63">
        <f>INDEX('Locations Edit'!$C$3:$AS$4,2,CD75+1)</f>
        <v>97</v>
      </c>
      <c r="CF78" s="62">
        <f>INDEX('Locations Edit'!$C$3:$AS$4,1,CF75+1)</f>
        <v>52</v>
      </c>
      <c r="CG78" s="63">
        <f>INDEX('Locations Edit'!$C$3:$AS$4,2,CF75+1)</f>
        <v>129</v>
      </c>
      <c r="CH78" s="62">
        <f>INDEX('Locations Edit'!$C$3:$AS$4,1,CH75+1)</f>
        <v>-3</v>
      </c>
      <c r="CI78" s="63">
        <f>INDEX('Locations Edit'!$C$3:$AS$4,2,CH75+1)</f>
        <v>119</v>
      </c>
      <c r="CJ78" s="62">
        <f>INDEX('Locations Edit'!$C$3:$AS$4,1,CJ75+1)</f>
        <v>-45</v>
      </c>
      <c r="CK78" s="63">
        <f>INDEX('Locations Edit'!$C$3:$AS$4,2,CJ75+1)</f>
        <v>77</v>
      </c>
      <c r="CL78" s="62">
        <f>INDEX('Locations Edit'!$C$3:$AS$4,1,CL75+1)</f>
        <v>-45</v>
      </c>
      <c r="CM78" s="63">
        <f>INDEX('Locations Edit'!$C$3:$AS$4,2,CL75+1)</f>
        <v>77</v>
      </c>
      <c r="CN78" s="62">
        <f>INDEX('Locations Edit'!$C$3:$AS$4,1,CN75+1)</f>
        <v>-102</v>
      </c>
      <c r="CO78" s="63">
        <f>INDEX('Locations Edit'!$C$3:$AS$4,2,CN75+1)</f>
        <v>97</v>
      </c>
      <c r="CP78" s="62">
        <f>INDEX('Locations Edit'!$C$3:$AS$4,1,CP75+1)</f>
        <v>-128</v>
      </c>
      <c r="CQ78" s="63">
        <f>INDEX('Locations Edit'!$C$3:$AS$4,2,CP75+1)</f>
        <v>37</v>
      </c>
      <c r="CR78" s="62">
        <f>INDEX('Locations Edit'!$C$3:$AS$4,1,CR75+1)</f>
        <v>-102</v>
      </c>
      <c r="CS78" s="63">
        <f>INDEX('Locations Edit'!$C$3:$AS$4,2,CR75+1)</f>
        <v>97</v>
      </c>
    </row>
    <row r="79" spans="1:97" ht="15" customHeight="1">
      <c r="A79" s="61" t="s">
        <v>474</v>
      </c>
      <c r="B79" s="64">
        <f>INDEX('Locations Edit'!$C$3:$AS$4,1,B76+1)</f>
        <v>-147</v>
      </c>
      <c r="C79" s="65">
        <f>INDEX('Locations Edit'!$C$3:$AS$4,2,B76+1)</f>
        <v>-68</v>
      </c>
      <c r="D79" s="64">
        <f>INDEX('Locations Edit'!$C$3:$AS$4,1,D76+1)</f>
        <v>-174</v>
      </c>
      <c r="E79" s="65">
        <f>INDEX('Locations Edit'!$C$3:$AS$4,2,D76+1)</f>
        <v>-23</v>
      </c>
      <c r="F79" s="64">
        <f>INDEX('Locations Edit'!$C$3:$AS$4,1,F76+1)</f>
        <v>-167</v>
      </c>
      <c r="G79" s="65">
        <f>INDEX('Locations Edit'!$C$3:$AS$4,2,F76+1)</f>
        <v>14</v>
      </c>
      <c r="H79" s="64">
        <f>INDEX('Locations Edit'!$C$3:$AS$4,1,H76+1)</f>
        <v>-132</v>
      </c>
      <c r="I79" s="65">
        <f>INDEX('Locations Edit'!$C$3:$AS$4,2,H76+1)</f>
        <v>-12</v>
      </c>
      <c r="J79" s="64">
        <f>INDEX('Locations Edit'!$C$3:$AS$4,1,J76+1)</f>
        <v>-112</v>
      </c>
      <c r="K79" s="65">
        <f>INDEX('Locations Edit'!$C$3:$AS$4,2,J76+1)</f>
        <v>-52</v>
      </c>
      <c r="L79" s="64">
        <f>INDEX('Locations Edit'!$C$3:$AS$4,1,L76+1)</f>
        <v>-120</v>
      </c>
      <c r="M79" s="65">
        <f>INDEX('Locations Edit'!$C$3:$AS$4,2,L76+1)</f>
        <v>-92</v>
      </c>
      <c r="N79" s="64">
        <f>INDEX('Locations Edit'!$C$3:$AS$4,1,N76+1)</f>
        <v>-147</v>
      </c>
      <c r="O79" s="65">
        <f>INDEX('Locations Edit'!$C$3:$AS$4,2,N76+1)</f>
        <v>-68</v>
      </c>
      <c r="P79" s="64">
        <f>INDEX('Locations Edit'!$C$3:$AS$4,1,P76+1)</f>
        <v>-84</v>
      </c>
      <c r="Q79" s="65">
        <f>INDEX('Locations Edit'!$C$3:$AS$4,2,P76+1)</f>
        <v>-107</v>
      </c>
      <c r="R79" s="64">
        <f>INDEX('Locations Edit'!$C$3:$AS$4,1,R76+1)</f>
        <v>-70</v>
      </c>
      <c r="S79" s="65">
        <f>INDEX('Locations Edit'!$C$3:$AS$4,2,R76+1)</f>
        <v>-71</v>
      </c>
      <c r="T79" s="64">
        <f>INDEX('Locations Edit'!$C$3:$AS$4,1,T76+1)</f>
        <v>-46</v>
      </c>
      <c r="U79" s="65">
        <f>INDEX('Locations Edit'!$C$3:$AS$4,2,T76+1)</f>
        <v>-36</v>
      </c>
      <c r="V79" s="64">
        <f>INDEX('Locations Edit'!$C$3:$AS$4,1,V76+1)</f>
        <v>-51</v>
      </c>
      <c r="W79" s="65">
        <f>INDEX('Locations Edit'!$C$3:$AS$4,2,V76+1)</f>
        <v>-3</v>
      </c>
      <c r="X79" s="64">
        <f>INDEX('Locations Edit'!$C$3:$AS$4,1,X76+1)</f>
        <v>-86</v>
      </c>
      <c r="Y79" s="65">
        <f>INDEX('Locations Edit'!$C$3:$AS$4,2,X76+1)</f>
        <v>-25</v>
      </c>
      <c r="Z79" s="64">
        <f>INDEX('Locations Edit'!$C$3:$AS$4,1,Z76+1)</f>
        <v>-132</v>
      </c>
      <c r="AA79" s="65">
        <f>INDEX('Locations Edit'!$C$3:$AS$4,2,Z76+1)</f>
        <v>-12</v>
      </c>
      <c r="AB79" s="64">
        <f>INDEX('Locations Edit'!$C$3:$AS$4,1,AB76+1)</f>
        <v>-72</v>
      </c>
      <c r="AC79" s="65">
        <f>INDEX('Locations Edit'!$C$3:$AS$4,2,AB76+1)</f>
        <v>-133</v>
      </c>
      <c r="AD79" s="64">
        <f>INDEX('Locations Edit'!$C$3:$AS$4,1,AD76+1)</f>
        <v>-38</v>
      </c>
      <c r="AE79" s="65">
        <f>INDEX('Locations Edit'!$C$3:$AS$4,2,AD76+1)</f>
        <v>-125</v>
      </c>
      <c r="AF79" s="64">
        <f>INDEX('Locations Edit'!$C$3:$AS$4,1,AF76+1)</f>
        <v>-16</v>
      </c>
      <c r="AG79" s="65">
        <f>INDEX('Locations Edit'!$C$3:$AS$4,2,AF76+1)</f>
        <v>-99</v>
      </c>
      <c r="AH79" s="64">
        <f>INDEX('Locations Edit'!$C$3:$AS$4,1,AH76+1)</f>
        <v>-6</v>
      </c>
      <c r="AI79" s="65">
        <f>INDEX('Locations Edit'!$C$3:$AS$4,2,AH76+1)</f>
        <v>-70</v>
      </c>
      <c r="AJ79" s="64">
        <f>INDEX('Locations Edit'!$C$3:$AS$4,1,AJ76+1)</f>
        <v>-12</v>
      </c>
      <c r="AK79" s="65">
        <f>INDEX('Locations Edit'!$C$3:$AS$4,2,AJ76+1)</f>
        <v>-40</v>
      </c>
      <c r="AL79" s="64">
        <f>INDEX('Locations Edit'!$C$3:$AS$4,1,AL76+1)</f>
        <v>-46</v>
      </c>
      <c r="AM79" s="65">
        <f>INDEX('Locations Edit'!$C$3:$AS$4,2,AL76+1)</f>
        <v>-36</v>
      </c>
      <c r="AN79" s="64">
        <f>INDEX('Locations Edit'!$C$3:$AS$4,1,AN76+1)</f>
        <v>-29</v>
      </c>
      <c r="AO79" s="65">
        <f>INDEX('Locations Edit'!$C$3:$AS$4,2,AN76+1)</f>
        <v>14</v>
      </c>
      <c r="AP79" s="64">
        <f>INDEX('Locations Edit'!$C$3:$AS$4,1,AP76+1)</f>
        <v>-18</v>
      </c>
      <c r="AQ79" s="65">
        <f>INDEX('Locations Edit'!$C$3:$AS$4,2,AP76+1)</f>
        <v>-11</v>
      </c>
      <c r="AR79" s="64">
        <f>INDEX('Locations Edit'!$C$3:$AS$4,1,AR76+1)</f>
        <v>6</v>
      </c>
      <c r="AS79" s="65">
        <f>INDEX('Locations Edit'!$C$3:$AS$4,2,AR76+1)</f>
        <v>5</v>
      </c>
      <c r="AT79" s="64">
        <f>INDEX('Locations Edit'!$C$3:$AS$4,1,AT76+1)</f>
        <v>33</v>
      </c>
      <c r="AU79" s="65">
        <f>INDEX('Locations Edit'!$C$3:$AS$4,2,AT76+1)</f>
        <v>10</v>
      </c>
      <c r="AV79" s="64">
        <f>INDEX('Locations Edit'!$C$3:$AS$4,1,AV76+1)</f>
        <v>46</v>
      </c>
      <c r="AW79" s="65">
        <f>INDEX('Locations Edit'!$C$3:$AS$4,2,AV76+1)</f>
        <v>-19</v>
      </c>
      <c r="AX79" s="64">
        <f>INDEX('Locations Edit'!$C$3:$AS$4,1,AX76+1)</f>
        <v>49</v>
      </c>
      <c r="AY79" s="65">
        <f>INDEX('Locations Edit'!$C$3:$AS$4,2,AX76+1)</f>
        <v>-56</v>
      </c>
      <c r="AZ79" s="64">
        <f>INDEX('Locations Edit'!$C$3:$AS$4,1,AZ76+1)</f>
        <v>24</v>
      </c>
      <c r="BA79" s="65">
        <f>INDEX('Locations Edit'!$C$3:$AS$4,2,AZ76+1)</f>
        <v>-83</v>
      </c>
      <c r="BB79" s="64">
        <f>INDEX('Locations Edit'!$C$3:$AS$4,1,BB76+1)</f>
        <v>-16</v>
      </c>
      <c r="BC79" s="65">
        <f>INDEX('Locations Edit'!$C$3:$AS$4,2,BB76+1)</f>
        <v>-99</v>
      </c>
      <c r="BD79" s="64">
        <f>INDEX('Locations Edit'!$C$3:$AS$4,1,BD76+1)</f>
        <v>94</v>
      </c>
      <c r="BE79" s="65">
        <f>INDEX('Locations Edit'!$C$3:$AS$4,2,BD76+1)</f>
        <v>-49</v>
      </c>
      <c r="BF79" s="64">
        <f>INDEX('Locations Edit'!$C$3:$AS$4,1,BF76+1)</f>
        <v>114</v>
      </c>
      <c r="BG79" s="65">
        <f>INDEX('Locations Edit'!$C$3:$AS$4,2,BF76+1)</f>
        <v>-75</v>
      </c>
      <c r="BH79" s="64">
        <f>INDEX('Locations Edit'!$C$3:$AS$4,1,BH76+1)</f>
        <v>89</v>
      </c>
      <c r="BI79" s="65">
        <f>INDEX('Locations Edit'!$C$3:$AS$4,2,BH76+1)</f>
        <v>-120</v>
      </c>
      <c r="BJ79" s="64">
        <f>INDEX('Locations Edit'!$C$3:$AS$4,1,BJ76+1)</f>
        <v>152</v>
      </c>
      <c r="BK79" s="65">
        <f>INDEX('Locations Edit'!$C$3:$AS$4,2,BJ76+1)</f>
        <v>-50</v>
      </c>
      <c r="BL79" s="64">
        <f>INDEX('Locations Edit'!$C$3:$AS$4,1,BL76+1)</f>
        <v>142</v>
      </c>
      <c r="BM79" s="65">
        <f>INDEX('Locations Edit'!$C$3:$AS$4,2,BL76+1)</f>
        <v>-18</v>
      </c>
      <c r="BN79" s="64">
        <f>INDEX('Locations Edit'!$C$3:$AS$4,1,BN76+1)</f>
        <v>113</v>
      </c>
      <c r="BO79" s="65">
        <f>INDEX('Locations Edit'!$C$3:$AS$4,2,BN76+1)</f>
        <v>7</v>
      </c>
      <c r="BP79" s="64">
        <f>INDEX('Locations Edit'!$C$3:$AS$4,1,BP76+1)</f>
        <v>92</v>
      </c>
      <c r="BQ79" s="65">
        <f>INDEX('Locations Edit'!$C$3:$AS$4,2,BP76+1)</f>
        <v>36</v>
      </c>
      <c r="BR79" s="64">
        <f>INDEX('Locations Edit'!$C$3:$AS$4,1,BR76+1)</f>
        <v>69</v>
      </c>
      <c r="BS79" s="65">
        <f>INDEX('Locations Edit'!$C$3:$AS$4,2,BR76+1)</f>
        <v>15</v>
      </c>
      <c r="BT79" s="64">
        <f>INDEX('Locations Edit'!$C$3:$AS$4,1,BT76+1)</f>
        <v>33</v>
      </c>
      <c r="BU79" s="65">
        <f>INDEX('Locations Edit'!$C$3:$AS$4,2,BT76+1)</f>
        <v>10</v>
      </c>
      <c r="BV79" s="64">
        <f>INDEX('Locations Edit'!$C$3:$AS$4,1,BV76+1)</f>
        <v>-9</v>
      </c>
      <c r="BW79" s="65">
        <f>INDEX('Locations Edit'!$C$3:$AS$4,2,BV76+1)</f>
        <v>47</v>
      </c>
      <c r="BX79" s="64">
        <f>INDEX('Locations Edit'!$C$3:$AS$4,1,BX76+1)</f>
        <v>16</v>
      </c>
      <c r="BY79" s="65">
        <f>INDEX('Locations Edit'!$C$3:$AS$4,2,BX76+1)</f>
        <v>61</v>
      </c>
      <c r="BZ79" s="64">
        <f>INDEX('Locations Edit'!$C$3:$AS$4,1,BZ76+1)</f>
        <v>4</v>
      </c>
      <c r="CA79" s="65">
        <f>INDEX('Locations Edit'!$C$3:$AS$4,2,BZ76+1)</f>
        <v>90</v>
      </c>
      <c r="CB79" s="64">
        <f>INDEX('Locations Edit'!$C$3:$AS$4,1,CB76+1)</f>
        <v>36</v>
      </c>
      <c r="CC79" s="65">
        <f>INDEX('Locations Edit'!$C$3:$AS$4,2,CB76+1)</f>
        <v>97</v>
      </c>
      <c r="CD79" s="64">
        <f>INDEX('Locations Edit'!$C$3:$AS$4,1,CD76+1)</f>
        <v>52</v>
      </c>
      <c r="CE79" s="65">
        <f>INDEX('Locations Edit'!$C$3:$AS$4,2,CD76+1)</f>
        <v>129</v>
      </c>
      <c r="CF79" s="64">
        <f>INDEX('Locations Edit'!$C$3:$AS$4,1,CF76+1)</f>
        <v>130</v>
      </c>
      <c r="CG79" s="65">
        <f>INDEX('Locations Edit'!$C$3:$AS$4,2,CF76+1)</f>
        <v>106</v>
      </c>
      <c r="CH79" s="64">
        <f>INDEX('Locations Edit'!$C$3:$AS$4,1,CH76+1)</f>
        <v>36</v>
      </c>
      <c r="CI79" s="65">
        <f>INDEX('Locations Edit'!$C$3:$AS$4,2,CH76+1)</f>
        <v>97</v>
      </c>
      <c r="CJ79" s="64">
        <f>INDEX('Locations Edit'!$C$3:$AS$4,1,CJ76+1)</f>
        <v>4</v>
      </c>
      <c r="CK79" s="65">
        <f>INDEX('Locations Edit'!$C$3:$AS$4,2,CJ76+1)</f>
        <v>90</v>
      </c>
      <c r="CL79" s="64">
        <f>INDEX('Locations Edit'!$C$3:$AS$4,1,CL76+1)</f>
        <v>-102</v>
      </c>
      <c r="CM79" s="65">
        <f>INDEX('Locations Edit'!$C$3:$AS$4,2,CL76+1)</f>
        <v>97</v>
      </c>
      <c r="CN79" s="64">
        <f>INDEX('Locations Edit'!$C$3:$AS$4,1,CN76+1)</f>
        <v>-128</v>
      </c>
      <c r="CO79" s="65">
        <f>INDEX('Locations Edit'!$C$3:$AS$4,2,CN76+1)</f>
        <v>37</v>
      </c>
      <c r="CP79" s="64">
        <f>INDEX('Locations Edit'!$C$3:$AS$4,1,CP76+1)</f>
        <v>-132</v>
      </c>
      <c r="CQ79" s="65">
        <f>INDEX('Locations Edit'!$C$3:$AS$4,2,CP76+1)</f>
        <v>-12</v>
      </c>
      <c r="CR79" s="64">
        <f>INDEX('Locations Edit'!$C$3:$AS$4,1,CR76+1)</f>
        <v>52</v>
      </c>
      <c r="CS79" s="65">
        <f>INDEX('Locations Edit'!$C$3:$AS$4,2,CR76+1)</f>
        <v>129</v>
      </c>
    </row>
    <row r="80" spans="1:97" ht="15" customHeight="1">
      <c r="A80" s="95" t="s">
        <v>471</v>
      </c>
      <c r="B80" s="42">
        <f>IFERROR(VALUE(INDEX('Paths Edit'!$C8:$LY8,1,2+B$71)&amp;""),NA())</f>
        <v>-188</v>
      </c>
      <c r="C80" s="44">
        <f>IFERROR(VALUE(INDEX('Paths Edit'!$C8:$LY8,1,2+C$71)&amp;""),NA())</f>
        <v>-61</v>
      </c>
      <c r="D80" s="42">
        <f>IFERROR(VALUE(INDEX('Paths Edit'!$C8:$LY8,1,2+D$71)&amp;""),NA())</f>
        <v>-188</v>
      </c>
      <c r="E80" s="44">
        <f>IFERROR(VALUE(INDEX('Paths Edit'!$C8:$LY8,1,2+E$71)&amp;""),NA())</f>
        <v>-61</v>
      </c>
      <c r="F80" s="42">
        <f>IFERROR(VALUE(INDEX('Paths Edit'!$C8:$LY8,1,2+F$71)&amp;""),NA())</f>
        <v>-174</v>
      </c>
      <c r="G80" s="44">
        <f>IFERROR(VALUE(INDEX('Paths Edit'!$C8:$LY8,1,2+G$71)&amp;""),NA())</f>
        <v>-23</v>
      </c>
      <c r="H80" s="42">
        <f>IFERROR(VALUE(INDEX('Paths Edit'!$C8:$LY8,1,2+H$71)&amp;""),NA())</f>
        <v>-174</v>
      </c>
      <c r="I80" s="44">
        <f>IFERROR(VALUE(INDEX('Paths Edit'!$C8:$LY8,1,2+I$71)&amp;""),NA())</f>
        <v>-23</v>
      </c>
      <c r="J80" s="42">
        <f>IFERROR(VALUE(INDEX('Paths Edit'!$C8:$LY8,1,2+J$71)&amp;""),NA())</f>
        <v>-132</v>
      </c>
      <c r="K80" s="44">
        <f>IFERROR(VALUE(INDEX('Paths Edit'!$C8:$LY8,1,2+K$71)&amp;""),NA())</f>
        <v>-12</v>
      </c>
      <c r="L80" s="42">
        <f>IFERROR(VALUE(INDEX('Paths Edit'!$C8:$LY8,1,2+L$71)&amp;""),NA())</f>
        <v>-112</v>
      </c>
      <c r="M80" s="44">
        <f>IFERROR(VALUE(INDEX('Paths Edit'!$C8:$LY8,1,2+M$71)&amp;""),NA())</f>
        <v>-52</v>
      </c>
      <c r="N80" s="42">
        <f>IFERROR(VALUE(INDEX('Paths Edit'!$C8:$LY8,1,2+N$71)&amp;""),NA())</f>
        <v>-120</v>
      </c>
      <c r="O80" s="44">
        <f>IFERROR(VALUE(INDEX('Paths Edit'!$C8:$LY8,1,2+O$71)&amp;""),NA())</f>
        <v>-92</v>
      </c>
      <c r="P80" s="42">
        <f>IFERROR(VALUE(INDEX('Paths Edit'!$C8:$LY8,1,2+P$71)&amp;""),NA())</f>
        <v>-120</v>
      </c>
      <c r="Q80" s="44">
        <f>IFERROR(VALUE(INDEX('Paths Edit'!$C8:$LY8,1,2+Q$71)&amp;""),NA())</f>
        <v>-92</v>
      </c>
      <c r="R80" s="42">
        <f>IFERROR(VALUE(INDEX('Paths Edit'!$C8:$LY8,1,2+R$71)&amp;""),NA())</f>
        <v>-84</v>
      </c>
      <c r="S80" s="44">
        <f>IFERROR(VALUE(INDEX('Paths Edit'!$C8:$LY8,1,2+S$71)&amp;""),NA())</f>
        <v>-107</v>
      </c>
      <c r="T80" s="42">
        <f>IFERROR(VALUE(INDEX('Paths Edit'!$C8:$LY8,1,2+T$71)&amp;""),NA())</f>
        <v>-70</v>
      </c>
      <c r="U80" s="44">
        <f>IFERROR(VALUE(INDEX('Paths Edit'!$C8:$LY8,1,2+U$71)&amp;""),NA())</f>
        <v>-71</v>
      </c>
      <c r="V80" s="42">
        <f>IFERROR(VALUE(INDEX('Paths Edit'!$C8:$LY8,1,2+V$71)&amp;""),NA())</f>
        <v>-46</v>
      </c>
      <c r="W80" s="44">
        <f>IFERROR(VALUE(INDEX('Paths Edit'!$C8:$LY8,1,2+W$71)&amp;""),NA())</f>
        <v>-36</v>
      </c>
      <c r="X80" s="42">
        <f>IFERROR(VALUE(INDEX('Paths Edit'!$C8:$LY8,1,2+X$71)&amp;""),NA())</f>
        <v>-51</v>
      </c>
      <c r="Y80" s="44">
        <f>IFERROR(VALUE(INDEX('Paths Edit'!$C8:$LY8,1,2+Y$71)&amp;""),NA())</f>
        <v>-3</v>
      </c>
      <c r="Z80" s="42">
        <f>IFERROR(VALUE(INDEX('Paths Edit'!$C8:$LY8,1,2+Z$71)&amp;""),NA())</f>
        <v>-86</v>
      </c>
      <c r="AA80" s="44">
        <f>IFERROR(VALUE(INDEX('Paths Edit'!$C8:$LY8,1,2+AA$71)&amp;""),NA())</f>
        <v>-25</v>
      </c>
      <c r="AB80" s="42">
        <f>IFERROR(VALUE(INDEX('Paths Edit'!$C8:$LY8,1,2+AB$71)&amp;""),NA())</f>
        <v>-84</v>
      </c>
      <c r="AC80" s="44">
        <f>IFERROR(VALUE(INDEX('Paths Edit'!$C8:$LY8,1,2+AC$71)&amp;""),NA())</f>
        <v>-107</v>
      </c>
      <c r="AD80" s="42">
        <f>IFERROR(VALUE(INDEX('Paths Edit'!$C8:$LY8,1,2+AD$71)&amp;""),NA())</f>
        <v>-72</v>
      </c>
      <c r="AE80" s="44">
        <f>IFERROR(VALUE(INDEX('Paths Edit'!$C8:$LY8,1,2+AE$71)&amp;""),NA())</f>
        <v>-133</v>
      </c>
      <c r="AF80" s="42">
        <f>IFERROR(VALUE(INDEX('Paths Edit'!$C8:$LY8,1,2+AF$71)&amp;""),NA())</f>
        <v>-38</v>
      </c>
      <c r="AG80" s="44">
        <f>IFERROR(VALUE(INDEX('Paths Edit'!$C8:$LY8,1,2+AG$71)&amp;""),NA())</f>
        <v>-125</v>
      </c>
      <c r="AH80" s="42">
        <f>IFERROR(VALUE(INDEX('Paths Edit'!$C8:$LY8,1,2+AH$71)&amp;""),NA())</f>
        <v>-16</v>
      </c>
      <c r="AI80" s="44">
        <f>IFERROR(VALUE(INDEX('Paths Edit'!$C8:$LY8,1,2+AI$71)&amp;""),NA())</f>
        <v>-99</v>
      </c>
      <c r="AJ80" s="42">
        <f>IFERROR(VALUE(INDEX('Paths Edit'!$C8:$LY8,1,2+AJ$71)&amp;""),NA())</f>
        <v>-6</v>
      </c>
      <c r="AK80" s="44">
        <f>IFERROR(VALUE(INDEX('Paths Edit'!$C8:$LY8,1,2+AK$71)&amp;""),NA())</f>
        <v>-70</v>
      </c>
      <c r="AL80" s="42">
        <f>IFERROR(VALUE(INDEX('Paths Edit'!$C8:$LY8,1,2+AL$71)&amp;""),NA())</f>
        <v>-12</v>
      </c>
      <c r="AM80" s="44">
        <f>IFERROR(VALUE(INDEX('Paths Edit'!$C8:$LY8,1,2+AM$71)&amp;""),NA())</f>
        <v>-40</v>
      </c>
      <c r="AN80" s="42">
        <f>IFERROR(VALUE(INDEX('Paths Edit'!$C8:$LY8,1,2+AN$71)&amp;""),NA())</f>
        <v>-51</v>
      </c>
      <c r="AO80" s="44">
        <f>IFERROR(VALUE(INDEX('Paths Edit'!$C8:$LY8,1,2+AO$71)&amp;""),NA())</f>
        <v>-3</v>
      </c>
      <c r="AP80" s="42">
        <f>IFERROR(VALUE(INDEX('Paths Edit'!$C8:$LY8,1,2+AP$71)&amp;""),NA())</f>
        <v>-51</v>
      </c>
      <c r="AQ80" s="44">
        <f>IFERROR(VALUE(INDEX('Paths Edit'!$C8:$LY8,1,2+AQ$71)&amp;""),NA())</f>
        <v>-3</v>
      </c>
      <c r="AR80" s="42">
        <f>IFERROR(VALUE(INDEX('Paths Edit'!$C8:$LY8,1,2+AR$71)&amp;""),NA())</f>
        <v>-18</v>
      </c>
      <c r="AS80" s="44">
        <f>IFERROR(VALUE(INDEX('Paths Edit'!$C8:$LY8,1,2+AS$71)&amp;""),NA())</f>
        <v>-11</v>
      </c>
      <c r="AT80" s="42">
        <f>IFERROR(VALUE(INDEX('Paths Edit'!$C8:$LY8,1,2+AT$71)&amp;""),NA())</f>
        <v>6</v>
      </c>
      <c r="AU80" s="44">
        <f>IFERROR(VALUE(INDEX('Paths Edit'!$C8:$LY8,1,2+AU$71)&amp;""),NA())</f>
        <v>5</v>
      </c>
      <c r="AV80" s="42">
        <f>IFERROR(VALUE(INDEX('Paths Edit'!$C8:$LY8,1,2+AV$71)&amp;""),NA())</f>
        <v>33</v>
      </c>
      <c r="AW80" s="44">
        <f>IFERROR(VALUE(INDEX('Paths Edit'!$C8:$LY8,1,2+AW$71)&amp;""),NA())</f>
        <v>10</v>
      </c>
      <c r="AX80" s="42">
        <f>IFERROR(VALUE(INDEX('Paths Edit'!$C8:$LY8,1,2+AX$71)&amp;""),NA())</f>
        <v>46</v>
      </c>
      <c r="AY80" s="44">
        <f>IFERROR(VALUE(INDEX('Paths Edit'!$C8:$LY8,1,2+AY$71)&amp;""),NA())</f>
        <v>-19</v>
      </c>
      <c r="AZ80" s="42">
        <f>IFERROR(VALUE(INDEX('Paths Edit'!$C8:$LY8,1,2+AZ$71)&amp;""),NA())</f>
        <v>49</v>
      </c>
      <c r="BA80" s="44">
        <f>IFERROR(VALUE(INDEX('Paths Edit'!$C8:$LY8,1,2+BA$71)&amp;""),NA())</f>
        <v>-56</v>
      </c>
      <c r="BB80" s="42">
        <f>IFERROR(VALUE(INDEX('Paths Edit'!$C8:$LY8,1,2+BB$71)&amp;""),NA())</f>
        <v>24</v>
      </c>
      <c r="BC80" s="44">
        <f>IFERROR(VALUE(INDEX('Paths Edit'!$C8:$LY8,1,2+BC$71)&amp;""),NA())</f>
        <v>-83</v>
      </c>
      <c r="BD80" s="42">
        <f>IFERROR(VALUE(INDEX('Paths Edit'!$C8:$LY8,1,2+BD$71)&amp;""),NA())</f>
        <v>49</v>
      </c>
      <c r="BE80" s="44">
        <f>IFERROR(VALUE(INDEX('Paths Edit'!$C8:$LY8,1,2+BE$71)&amp;""),NA())</f>
        <v>-56</v>
      </c>
      <c r="BF80" s="42">
        <f>IFERROR(VALUE(INDEX('Paths Edit'!$C8:$LY8,1,2+BF$71)&amp;""),NA())</f>
        <v>94</v>
      </c>
      <c r="BG80" s="44">
        <f>IFERROR(VALUE(INDEX('Paths Edit'!$C8:$LY8,1,2+BG$71)&amp;""),NA())</f>
        <v>-49</v>
      </c>
      <c r="BH80" s="42">
        <f>IFERROR(VALUE(INDEX('Paths Edit'!$C8:$LY8,1,2+BH$71)&amp;""),NA())</f>
        <v>114</v>
      </c>
      <c r="BI80" s="44">
        <f>IFERROR(VALUE(INDEX('Paths Edit'!$C8:$LY8,1,2+BI$71)&amp;""),NA())</f>
        <v>-75</v>
      </c>
      <c r="BJ80" s="42">
        <f>IFERROR(VALUE(INDEX('Paths Edit'!$C8:$LY8,1,2+BJ$71)&amp;""),NA())</f>
        <v>114</v>
      </c>
      <c r="BK80" s="44">
        <f>IFERROR(VALUE(INDEX('Paths Edit'!$C8:$LY8,1,2+BK$71)&amp;""),NA())</f>
        <v>-75</v>
      </c>
      <c r="BL80" s="42">
        <f>IFERROR(VALUE(INDEX('Paths Edit'!$C8:$LY8,1,2+BL$71)&amp;""),NA())</f>
        <v>152</v>
      </c>
      <c r="BM80" s="44">
        <f>IFERROR(VALUE(INDEX('Paths Edit'!$C8:$LY8,1,2+BM$71)&amp;""),NA())</f>
        <v>-50</v>
      </c>
      <c r="BN80" s="42">
        <f>IFERROR(VALUE(INDEX('Paths Edit'!$C8:$LY8,1,2+BN$71)&amp;""),NA())</f>
        <v>142</v>
      </c>
      <c r="BO80" s="44">
        <f>IFERROR(VALUE(INDEX('Paths Edit'!$C8:$LY8,1,2+BO$71)&amp;""),NA())</f>
        <v>-18</v>
      </c>
      <c r="BP80" s="42">
        <f>IFERROR(VALUE(INDEX('Paths Edit'!$C8:$LY8,1,2+BP$71)&amp;""),NA())</f>
        <v>113</v>
      </c>
      <c r="BQ80" s="44">
        <f>IFERROR(VALUE(INDEX('Paths Edit'!$C8:$LY8,1,2+BQ$71)&amp;""),NA())</f>
        <v>7</v>
      </c>
      <c r="BR80" s="42">
        <f>IFERROR(VALUE(INDEX('Paths Edit'!$C8:$LY8,1,2+BR$71)&amp;""),NA())</f>
        <v>92</v>
      </c>
      <c r="BS80" s="44">
        <f>IFERROR(VALUE(INDEX('Paths Edit'!$C8:$LY8,1,2+BS$71)&amp;""),NA())</f>
        <v>36</v>
      </c>
      <c r="BT80" s="42">
        <f>IFERROR(VALUE(INDEX('Paths Edit'!$C8:$LY8,1,2+BT$71)&amp;""),NA())</f>
        <v>69</v>
      </c>
      <c r="BU80" s="44">
        <f>IFERROR(VALUE(INDEX('Paths Edit'!$C8:$LY8,1,2+BU$71)&amp;""),NA())</f>
        <v>15</v>
      </c>
      <c r="BV80" s="42">
        <f>IFERROR(VALUE(INDEX('Paths Edit'!$C8:$LY8,1,2+BV$71)&amp;""),NA())</f>
        <v>6</v>
      </c>
      <c r="BW80" s="44">
        <f>IFERROR(VALUE(INDEX('Paths Edit'!$C8:$LY8,1,2+BW$71)&amp;""),NA())</f>
        <v>5</v>
      </c>
      <c r="BX80" s="42">
        <f>IFERROR(VALUE(INDEX('Paths Edit'!$C8:$LY8,1,2+BX$71)&amp;""),NA())</f>
        <v>-9</v>
      </c>
      <c r="BY80" s="44">
        <f>IFERROR(VALUE(INDEX('Paths Edit'!$C8:$LY8,1,2+BY$71)&amp;""),NA())</f>
        <v>47</v>
      </c>
      <c r="BZ80" s="42">
        <f>IFERROR(VALUE(INDEX('Paths Edit'!$C8:$LY8,1,2+BZ$71)&amp;""),NA())</f>
        <v>18</v>
      </c>
      <c r="CA80" s="44">
        <f>IFERROR(VALUE(INDEX('Paths Edit'!$C8:$LY8,1,2+CA$71)&amp;""),NA())</f>
        <v>59</v>
      </c>
      <c r="CB80" s="42">
        <f>IFERROR(VALUE(INDEX('Paths Edit'!$C8:$LY8,1,2+CB$71)&amp;""),NA())</f>
        <v>4</v>
      </c>
      <c r="CC80" s="44">
        <f>IFERROR(VALUE(INDEX('Paths Edit'!$C8:$LY8,1,2+CC$71)&amp;""),NA())</f>
        <v>90</v>
      </c>
      <c r="CD80" s="42">
        <f>IFERROR(VALUE(INDEX('Paths Edit'!$C8:$LY8,1,2+CD$71)&amp;""),NA())</f>
        <v>36</v>
      </c>
      <c r="CE80" s="44">
        <f>IFERROR(VALUE(INDEX('Paths Edit'!$C8:$LY8,1,2+CE$71)&amp;""),NA())</f>
        <v>97</v>
      </c>
      <c r="CF80" s="42">
        <f>IFERROR(VALUE(INDEX('Paths Edit'!$C8:$LY8,1,2+CF$71)&amp;""),NA())</f>
        <v>52</v>
      </c>
      <c r="CG80" s="44">
        <f>IFERROR(VALUE(INDEX('Paths Edit'!$C8:$LY8,1,2+CG$71)&amp;""),NA())</f>
        <v>129</v>
      </c>
      <c r="CH80" s="42">
        <f>IFERROR(VALUE(INDEX('Paths Edit'!$C8:$LY8,1,2+CH$71)&amp;""),NA())</f>
        <v>-3</v>
      </c>
      <c r="CI80" s="44">
        <f>IFERROR(VALUE(INDEX('Paths Edit'!$C8:$LY8,1,2+CI$71)&amp;""),NA())</f>
        <v>119</v>
      </c>
      <c r="CJ80" s="42">
        <f>IFERROR(VALUE(INDEX('Paths Edit'!$C8:$LY8,1,2+CJ$71)&amp;""),NA())</f>
        <v>-45</v>
      </c>
      <c r="CK80" s="44">
        <f>IFERROR(VALUE(INDEX('Paths Edit'!$C8:$LY8,1,2+CK$71)&amp;""),NA())</f>
        <v>77</v>
      </c>
      <c r="CL80" s="42">
        <f>IFERROR(VALUE(INDEX('Paths Edit'!$C8:$LY8,1,2+CL$71)&amp;""),NA())</f>
        <v>-45</v>
      </c>
      <c r="CM80" s="44">
        <f>IFERROR(VALUE(INDEX('Paths Edit'!$C8:$LY8,1,2+CM$71)&amp;""),NA())</f>
        <v>77</v>
      </c>
      <c r="CN80" s="42">
        <f>IFERROR(VALUE(INDEX('Paths Edit'!$C8:$LY8,1,2+CN$71)&amp;""),NA())</f>
        <v>-102</v>
      </c>
      <c r="CO80" s="44">
        <f>IFERROR(VALUE(INDEX('Paths Edit'!$C8:$LY8,1,2+CO$71)&amp;""),NA())</f>
        <v>97</v>
      </c>
      <c r="CP80" s="42">
        <f>IFERROR(VALUE(INDEX('Paths Edit'!$C8:$LY8,1,2+CP$71)&amp;""),NA())</f>
        <v>-128</v>
      </c>
      <c r="CQ80" s="44">
        <f>IFERROR(VALUE(INDEX('Paths Edit'!$C8:$LY8,1,2+CQ$71)&amp;""),NA())</f>
        <v>37</v>
      </c>
      <c r="CR80" s="42">
        <f>IFERROR(VALUE(INDEX('Paths Edit'!$C8:$LY8,1,2+CR$71)&amp;""),NA())</f>
        <v>-102</v>
      </c>
      <c r="CS80" s="44">
        <f>IFERROR(VALUE(INDEX('Paths Edit'!$C8:$LY8,1,2+CS$71)&amp;""),NA())</f>
        <v>97</v>
      </c>
    </row>
    <row r="81" spans="1:97" ht="15" customHeight="1">
      <c r="A81" s="96"/>
      <c r="B81" s="42">
        <f>IFERROR(VALUE(INDEX('Paths Edit'!$C9:$LY9,1,2+B$71)&amp;""),NA())</f>
        <v>-184</v>
      </c>
      <c r="C81" s="44">
        <f>IFERROR(VALUE(INDEX('Paths Edit'!$C9:$LY9,1,2+C$71)&amp;""),NA())</f>
        <v>-67</v>
      </c>
      <c r="D81" s="42">
        <f>IFERROR(VALUE(INDEX('Paths Edit'!$C9:$LY9,1,2+D$71)&amp;""),NA())</f>
        <v>-189</v>
      </c>
      <c r="E81" s="44">
        <f>IFERROR(VALUE(INDEX('Paths Edit'!$C9:$LY9,1,2+E$71)&amp;""),NA())</f>
        <v>-53</v>
      </c>
      <c r="F81" s="42">
        <f>IFERROR(VALUE(INDEX('Paths Edit'!$C9:$LY9,1,2+F$71)&amp;""),NA())</f>
        <v>-174</v>
      </c>
      <c r="G81" s="44">
        <f>IFERROR(VALUE(INDEX('Paths Edit'!$C9:$LY9,1,2+G$71)&amp;""),NA())</f>
        <v>-15</v>
      </c>
      <c r="H81" s="42">
        <f>IFERROR(VALUE(INDEX('Paths Edit'!$C9:$LY9,1,2+H$71)&amp;""),NA())</f>
        <v>-162</v>
      </c>
      <c r="I81" s="44">
        <f>IFERROR(VALUE(INDEX('Paths Edit'!$C9:$LY9,1,2+I$71)&amp;""),NA())</f>
        <v>-22</v>
      </c>
      <c r="J81" s="42">
        <f>IFERROR(VALUE(INDEX('Paths Edit'!$C9:$LY9,1,2+J$71)&amp;""),NA())</f>
        <v>-130</v>
      </c>
      <c r="K81" s="44">
        <f>IFERROR(VALUE(INDEX('Paths Edit'!$C9:$LY9,1,2+K$71)&amp;""),NA())</f>
        <v>-22</v>
      </c>
      <c r="L81" s="42">
        <f>IFERROR(VALUE(INDEX('Paths Edit'!$C9:$LY9,1,2+L$71)&amp;""),NA())</f>
        <v>-107</v>
      </c>
      <c r="M81" s="44">
        <f>IFERROR(VALUE(INDEX('Paths Edit'!$C9:$LY9,1,2+M$71)&amp;""),NA())</f>
        <v>-61</v>
      </c>
      <c r="N81" s="42">
        <f>IFERROR(VALUE(INDEX('Paths Edit'!$C9:$LY9,1,2+N$71)&amp;""),NA())</f>
        <v>-127</v>
      </c>
      <c r="O81" s="44">
        <f>IFERROR(VALUE(INDEX('Paths Edit'!$C9:$LY9,1,2+O$71)&amp;""),NA())</f>
        <v>-91</v>
      </c>
      <c r="P81" s="42">
        <f>IFERROR(VALUE(INDEX('Paths Edit'!$C9:$LY9,1,2+P$71)&amp;""),NA())</f>
        <v>-116</v>
      </c>
      <c r="Q81" s="44">
        <f>IFERROR(VALUE(INDEX('Paths Edit'!$C9:$LY9,1,2+Q$71)&amp;""),NA())</f>
        <v>-98</v>
      </c>
      <c r="R81" s="42">
        <f>IFERROR(VALUE(INDEX('Paths Edit'!$C9:$LY9,1,2+R$71)&amp;""),NA())</f>
        <v>-84</v>
      </c>
      <c r="S81" s="44">
        <f>IFERROR(VALUE(INDEX('Paths Edit'!$C9:$LY9,1,2+S$71)&amp;""),NA())</f>
        <v>-99</v>
      </c>
      <c r="T81" s="42">
        <f>IFERROR(VALUE(INDEX('Paths Edit'!$C9:$LY9,1,2+T$71)&amp;""),NA())</f>
        <v>-69</v>
      </c>
      <c r="U81" s="44">
        <f>IFERROR(VALUE(INDEX('Paths Edit'!$C9:$LY9,1,2+U$71)&amp;""),NA())</f>
        <v>-64</v>
      </c>
      <c r="V81" s="42">
        <f>IFERROR(VALUE(INDEX('Paths Edit'!$C9:$LY9,1,2+V$71)&amp;""),NA())</f>
        <v>-47</v>
      </c>
      <c r="W81" s="44">
        <f>IFERROR(VALUE(INDEX('Paths Edit'!$C9:$LY9,1,2+W$71)&amp;""),NA())</f>
        <v>-28</v>
      </c>
      <c r="X81" s="42">
        <f>IFERROR(VALUE(INDEX('Paths Edit'!$C9:$LY9,1,2+X$71)&amp;""),NA())</f>
        <v>-58</v>
      </c>
      <c r="Y81" s="44">
        <f>IFERROR(VALUE(INDEX('Paths Edit'!$C9:$LY9,1,2+Y$71)&amp;""),NA())</f>
        <v>-3</v>
      </c>
      <c r="Z81" s="42">
        <f>IFERROR(VALUE(INDEX('Paths Edit'!$C9:$LY9,1,2+Z$71)&amp;""),NA())</f>
        <v>-94</v>
      </c>
      <c r="AA81" s="44">
        <f>IFERROR(VALUE(INDEX('Paths Edit'!$C9:$LY9,1,2+AA$71)&amp;""),NA())</f>
        <v>-24</v>
      </c>
      <c r="AB81" s="42">
        <f>IFERROR(VALUE(INDEX('Paths Edit'!$C9:$LY9,1,2+AB$71)&amp;""),NA())</f>
        <v>-84</v>
      </c>
      <c r="AC81" s="44">
        <f>IFERROR(VALUE(INDEX('Paths Edit'!$C9:$LY9,1,2+AC$71)&amp;""),NA())</f>
        <v>-115</v>
      </c>
      <c r="AD81" s="42">
        <f>IFERROR(VALUE(INDEX('Paths Edit'!$C9:$LY9,1,2+AD$71)&amp;""),NA())</f>
        <v>-64</v>
      </c>
      <c r="AE81" s="44">
        <f>IFERROR(VALUE(INDEX('Paths Edit'!$C9:$LY9,1,2+AE$71)&amp;""),NA())</f>
        <v>-133</v>
      </c>
      <c r="AF81" s="42">
        <f>IFERROR(VALUE(INDEX('Paths Edit'!$C9:$LY9,1,2+AF$71)&amp;""),NA())</f>
        <v>-37</v>
      </c>
      <c r="AG81" s="44">
        <f>IFERROR(VALUE(INDEX('Paths Edit'!$C9:$LY9,1,2+AG$71)&amp;""),NA())</f>
        <v>-118</v>
      </c>
      <c r="AH81" s="42">
        <f>IFERROR(VALUE(INDEX('Paths Edit'!$C9:$LY9,1,2+AH$71)&amp;""),NA())</f>
        <v>-16</v>
      </c>
      <c r="AI81" s="44">
        <f>IFERROR(VALUE(INDEX('Paths Edit'!$C9:$LY9,1,2+AI$71)&amp;""),NA())</f>
        <v>-91</v>
      </c>
      <c r="AJ81" s="42">
        <f>IFERROR(VALUE(INDEX('Paths Edit'!$C9:$LY9,1,2+AJ$71)&amp;""),NA())</f>
        <v>-7</v>
      </c>
      <c r="AK81" s="44">
        <f>IFERROR(VALUE(INDEX('Paths Edit'!$C9:$LY9,1,2+AK$71)&amp;""),NA())</f>
        <v>-59</v>
      </c>
      <c r="AL81" s="42">
        <f>IFERROR(VALUE(INDEX('Paths Edit'!$C9:$LY9,1,2+AL$71)&amp;""),NA())</f>
        <v>-21</v>
      </c>
      <c r="AM81" s="44">
        <f>IFERROR(VALUE(INDEX('Paths Edit'!$C9:$LY9,1,2+AM$71)&amp;""),NA())</f>
        <v>-39</v>
      </c>
      <c r="AN81" s="42">
        <f>IFERROR(VALUE(INDEX('Paths Edit'!$C9:$LY9,1,2+AN$71)&amp;""),NA())</f>
        <v>-50</v>
      </c>
      <c r="AO81" s="44">
        <f>IFERROR(VALUE(INDEX('Paths Edit'!$C9:$LY9,1,2+AO$71)&amp;""),NA())</f>
        <v>3</v>
      </c>
      <c r="AP81" s="42">
        <f>IFERROR(VALUE(INDEX('Paths Edit'!$C9:$LY9,1,2+AP$71)&amp;""),NA())</f>
        <v>-43</v>
      </c>
      <c r="AQ81" s="44">
        <f>IFERROR(VALUE(INDEX('Paths Edit'!$C9:$LY9,1,2+AQ$71)&amp;""),NA())</f>
        <v>-3</v>
      </c>
      <c r="AR81" s="42">
        <f>IFERROR(VALUE(INDEX('Paths Edit'!$C9:$LY9,1,2+AR$71)&amp;""),NA())</f>
        <v>-8</v>
      </c>
      <c r="AS81" s="44">
        <f>IFERROR(VALUE(INDEX('Paths Edit'!$C9:$LY9,1,2+AS$71)&amp;""),NA())</f>
        <v>-10</v>
      </c>
      <c r="AT81" s="42">
        <f>IFERROR(VALUE(INDEX('Paths Edit'!$C9:$LY9,1,2+AT$71)&amp;""),NA())</f>
        <v>13</v>
      </c>
      <c r="AU81" s="44">
        <f>IFERROR(VALUE(INDEX('Paths Edit'!$C9:$LY9,1,2+AU$71)&amp;""),NA())</f>
        <v>4</v>
      </c>
      <c r="AV81" s="42">
        <f>IFERROR(VALUE(INDEX('Paths Edit'!$C9:$LY9,1,2+AV$71)&amp;""),NA())</f>
        <v>43</v>
      </c>
      <c r="AW81" s="44">
        <f>IFERROR(VALUE(INDEX('Paths Edit'!$C9:$LY9,1,2+AW$71)&amp;""),NA())</f>
        <v>9</v>
      </c>
      <c r="AX81" s="42">
        <f>IFERROR(VALUE(INDEX('Paths Edit'!$C9:$LY9,1,2+AX$71)&amp;""),NA())</f>
        <v>42</v>
      </c>
      <c r="AY81" s="44">
        <f>IFERROR(VALUE(INDEX('Paths Edit'!$C9:$LY9,1,2+AY$71)&amp;""),NA())</f>
        <v>-26</v>
      </c>
      <c r="AZ81" s="42">
        <f>IFERROR(VALUE(INDEX('Paths Edit'!$C9:$LY9,1,2+AZ$71)&amp;""),NA())</f>
        <v>48</v>
      </c>
      <c r="BA81" s="44">
        <f>IFERROR(VALUE(INDEX('Paths Edit'!$C9:$LY9,1,2+BA$71)&amp;""),NA())</f>
        <v>-63</v>
      </c>
      <c r="BB81" s="42">
        <f>IFERROR(VALUE(INDEX('Paths Edit'!$C9:$LY9,1,2+BB$71)&amp;""),NA())</f>
        <v>18</v>
      </c>
      <c r="BC81" s="44">
        <f>IFERROR(VALUE(INDEX('Paths Edit'!$C9:$LY9,1,2+BC$71)&amp;""),NA())</f>
        <v>-86</v>
      </c>
      <c r="BD81" s="42">
        <f>IFERROR(VALUE(INDEX('Paths Edit'!$C9:$LY9,1,2+BD$71)&amp;""),NA())</f>
        <v>60</v>
      </c>
      <c r="BE81" s="44">
        <f>IFERROR(VALUE(INDEX('Paths Edit'!$C9:$LY9,1,2+BE$71)&amp;""),NA())</f>
        <v>-52</v>
      </c>
      <c r="BF81" s="42">
        <f>IFERROR(VALUE(INDEX('Paths Edit'!$C9:$LY9,1,2+BF$71)&amp;""),NA())</f>
        <v>100</v>
      </c>
      <c r="BG81" s="44">
        <f>IFERROR(VALUE(INDEX('Paths Edit'!$C9:$LY9,1,2+BG$71)&amp;""),NA())</f>
        <v>-52</v>
      </c>
      <c r="BH81" s="42">
        <f>IFERROR(VALUE(INDEX('Paths Edit'!$C9:$LY9,1,2+BH$71)&amp;""),NA())</f>
        <v>112</v>
      </c>
      <c r="BI81" s="44">
        <f>IFERROR(VALUE(INDEX('Paths Edit'!$C9:$LY9,1,2+BI$71)&amp;""),NA())</f>
        <v>-82</v>
      </c>
      <c r="BJ81" s="42">
        <f>IFERROR(VALUE(INDEX('Paths Edit'!$C9:$LY9,1,2+BJ$71)&amp;""),NA())</f>
        <v>121</v>
      </c>
      <c r="BK81" s="44">
        <f>IFERROR(VALUE(INDEX('Paths Edit'!$C9:$LY9,1,2+BK$71)&amp;""),NA())</f>
        <v>-74</v>
      </c>
      <c r="BL81" s="42">
        <f>IFERROR(VALUE(INDEX('Paths Edit'!$C9:$LY9,1,2+BL$71)&amp;""),NA())</f>
        <v>151</v>
      </c>
      <c r="BM81" s="44">
        <f>IFERROR(VALUE(INDEX('Paths Edit'!$C9:$LY9,1,2+BM$71)&amp;""),NA())</f>
        <v>-43</v>
      </c>
      <c r="BN81" s="42">
        <f>IFERROR(VALUE(INDEX('Paths Edit'!$C9:$LY9,1,2+BN$71)&amp;""),NA())</f>
        <v>141</v>
      </c>
      <c r="BO81" s="44">
        <f>IFERROR(VALUE(INDEX('Paths Edit'!$C9:$LY9,1,2+BO$71)&amp;""),NA())</f>
        <v>-9</v>
      </c>
      <c r="BP81" s="42">
        <f>IFERROR(VALUE(INDEX('Paths Edit'!$C9:$LY9,1,2+BP$71)&amp;""),NA())</f>
        <v>106</v>
      </c>
      <c r="BQ81" s="44">
        <f>IFERROR(VALUE(INDEX('Paths Edit'!$C9:$LY9,1,2+BQ$71)&amp;""),NA())</f>
        <v>9</v>
      </c>
      <c r="BR81" s="42">
        <f>IFERROR(VALUE(INDEX('Paths Edit'!$C9:$LY9,1,2+BR$71)&amp;""),NA())</f>
        <v>85</v>
      </c>
      <c r="BS81" s="44">
        <f>IFERROR(VALUE(INDEX('Paths Edit'!$C9:$LY9,1,2+BS$71)&amp;""),NA())</f>
        <v>34</v>
      </c>
      <c r="BT81" s="42">
        <f>IFERROR(VALUE(INDEX('Paths Edit'!$C9:$LY9,1,2+BT$71)&amp;""),NA())</f>
        <v>61</v>
      </c>
      <c r="BU81" s="44">
        <f>IFERROR(VALUE(INDEX('Paths Edit'!$C9:$LY9,1,2+BU$71)&amp;""),NA())</f>
        <v>16</v>
      </c>
      <c r="BV81" s="42">
        <f>IFERROR(VALUE(INDEX('Paths Edit'!$C9:$LY9,1,2+BV$71)&amp;""),NA())</f>
        <v>4</v>
      </c>
      <c r="BW81" s="44">
        <f>IFERROR(VALUE(INDEX('Paths Edit'!$C9:$LY9,1,2+BW$71)&amp;""),NA())</f>
        <v>13</v>
      </c>
      <c r="BX81" s="42">
        <f>IFERROR(VALUE(INDEX('Paths Edit'!$C9:$LY9,1,2+BX$71)&amp;""),NA())</f>
        <v>-6</v>
      </c>
      <c r="BY81" s="44">
        <f>IFERROR(VALUE(INDEX('Paths Edit'!$C9:$LY9,1,2+BY$71)&amp;""),NA())</f>
        <v>53</v>
      </c>
      <c r="BZ81" s="42">
        <f>IFERROR(VALUE(INDEX('Paths Edit'!$C9:$LY9,1,2+BZ$71)&amp;""),NA())</f>
        <v>19</v>
      </c>
      <c r="CA81" s="44">
        <f>IFERROR(VALUE(INDEX('Paths Edit'!$C9:$LY9,1,2+CA$71)&amp;""),NA())</f>
        <v>66</v>
      </c>
      <c r="CB81" s="42">
        <f>IFERROR(VALUE(INDEX('Paths Edit'!$C9:$LY9,1,2+CB$71)&amp;""),NA())</f>
        <v>13</v>
      </c>
      <c r="CC81" s="44">
        <f>IFERROR(VALUE(INDEX('Paths Edit'!$C9:$LY9,1,2+CC$71)&amp;""),NA())</f>
        <v>90</v>
      </c>
      <c r="CD81" s="42">
        <f>IFERROR(VALUE(INDEX('Paths Edit'!$C9:$LY9,1,2+CD$71)&amp;""),NA())</f>
        <v>43</v>
      </c>
      <c r="CE81" s="44">
        <f>IFERROR(VALUE(INDEX('Paths Edit'!$C9:$LY9,1,2+CE$71)&amp;""),NA())</f>
        <v>100</v>
      </c>
      <c r="CF81" s="42">
        <f>IFERROR(VALUE(INDEX('Paths Edit'!$C9:$LY9,1,2+CF$71)&amp;""),NA())</f>
        <v>67</v>
      </c>
      <c r="CG81" s="44">
        <f>IFERROR(VALUE(INDEX('Paths Edit'!$C9:$LY9,1,2+CG$71)&amp;""),NA())</f>
        <v>129</v>
      </c>
      <c r="CH81" s="42">
        <f>IFERROR(VALUE(INDEX('Paths Edit'!$C9:$LY9,1,2+CH$71)&amp;""),NA())</f>
        <v>15</v>
      </c>
      <c r="CI81" s="44">
        <f>IFERROR(VALUE(INDEX('Paths Edit'!$C9:$LY9,1,2+CI$71)&amp;""),NA())</f>
        <v>118</v>
      </c>
      <c r="CJ81" s="42">
        <f>IFERROR(VALUE(INDEX('Paths Edit'!$C9:$LY9,1,2+CJ$71)&amp;""),NA())</f>
        <v>-34</v>
      </c>
      <c r="CK81" s="44">
        <f>IFERROR(VALUE(INDEX('Paths Edit'!$C9:$LY9,1,2+CK$71)&amp;""),NA())</f>
        <v>77</v>
      </c>
      <c r="CL81" s="42">
        <f>IFERROR(VALUE(INDEX('Paths Edit'!$C9:$LY9,1,2+CL$71)&amp;""),NA())</f>
        <v>-57</v>
      </c>
      <c r="CM81" s="44">
        <f>IFERROR(VALUE(INDEX('Paths Edit'!$C9:$LY9,1,2+CM$71)&amp;""),NA())</f>
        <v>77</v>
      </c>
      <c r="CN81" s="42">
        <f>IFERROR(VALUE(INDEX('Paths Edit'!$C9:$LY9,1,2+CN$71)&amp;""),NA())</f>
        <v>-111</v>
      </c>
      <c r="CO81" s="44">
        <f>IFERROR(VALUE(INDEX('Paths Edit'!$C9:$LY9,1,2+CO$71)&amp;""),NA())</f>
        <v>94</v>
      </c>
      <c r="CP81" s="42">
        <f>IFERROR(VALUE(INDEX('Paths Edit'!$C9:$LY9,1,2+CP$71)&amp;""),NA())</f>
        <v>-128</v>
      </c>
      <c r="CQ81" s="44">
        <f>IFERROR(VALUE(INDEX('Paths Edit'!$C9:$LY9,1,2+CQ$71)&amp;""),NA())</f>
        <v>23</v>
      </c>
      <c r="CR81" s="42">
        <f>IFERROR(VALUE(INDEX('Paths Edit'!$C9:$LY9,1,2+CR$71)&amp;""),NA())</f>
        <v>-99</v>
      </c>
      <c r="CS81" s="44">
        <f>IFERROR(VALUE(INDEX('Paths Edit'!$C9:$LY9,1,2+CS$71)&amp;""),NA())</f>
        <v>106</v>
      </c>
    </row>
    <row r="82" spans="1:97" ht="15" customHeight="1">
      <c r="A82" s="96"/>
      <c r="B82" s="42">
        <f>IFERROR(VALUE(INDEX('Paths Edit'!$C10:$LY10,1,2+B$71)&amp;""),NA())</f>
        <v>-174</v>
      </c>
      <c r="C82" s="44">
        <f>IFERROR(VALUE(INDEX('Paths Edit'!$C10:$LY10,1,2+C$71)&amp;""),NA())</f>
        <v>-70</v>
      </c>
      <c r="D82" s="42">
        <f>IFERROR(VALUE(INDEX('Paths Edit'!$C10:$LY10,1,2+D$71)&amp;""),NA())</f>
        <v>-192</v>
      </c>
      <c r="E82" s="44">
        <f>IFERROR(VALUE(INDEX('Paths Edit'!$C10:$LY10,1,2+E$71)&amp;""),NA())</f>
        <v>-46</v>
      </c>
      <c r="F82" s="42">
        <f>IFERROR(VALUE(INDEX('Paths Edit'!$C10:$LY10,1,2+F$71)&amp;""),NA())</f>
        <v>-173</v>
      </c>
      <c r="G82" s="44">
        <f>IFERROR(VALUE(INDEX('Paths Edit'!$C10:$LY10,1,2+G$71)&amp;""),NA())</f>
        <v>-4</v>
      </c>
      <c r="H82" s="42">
        <f>IFERROR(VALUE(INDEX('Paths Edit'!$C10:$LY10,1,2+H$71)&amp;""),NA())</f>
        <v>-155</v>
      </c>
      <c r="I82" s="44">
        <f>IFERROR(VALUE(INDEX('Paths Edit'!$C10:$LY10,1,2+I$71)&amp;""),NA())</f>
        <v>-18</v>
      </c>
      <c r="J82" s="42">
        <f>IFERROR(VALUE(INDEX('Paths Edit'!$C10:$LY10,1,2+J$71)&amp;""),NA())</f>
        <v>-123</v>
      </c>
      <c r="K82" s="44">
        <f>IFERROR(VALUE(INDEX('Paths Edit'!$C10:$LY10,1,2+K$71)&amp;""),NA())</f>
        <v>-29</v>
      </c>
      <c r="L82" s="42">
        <f>IFERROR(VALUE(INDEX('Paths Edit'!$C10:$LY10,1,2+L$71)&amp;""),NA())</f>
        <v>-107</v>
      </c>
      <c r="M82" s="44">
        <f>IFERROR(VALUE(INDEX('Paths Edit'!$C10:$LY10,1,2+M$71)&amp;""),NA())</f>
        <v>-71</v>
      </c>
      <c r="N82" s="42">
        <f>IFERROR(VALUE(INDEX('Paths Edit'!$C10:$LY10,1,2+N$71)&amp;""),NA())</f>
        <v>-132</v>
      </c>
      <c r="O82" s="44">
        <f>IFERROR(VALUE(INDEX('Paths Edit'!$C10:$LY10,1,2+O$71)&amp;""),NA())</f>
        <v>-86</v>
      </c>
      <c r="P82" s="42">
        <f>IFERROR(VALUE(INDEX('Paths Edit'!$C10:$LY10,1,2+P$71)&amp;""),NA())</f>
        <v>-110</v>
      </c>
      <c r="Q82" s="44">
        <f>IFERROR(VALUE(INDEX('Paths Edit'!$C10:$LY10,1,2+Q$71)&amp;""),NA())</f>
        <v>-102</v>
      </c>
      <c r="R82" s="42">
        <f>IFERROR(VALUE(INDEX('Paths Edit'!$C10:$LY10,1,2+R$71)&amp;""),NA())</f>
        <v>-81</v>
      </c>
      <c r="S82" s="44">
        <f>IFERROR(VALUE(INDEX('Paths Edit'!$C10:$LY10,1,2+S$71)&amp;""),NA())</f>
        <v>-93</v>
      </c>
      <c r="T82" s="42">
        <f>IFERROR(VALUE(INDEX('Paths Edit'!$C10:$LY10,1,2+T$71)&amp;""),NA())</f>
        <v>-67</v>
      </c>
      <c r="U82" s="44">
        <f>IFERROR(VALUE(INDEX('Paths Edit'!$C10:$LY10,1,2+U$71)&amp;""),NA())</f>
        <v>-59</v>
      </c>
      <c r="V82" s="42">
        <f>IFERROR(VALUE(INDEX('Paths Edit'!$C10:$LY10,1,2+V$71)&amp;""),NA())</f>
        <v>-52</v>
      </c>
      <c r="W82" s="44">
        <f>IFERROR(VALUE(INDEX('Paths Edit'!$C10:$LY10,1,2+W$71)&amp;""),NA())</f>
        <v>-22</v>
      </c>
      <c r="X82" s="42">
        <f>IFERROR(VALUE(INDEX('Paths Edit'!$C10:$LY10,1,2+X$71)&amp;""),NA())</f>
        <v>-64</v>
      </c>
      <c r="Y82" s="44">
        <f>IFERROR(VALUE(INDEX('Paths Edit'!$C10:$LY10,1,2+Y$71)&amp;""),NA())</f>
        <v>-5</v>
      </c>
      <c r="Z82" s="42">
        <f>IFERROR(VALUE(INDEX('Paths Edit'!$C10:$LY10,1,2+Z$71)&amp;""),NA())</f>
        <v>-102</v>
      </c>
      <c r="AA82" s="44">
        <f>IFERROR(VALUE(INDEX('Paths Edit'!$C10:$LY10,1,2+AA$71)&amp;""),NA())</f>
        <v>-22</v>
      </c>
      <c r="AB82" s="42">
        <f>IFERROR(VALUE(INDEX('Paths Edit'!$C10:$LY10,1,2+AB$71)&amp;""),NA())</f>
        <v>-83</v>
      </c>
      <c r="AC82" s="44">
        <f>IFERROR(VALUE(INDEX('Paths Edit'!$C10:$LY10,1,2+AC$71)&amp;""),NA())</f>
        <v>-123</v>
      </c>
      <c r="AD82" s="42">
        <f>IFERROR(VALUE(INDEX('Paths Edit'!$C10:$LY10,1,2+AD$71)&amp;""),NA())</f>
        <v>-58</v>
      </c>
      <c r="AE82" s="44">
        <f>IFERROR(VALUE(INDEX('Paths Edit'!$C10:$LY10,1,2+AE$71)&amp;""),NA())</f>
        <v>-132</v>
      </c>
      <c r="AF82" s="42">
        <f>IFERROR(VALUE(INDEX('Paths Edit'!$C10:$LY10,1,2+AF$71)&amp;""),NA())</f>
        <v>-40</v>
      </c>
      <c r="AG82" s="44">
        <f>IFERROR(VALUE(INDEX('Paths Edit'!$C10:$LY10,1,2+AG$71)&amp;""),NA())</f>
        <v>-113</v>
      </c>
      <c r="AH82" s="42">
        <f>IFERROR(VALUE(INDEX('Paths Edit'!$C10:$LY10,1,2+AH$71)&amp;""),NA())</f>
        <v>-14</v>
      </c>
      <c r="AI82" s="44">
        <f>IFERROR(VALUE(INDEX('Paths Edit'!$C10:$LY10,1,2+AI$71)&amp;""),NA())</f>
        <v>-86</v>
      </c>
      <c r="AJ82" s="42">
        <f>IFERROR(VALUE(INDEX('Paths Edit'!$C10:$LY10,1,2+AJ$71)&amp;""),NA())</f>
        <v>-10</v>
      </c>
      <c r="AK82" s="44">
        <f>IFERROR(VALUE(INDEX('Paths Edit'!$C10:$LY10,1,2+AK$71)&amp;""),NA())</f>
        <v>-50</v>
      </c>
      <c r="AL82" s="42">
        <f>IFERROR(VALUE(INDEX('Paths Edit'!$C10:$LY10,1,2+AL$71)&amp;""),NA())</f>
        <v>-29</v>
      </c>
      <c r="AM82" s="44">
        <f>IFERROR(VALUE(INDEX('Paths Edit'!$C10:$LY10,1,2+AM$71)&amp;""),NA())</f>
        <v>-38</v>
      </c>
      <c r="AN82" s="42">
        <f>IFERROR(VALUE(INDEX('Paths Edit'!$C10:$LY10,1,2+AN$71)&amp;""),NA())</f>
        <v>-48</v>
      </c>
      <c r="AO82" s="44">
        <f>IFERROR(VALUE(INDEX('Paths Edit'!$C10:$LY10,1,2+AO$71)&amp;""),NA())</f>
        <v>9</v>
      </c>
      <c r="AP82" s="42">
        <f>IFERROR(VALUE(INDEX('Paths Edit'!$C10:$LY10,1,2+AP$71)&amp;""),NA())</f>
        <v>-36</v>
      </c>
      <c r="AQ82" s="44">
        <f>IFERROR(VALUE(INDEX('Paths Edit'!$C10:$LY10,1,2+AQ$71)&amp;""),NA())</f>
        <v>-5</v>
      </c>
      <c r="AR82" s="42">
        <f>IFERROR(VALUE(INDEX('Paths Edit'!$C10:$LY10,1,2+AR$71)&amp;""),NA())</f>
        <v>0</v>
      </c>
      <c r="AS82" s="44">
        <f>IFERROR(VALUE(INDEX('Paths Edit'!$C10:$LY10,1,2+AS$71)&amp;""),NA())</f>
        <v>-6</v>
      </c>
      <c r="AT82" s="42">
        <f>IFERROR(VALUE(INDEX('Paths Edit'!$C10:$LY10,1,2+AT$71)&amp;""),NA())</f>
        <v>20</v>
      </c>
      <c r="AU82" s="44">
        <f>IFERROR(VALUE(INDEX('Paths Edit'!$C10:$LY10,1,2+AU$71)&amp;""),NA())</f>
        <v>6</v>
      </c>
      <c r="AV82" s="42">
        <f>IFERROR(VALUE(INDEX('Paths Edit'!$C10:$LY10,1,2+AV$71)&amp;""),NA())</f>
        <v>51</v>
      </c>
      <c r="AW82" s="44">
        <f>IFERROR(VALUE(INDEX('Paths Edit'!$C10:$LY10,1,2+AW$71)&amp;""),NA())</f>
        <v>4</v>
      </c>
      <c r="AX82" s="42">
        <f>IFERROR(VALUE(INDEX('Paths Edit'!$C10:$LY10,1,2+AX$71)&amp;""),NA())</f>
        <v>39</v>
      </c>
      <c r="AY82" s="44">
        <f>IFERROR(VALUE(INDEX('Paths Edit'!$C10:$LY10,1,2+AY$71)&amp;""),NA())</f>
        <v>-34</v>
      </c>
      <c r="AZ82" s="42">
        <f>IFERROR(VALUE(INDEX('Paths Edit'!$C10:$LY10,1,2+AZ$71)&amp;""),NA())</f>
        <v>45</v>
      </c>
      <c r="BA82" s="44">
        <f>IFERROR(VALUE(INDEX('Paths Edit'!$C10:$LY10,1,2+BA$71)&amp;""),NA())</f>
        <v>-69</v>
      </c>
      <c r="BB82" s="42">
        <f>IFERROR(VALUE(INDEX('Paths Edit'!$C10:$LY10,1,2+BB$71)&amp;""),NA())</f>
        <v>13</v>
      </c>
      <c r="BC82" s="44">
        <f>IFERROR(VALUE(INDEX('Paths Edit'!$C10:$LY10,1,2+BC$71)&amp;""),NA())</f>
        <v>-92</v>
      </c>
      <c r="BD82" s="42">
        <f>IFERROR(VALUE(INDEX('Paths Edit'!$C10:$LY10,1,2+BD$71)&amp;""),NA())</f>
        <v>68</v>
      </c>
      <c r="BE82" s="44">
        <f>IFERROR(VALUE(INDEX('Paths Edit'!$C10:$LY10,1,2+BE$71)&amp;""),NA())</f>
        <v>-47</v>
      </c>
      <c r="BF82" s="42">
        <f>IFERROR(VALUE(INDEX('Paths Edit'!$C10:$LY10,1,2+BF$71)&amp;""),NA())</f>
        <v>103</v>
      </c>
      <c r="BG82" s="44">
        <f>IFERROR(VALUE(INDEX('Paths Edit'!$C10:$LY10,1,2+BG$71)&amp;""),NA())</f>
        <v>-58</v>
      </c>
      <c r="BH82" s="42">
        <f>IFERROR(VALUE(INDEX('Paths Edit'!$C10:$LY10,1,2+BH$71)&amp;""),NA())</f>
        <v>108</v>
      </c>
      <c r="BI82" s="44">
        <f>IFERROR(VALUE(INDEX('Paths Edit'!$C10:$LY10,1,2+BI$71)&amp;""),NA())</f>
        <v>-91</v>
      </c>
      <c r="BJ82" s="42">
        <f>IFERROR(VALUE(INDEX('Paths Edit'!$C10:$LY10,1,2+BJ$71)&amp;""),NA())</f>
        <v>129</v>
      </c>
      <c r="BK82" s="44">
        <f>IFERROR(VALUE(INDEX('Paths Edit'!$C10:$LY10,1,2+BK$71)&amp;""),NA())</f>
        <v>-71</v>
      </c>
      <c r="BL82" s="42">
        <f>IFERROR(VALUE(INDEX('Paths Edit'!$C10:$LY10,1,2+BL$71)&amp;""),NA())</f>
        <v>149</v>
      </c>
      <c r="BM82" s="44">
        <f>IFERROR(VALUE(INDEX('Paths Edit'!$C10:$LY10,1,2+BM$71)&amp;""),NA())</f>
        <v>-37</v>
      </c>
      <c r="BN82" s="42">
        <f>IFERROR(VALUE(INDEX('Paths Edit'!$C10:$LY10,1,2+BN$71)&amp;""),NA())</f>
        <v>139</v>
      </c>
      <c r="BO82" s="44">
        <f>IFERROR(VALUE(INDEX('Paths Edit'!$C10:$LY10,1,2+BO$71)&amp;""),NA())</f>
        <v>-2</v>
      </c>
      <c r="BP82" s="42">
        <f>IFERROR(VALUE(INDEX('Paths Edit'!$C10:$LY10,1,2+BP$71)&amp;""),NA())</f>
        <v>101</v>
      </c>
      <c r="BQ82" s="44">
        <f>IFERROR(VALUE(INDEX('Paths Edit'!$C10:$LY10,1,2+BQ$71)&amp;""),NA())</f>
        <v>14</v>
      </c>
      <c r="BR82" s="42">
        <f>IFERROR(VALUE(INDEX('Paths Edit'!$C10:$LY10,1,2+BR$71)&amp;""),NA())</f>
        <v>80</v>
      </c>
      <c r="BS82" s="44">
        <f>IFERROR(VALUE(INDEX('Paths Edit'!$C10:$LY10,1,2+BS$71)&amp;""),NA())</f>
        <v>29</v>
      </c>
      <c r="BT82" s="42">
        <f>IFERROR(VALUE(INDEX('Paths Edit'!$C10:$LY10,1,2+BT$71)&amp;""),NA())</f>
        <v>53</v>
      </c>
      <c r="BU82" s="44">
        <f>IFERROR(VALUE(INDEX('Paths Edit'!$C10:$LY10,1,2+BU$71)&amp;""),NA())</f>
        <v>17</v>
      </c>
      <c r="BV82" s="42">
        <f>IFERROR(VALUE(INDEX('Paths Edit'!$C10:$LY10,1,2+BV$71)&amp;""),NA())</f>
        <v>0</v>
      </c>
      <c r="BW82" s="44">
        <f>IFERROR(VALUE(INDEX('Paths Edit'!$C10:$LY10,1,2+BW$71)&amp;""),NA())</f>
        <v>19</v>
      </c>
      <c r="BX82" s="42">
        <f>IFERROR(VALUE(INDEX('Paths Edit'!$C10:$LY10,1,2+BX$71)&amp;""),NA())</f>
        <v>0</v>
      </c>
      <c r="BY82" s="44">
        <f>IFERROR(VALUE(INDEX('Paths Edit'!$C10:$LY10,1,2+BY$71)&amp;""),NA())</f>
        <v>56</v>
      </c>
      <c r="BZ82" s="42">
        <f>IFERROR(VALUE(INDEX('Paths Edit'!$C10:$LY10,1,2+BZ$71)&amp;""),NA())</f>
        <v>18</v>
      </c>
      <c r="CA82" s="44">
        <f>IFERROR(VALUE(INDEX('Paths Edit'!$C10:$LY10,1,2+CA$71)&amp;""),NA())</f>
        <v>72</v>
      </c>
      <c r="CB82" s="42">
        <f>IFERROR(VALUE(INDEX('Paths Edit'!$C10:$LY10,1,2+CB$71)&amp;""),NA())</f>
        <v>21</v>
      </c>
      <c r="CC82" s="44">
        <f>IFERROR(VALUE(INDEX('Paths Edit'!$C10:$LY10,1,2+CC$71)&amp;""),NA())</f>
        <v>91</v>
      </c>
      <c r="CD82" s="42">
        <f>IFERROR(VALUE(INDEX('Paths Edit'!$C10:$LY10,1,2+CD$71)&amp;""),NA())</f>
        <v>46</v>
      </c>
      <c r="CE82" s="44">
        <f>IFERROR(VALUE(INDEX('Paths Edit'!$C10:$LY10,1,2+CE$71)&amp;""),NA())</f>
        <v>103</v>
      </c>
      <c r="CF82" s="42">
        <f>IFERROR(VALUE(INDEX('Paths Edit'!$C10:$LY10,1,2+CF$71)&amp;""),NA())</f>
        <v>84</v>
      </c>
      <c r="CG82" s="44">
        <f>IFERROR(VALUE(INDEX('Paths Edit'!$C10:$LY10,1,2+CG$71)&amp;""),NA())</f>
        <v>126</v>
      </c>
      <c r="CH82" s="42">
        <f>IFERROR(VALUE(INDEX('Paths Edit'!$C10:$LY10,1,2+CH$71)&amp;""),NA())</f>
        <v>24</v>
      </c>
      <c r="CI82" s="44">
        <f>IFERROR(VALUE(INDEX('Paths Edit'!$C10:$LY10,1,2+CI$71)&amp;""),NA())</f>
        <v>115</v>
      </c>
      <c r="CJ82" s="42">
        <f>IFERROR(VALUE(INDEX('Paths Edit'!$C10:$LY10,1,2+CJ$71)&amp;""),NA())</f>
        <v>-25</v>
      </c>
      <c r="CK82" s="44">
        <f>IFERROR(VALUE(INDEX('Paths Edit'!$C10:$LY10,1,2+CK$71)&amp;""),NA())</f>
        <v>81</v>
      </c>
      <c r="CL82" s="42">
        <f>IFERROR(VALUE(INDEX('Paths Edit'!$C10:$LY10,1,2+CL$71)&amp;""),NA())</f>
        <v>-67</v>
      </c>
      <c r="CM82" s="44">
        <f>IFERROR(VALUE(INDEX('Paths Edit'!$C10:$LY10,1,2+CM$71)&amp;""),NA())</f>
        <v>81</v>
      </c>
      <c r="CN82" s="42">
        <f>IFERROR(VALUE(INDEX('Paths Edit'!$C10:$LY10,1,2+CN$71)&amp;""),NA())</f>
        <v>-118</v>
      </c>
      <c r="CO82" s="44">
        <f>IFERROR(VALUE(INDEX('Paths Edit'!$C10:$LY10,1,2+CO$71)&amp;""),NA())</f>
        <v>89</v>
      </c>
      <c r="CP82" s="42">
        <f>IFERROR(VALUE(INDEX('Paths Edit'!$C10:$LY10,1,2+CP$71)&amp;""),NA())</f>
        <v>-130</v>
      </c>
      <c r="CQ82" s="44">
        <f>IFERROR(VALUE(INDEX('Paths Edit'!$C10:$LY10,1,2+CQ$71)&amp;""),NA())</f>
        <v>11</v>
      </c>
      <c r="CR82" s="42">
        <f>IFERROR(VALUE(INDEX('Paths Edit'!$C10:$LY10,1,2+CR$71)&amp;""),NA())</f>
        <v>-92</v>
      </c>
      <c r="CS82" s="44">
        <f>IFERROR(VALUE(INDEX('Paths Edit'!$C10:$LY10,1,2+CS$71)&amp;""),NA())</f>
        <v>114</v>
      </c>
    </row>
    <row r="83" spans="1:97" ht="15" customHeight="1">
      <c r="A83" s="96"/>
      <c r="B83" s="42">
        <f>IFERROR(VALUE(INDEX('Paths Edit'!$C11:$LY11,1,2+B$71)&amp;""),NA())</f>
        <v>-163</v>
      </c>
      <c r="C83" s="44">
        <f>IFERROR(VALUE(INDEX('Paths Edit'!$C11:$LY11,1,2+C$71)&amp;""),NA())</f>
        <v>-71</v>
      </c>
      <c r="D83" s="42">
        <f>IFERROR(VALUE(INDEX('Paths Edit'!$C11:$LY11,1,2+D$71)&amp;""),NA())</f>
        <v>-193</v>
      </c>
      <c r="E83" s="44">
        <f>IFERROR(VALUE(INDEX('Paths Edit'!$C11:$LY11,1,2+E$71)&amp;""),NA())</f>
        <v>-39</v>
      </c>
      <c r="F83" s="42">
        <f>IFERROR(VALUE(INDEX('Paths Edit'!$C11:$LY11,1,2+F$71)&amp;""),NA())</f>
        <v>-171</v>
      </c>
      <c r="G83" s="44">
        <f>IFERROR(VALUE(INDEX('Paths Edit'!$C11:$LY11,1,2+G$71)&amp;""),NA())</f>
        <v>2</v>
      </c>
      <c r="H83" s="42">
        <f>IFERROR(VALUE(INDEX('Paths Edit'!$C11:$LY11,1,2+H$71)&amp;""),NA())</f>
        <v>-149</v>
      </c>
      <c r="I83" s="44">
        <f>IFERROR(VALUE(INDEX('Paths Edit'!$C11:$LY11,1,2+I$71)&amp;""),NA())</f>
        <v>-14</v>
      </c>
      <c r="J83" s="42">
        <f>IFERROR(VALUE(INDEX('Paths Edit'!$C11:$LY11,1,2+J$71)&amp;""),NA())</f>
        <v>-116</v>
      </c>
      <c r="K83" s="44">
        <f>IFERROR(VALUE(INDEX('Paths Edit'!$C11:$LY11,1,2+K$71)&amp;""),NA())</f>
        <v>-34</v>
      </c>
      <c r="L83" s="42">
        <f>IFERROR(VALUE(INDEX('Paths Edit'!$C11:$LY11,1,2+L$71)&amp;""),NA())</f>
        <v>-110</v>
      </c>
      <c r="M83" s="44">
        <f>IFERROR(VALUE(INDEX('Paths Edit'!$C11:$LY11,1,2+M$71)&amp;""),NA())</f>
        <v>-79</v>
      </c>
      <c r="N83" s="42">
        <f>IFERROR(VALUE(INDEX('Paths Edit'!$C11:$LY11,1,2+N$71)&amp;""),NA())</f>
        <v>-135</v>
      </c>
      <c r="O83" s="44">
        <f>IFERROR(VALUE(INDEX('Paths Edit'!$C11:$LY11,1,2+O$71)&amp;""),NA())</f>
        <v>-79</v>
      </c>
      <c r="P83" s="42">
        <f>IFERROR(VALUE(INDEX('Paths Edit'!$C11:$LY11,1,2+P$71)&amp;""),NA())</f>
        <v>-97</v>
      </c>
      <c r="Q83" s="44">
        <f>IFERROR(VALUE(INDEX('Paths Edit'!$C11:$LY11,1,2+Q$71)&amp;""),NA())</f>
        <v>-105</v>
      </c>
      <c r="R83" s="42">
        <f>IFERROR(VALUE(INDEX('Paths Edit'!$C11:$LY11,1,2+R$71)&amp;""),NA())</f>
        <v>-73</v>
      </c>
      <c r="S83" s="44">
        <f>IFERROR(VALUE(INDEX('Paths Edit'!$C11:$LY11,1,2+S$71)&amp;""),NA())</f>
        <v>-88</v>
      </c>
      <c r="T83" s="42">
        <f>IFERROR(VALUE(INDEX('Paths Edit'!$C11:$LY11,1,2+T$71)&amp;""),NA())</f>
        <v>-62</v>
      </c>
      <c r="U83" s="44">
        <f>IFERROR(VALUE(INDEX('Paths Edit'!$C11:$LY11,1,2+U$71)&amp;""),NA())</f>
        <v>-55</v>
      </c>
      <c r="V83" s="42">
        <f>IFERROR(VALUE(INDEX('Paths Edit'!$C11:$LY11,1,2+V$71)&amp;""),NA())</f>
        <v>-54</v>
      </c>
      <c r="W83" s="44">
        <f>IFERROR(VALUE(INDEX('Paths Edit'!$C11:$LY11,1,2+W$71)&amp;""),NA())</f>
        <v>-16</v>
      </c>
      <c r="X83" s="42">
        <f>IFERROR(VALUE(INDEX('Paths Edit'!$C11:$LY11,1,2+X$71)&amp;""),NA())</f>
        <v>-69</v>
      </c>
      <c r="Y83" s="44">
        <f>IFERROR(VALUE(INDEX('Paths Edit'!$C11:$LY11,1,2+Y$71)&amp;""),NA())</f>
        <v>-11</v>
      </c>
      <c r="Z83" s="42">
        <f>IFERROR(VALUE(INDEX('Paths Edit'!$C11:$LY11,1,2+Z$71)&amp;""),NA())</f>
        <v>-109</v>
      </c>
      <c r="AA83" s="44">
        <f>IFERROR(VALUE(INDEX('Paths Edit'!$C11:$LY11,1,2+AA$71)&amp;""),NA())</f>
        <v>-16</v>
      </c>
      <c r="AB83" s="42">
        <f>IFERROR(VALUE(INDEX('Paths Edit'!$C11:$LY11,1,2+AB$71)&amp;""),NA())</f>
        <v>-79</v>
      </c>
      <c r="AC83" s="44">
        <f>IFERROR(VALUE(INDEX('Paths Edit'!$C11:$LY11,1,2+AC$71)&amp;""),NA())</f>
        <v>-129</v>
      </c>
      <c r="AD83" s="42">
        <f>IFERROR(VALUE(INDEX('Paths Edit'!$C11:$LY11,1,2+AD$71)&amp;""),NA())</f>
        <v>-51</v>
      </c>
      <c r="AE83" s="44">
        <f>IFERROR(VALUE(INDEX('Paths Edit'!$C11:$LY11,1,2+AE$71)&amp;""),NA())</f>
        <v>-128</v>
      </c>
      <c r="AF83" s="42">
        <f>IFERROR(VALUE(INDEX('Paths Edit'!$C11:$LY11,1,2+AF$71)&amp;""),NA())</f>
        <v>-42</v>
      </c>
      <c r="AG83" s="44">
        <f>IFERROR(VALUE(INDEX('Paths Edit'!$C11:$LY11,1,2+AG$71)&amp;""),NA())</f>
        <v>-105</v>
      </c>
      <c r="AH83" s="42">
        <f>IFERROR(VALUE(INDEX('Paths Edit'!$C11:$LY11,1,2+AH$71)&amp;""),NA())</f>
        <v>-10</v>
      </c>
      <c r="AI83" s="44">
        <f>IFERROR(VALUE(INDEX('Paths Edit'!$C11:$LY11,1,2+AI$71)&amp;""),NA())</f>
        <v>-83</v>
      </c>
      <c r="AJ83" s="42">
        <f>IFERROR(VALUE(INDEX('Paths Edit'!$C11:$LY11,1,2+AJ$71)&amp;""),NA())</f>
        <v>-12</v>
      </c>
      <c r="AK83" s="44">
        <f>IFERROR(VALUE(INDEX('Paths Edit'!$C11:$LY11,1,2+AK$71)&amp;""),NA())</f>
        <v>-40</v>
      </c>
      <c r="AL83" s="42">
        <f>IFERROR(VALUE(INDEX('Paths Edit'!$C11:$LY11,1,2+AL$71)&amp;""),NA())</f>
        <v>-36</v>
      </c>
      <c r="AM83" s="44">
        <f>IFERROR(VALUE(INDEX('Paths Edit'!$C11:$LY11,1,2+AM$71)&amp;""),NA())</f>
        <v>-36</v>
      </c>
      <c r="AN83" s="42">
        <f>IFERROR(VALUE(INDEX('Paths Edit'!$C11:$LY11,1,2+AN$71)&amp;""),NA())</f>
        <v>-42</v>
      </c>
      <c r="AO83" s="44">
        <f>IFERROR(VALUE(INDEX('Paths Edit'!$C11:$LY11,1,2+AO$71)&amp;""),NA())</f>
        <v>12</v>
      </c>
      <c r="AP83" s="42">
        <f>IFERROR(VALUE(INDEX('Paths Edit'!$C11:$LY11,1,2+AP$71)&amp;""),NA())</f>
        <v>-31</v>
      </c>
      <c r="AQ83" s="44">
        <f>IFERROR(VALUE(INDEX('Paths Edit'!$C11:$LY11,1,2+AQ$71)&amp;""),NA())</f>
        <v>-9</v>
      </c>
      <c r="AR83" s="42">
        <f>IFERROR(VALUE(INDEX('Paths Edit'!$C11:$LY11,1,2+AR$71)&amp;""),NA())</f>
        <v>4</v>
      </c>
      <c r="AS83" s="44">
        <f>IFERROR(VALUE(INDEX('Paths Edit'!$C11:$LY11,1,2+AS$71)&amp;""),NA())</f>
        <v>-1</v>
      </c>
      <c r="AT83" s="42">
        <f>IFERROR(VALUE(INDEX('Paths Edit'!$C11:$LY11,1,2+AT$71)&amp;""),NA())</f>
        <v>25</v>
      </c>
      <c r="AU83" s="44">
        <f>IFERROR(VALUE(INDEX('Paths Edit'!$C11:$LY11,1,2+AU$71)&amp;""),NA())</f>
        <v>9</v>
      </c>
      <c r="AV83" s="42">
        <f>IFERROR(VALUE(INDEX('Paths Edit'!$C11:$LY11,1,2+AV$71)&amp;""),NA())</f>
        <v>53</v>
      </c>
      <c r="AW83" s="44">
        <f>IFERROR(VALUE(INDEX('Paths Edit'!$C11:$LY11,1,2+AW$71)&amp;""),NA())</f>
        <v>-4</v>
      </c>
      <c r="AX83" s="42">
        <f>IFERROR(VALUE(INDEX('Paths Edit'!$C11:$LY11,1,2+AX$71)&amp;""),NA())</f>
        <v>40</v>
      </c>
      <c r="AY83" s="44">
        <f>IFERROR(VALUE(INDEX('Paths Edit'!$C11:$LY11,1,2+AY$71)&amp;""),NA())</f>
        <v>-42</v>
      </c>
      <c r="AZ83" s="42">
        <f>IFERROR(VALUE(INDEX('Paths Edit'!$C11:$LY11,1,2+AZ$71)&amp;""),NA())</f>
        <v>39</v>
      </c>
      <c r="BA83" s="44">
        <f>IFERROR(VALUE(INDEX('Paths Edit'!$C11:$LY11,1,2+BA$71)&amp;""),NA())</f>
        <v>-74</v>
      </c>
      <c r="BB83" s="42">
        <f>IFERROR(VALUE(INDEX('Paths Edit'!$C11:$LY11,1,2+BB$71)&amp;""),NA())</f>
        <v>6</v>
      </c>
      <c r="BC83" s="44">
        <f>IFERROR(VALUE(INDEX('Paths Edit'!$C11:$LY11,1,2+BC$71)&amp;""),NA())</f>
        <v>-99</v>
      </c>
      <c r="BD83" s="42">
        <f>IFERROR(VALUE(INDEX('Paths Edit'!$C11:$LY11,1,2+BD$71)&amp;""),NA())</f>
        <v>77</v>
      </c>
      <c r="BE83" s="44">
        <f>IFERROR(VALUE(INDEX('Paths Edit'!$C11:$LY11,1,2+BE$71)&amp;""),NA())</f>
        <v>-44</v>
      </c>
      <c r="BF83" s="42">
        <f>IFERROR(VALUE(INDEX('Paths Edit'!$C11:$LY11,1,2+BF$71)&amp;""),NA())</f>
        <v>102</v>
      </c>
      <c r="BG83" s="44">
        <f>IFERROR(VALUE(INDEX('Paths Edit'!$C11:$LY11,1,2+BG$71)&amp;""),NA())</f>
        <v>-64</v>
      </c>
      <c r="BH83" s="42">
        <f>IFERROR(VALUE(INDEX('Paths Edit'!$C11:$LY11,1,2+BH$71)&amp;""),NA())</f>
        <v>104</v>
      </c>
      <c r="BI83" s="44">
        <f>IFERROR(VALUE(INDEX('Paths Edit'!$C11:$LY11,1,2+BI$71)&amp;""),NA())</f>
        <v>-102</v>
      </c>
      <c r="BJ83" s="42">
        <f>IFERROR(VALUE(INDEX('Paths Edit'!$C11:$LY11,1,2+BJ$71)&amp;""),NA())</f>
        <v>135</v>
      </c>
      <c r="BK83" s="44">
        <f>IFERROR(VALUE(INDEX('Paths Edit'!$C11:$LY11,1,2+BK$71)&amp;""),NA())</f>
        <v>-64</v>
      </c>
      <c r="BL83" s="42">
        <f>IFERROR(VALUE(INDEX('Paths Edit'!$C11:$LY11,1,2+BL$71)&amp;""),NA())</f>
        <v>145</v>
      </c>
      <c r="BM83" s="44">
        <f>IFERROR(VALUE(INDEX('Paths Edit'!$C11:$LY11,1,2+BM$71)&amp;""),NA())</f>
        <v>-32</v>
      </c>
      <c r="BN83" s="42">
        <f>IFERROR(VALUE(INDEX('Paths Edit'!$C11:$LY11,1,2+BN$71)&amp;""),NA())</f>
        <v>133</v>
      </c>
      <c r="BO83" s="44">
        <f>IFERROR(VALUE(INDEX('Paths Edit'!$C11:$LY11,1,2+BO$71)&amp;""),NA())</f>
        <v>3</v>
      </c>
      <c r="BP83" s="42">
        <f>IFERROR(VALUE(INDEX('Paths Edit'!$C11:$LY11,1,2+BP$71)&amp;""),NA())</f>
        <v>99</v>
      </c>
      <c r="BQ83" s="44">
        <f>IFERROR(VALUE(INDEX('Paths Edit'!$C11:$LY11,1,2+BQ$71)&amp;""),NA())</f>
        <v>19</v>
      </c>
      <c r="BR83" s="42">
        <f>IFERROR(VALUE(INDEX('Paths Edit'!$C11:$LY11,1,2+BR$71)&amp;""),NA())</f>
        <v>79</v>
      </c>
      <c r="BS83" s="44">
        <f>IFERROR(VALUE(INDEX('Paths Edit'!$C11:$LY11,1,2+BS$71)&amp;""),NA())</f>
        <v>23</v>
      </c>
      <c r="BT83" s="42">
        <f>IFERROR(VALUE(INDEX('Paths Edit'!$C11:$LY11,1,2+BT$71)&amp;""),NA())</f>
        <v>47</v>
      </c>
      <c r="BU83" s="44">
        <f>IFERROR(VALUE(INDEX('Paths Edit'!$C11:$LY11,1,2+BU$71)&amp;""),NA())</f>
        <v>20</v>
      </c>
      <c r="BV83" s="42">
        <f>IFERROR(VALUE(INDEX('Paths Edit'!$C11:$LY11,1,2+BV$71)&amp;""),NA())</f>
        <v>-6</v>
      </c>
      <c r="BW83" s="44">
        <f>IFERROR(VALUE(INDEX('Paths Edit'!$C11:$LY11,1,2+BW$71)&amp;""),NA())</f>
        <v>27</v>
      </c>
      <c r="BX83" s="42">
        <f>IFERROR(VALUE(INDEX('Paths Edit'!$C11:$LY11,1,2+BX$71)&amp;""),NA())</f>
        <v>6</v>
      </c>
      <c r="BY83" s="44">
        <f>IFERROR(VALUE(INDEX('Paths Edit'!$C11:$LY11,1,2+BY$71)&amp;""),NA())</f>
        <v>56</v>
      </c>
      <c r="BZ83" s="42">
        <f>IFERROR(VALUE(INDEX('Paths Edit'!$C11:$LY11,1,2+BZ$71)&amp;""),NA())</f>
        <v>13</v>
      </c>
      <c r="CA83" s="44">
        <f>IFERROR(VALUE(INDEX('Paths Edit'!$C11:$LY11,1,2+CA$71)&amp;""),NA())</f>
        <v>77</v>
      </c>
      <c r="CB83" s="42">
        <f>IFERROR(VALUE(INDEX('Paths Edit'!$C11:$LY11,1,2+CB$71)&amp;""),NA())</f>
        <v>29</v>
      </c>
      <c r="CC83" s="44">
        <f>IFERROR(VALUE(INDEX('Paths Edit'!$C11:$LY11,1,2+CC$71)&amp;""),NA())</f>
        <v>93</v>
      </c>
      <c r="CD83" s="42">
        <f>IFERROR(VALUE(INDEX('Paths Edit'!$C11:$LY11,1,2+CD$71)&amp;""),NA())</f>
        <v>49</v>
      </c>
      <c r="CE83" s="44">
        <f>IFERROR(VALUE(INDEX('Paths Edit'!$C11:$LY11,1,2+CE$71)&amp;""),NA())</f>
        <v>107</v>
      </c>
      <c r="CF83" s="42">
        <f>IFERROR(VALUE(INDEX('Paths Edit'!$C11:$LY11,1,2+CF$71)&amp;""),NA())</f>
        <v>100</v>
      </c>
      <c r="CG83" s="44">
        <f>IFERROR(VALUE(INDEX('Paths Edit'!$C11:$LY11,1,2+CG$71)&amp;""),NA())</f>
        <v>118</v>
      </c>
      <c r="CH83" s="42">
        <f>IFERROR(VALUE(INDEX('Paths Edit'!$C11:$LY11,1,2+CH$71)&amp;""),NA())</f>
        <v>29</v>
      </c>
      <c r="CI83" s="44">
        <f>IFERROR(VALUE(INDEX('Paths Edit'!$C11:$LY11,1,2+CI$71)&amp;""),NA())</f>
        <v>111</v>
      </c>
      <c r="CJ83" s="42">
        <f>IFERROR(VALUE(INDEX('Paths Edit'!$C11:$LY11,1,2+CJ$71)&amp;""),NA())</f>
        <v>-16</v>
      </c>
      <c r="CK83" s="44">
        <f>IFERROR(VALUE(INDEX('Paths Edit'!$C11:$LY11,1,2+CK$71)&amp;""),NA())</f>
        <v>86</v>
      </c>
      <c r="CL83" s="42">
        <f>IFERROR(VALUE(INDEX('Paths Edit'!$C11:$LY11,1,2+CL$71)&amp;""),NA())</f>
        <v>-74</v>
      </c>
      <c r="CM83" s="44">
        <f>IFERROR(VALUE(INDEX('Paths Edit'!$C11:$LY11,1,2+CM$71)&amp;""),NA())</f>
        <v>85</v>
      </c>
      <c r="CN83" s="42">
        <f>IFERROR(VALUE(INDEX('Paths Edit'!$C11:$LY11,1,2+CN$71)&amp;""),NA())</f>
        <v>-124</v>
      </c>
      <c r="CO83" s="44">
        <f>IFERROR(VALUE(INDEX('Paths Edit'!$C11:$LY11,1,2+CO$71)&amp;""),NA())</f>
        <v>78</v>
      </c>
      <c r="CP83" s="42">
        <f>IFERROR(VALUE(INDEX('Paths Edit'!$C11:$LY11,1,2+CP$71)&amp;""),NA())</f>
        <v>-133</v>
      </c>
      <c r="CQ83" s="44">
        <f>IFERROR(VALUE(INDEX('Paths Edit'!$C11:$LY11,1,2+CQ$71)&amp;""),NA())</f>
        <v>0</v>
      </c>
      <c r="CR83" s="42">
        <f>IFERROR(VALUE(INDEX('Paths Edit'!$C11:$LY11,1,2+CR$71)&amp;""),NA())</f>
        <v>-72</v>
      </c>
      <c r="CS83" s="44">
        <f>IFERROR(VALUE(INDEX('Paths Edit'!$C11:$LY11,1,2+CS$71)&amp;""),NA())</f>
        <v>128</v>
      </c>
    </row>
    <row r="84" spans="1:97" ht="15" customHeight="1">
      <c r="A84" s="96"/>
      <c r="B84" s="42">
        <f>IFERROR(VALUE(INDEX('Paths Edit'!$C12:$LY12,1,2+B$71)&amp;""),NA())</f>
        <v>-154</v>
      </c>
      <c r="C84" s="44">
        <f>IFERROR(VALUE(INDEX('Paths Edit'!$C12:$LY12,1,2+C$71)&amp;""),NA())</f>
        <v>-68</v>
      </c>
      <c r="D84" s="42">
        <f>IFERROR(VALUE(INDEX('Paths Edit'!$C12:$LY12,1,2+D$71)&amp;""),NA())</f>
        <v>-188</v>
      </c>
      <c r="E84" s="44">
        <f>IFERROR(VALUE(INDEX('Paths Edit'!$C12:$LY12,1,2+E$71)&amp;""),NA())</f>
        <v>-32</v>
      </c>
      <c r="F84" s="42">
        <f>IFERROR(VALUE(INDEX('Paths Edit'!$C12:$LY12,1,2+F$71)&amp;""),NA())</f>
        <v>-168</v>
      </c>
      <c r="G84" s="44">
        <f>IFERROR(VALUE(INDEX('Paths Edit'!$C12:$LY12,1,2+G$71)&amp;""),NA())</f>
        <v>8</v>
      </c>
      <c r="H84" s="42">
        <f>IFERROR(VALUE(INDEX('Paths Edit'!$C12:$LY12,1,2+H$71)&amp;""),NA())</f>
        <v>-141</v>
      </c>
      <c r="I84" s="44">
        <f>IFERROR(VALUE(INDEX('Paths Edit'!$C12:$LY12,1,2+I$71)&amp;""),NA())</f>
        <v>-11</v>
      </c>
      <c r="J84" s="42">
        <f>IFERROR(VALUE(INDEX('Paths Edit'!$C12:$LY12,1,2+J$71)&amp;""),NA())</f>
        <v>-111</v>
      </c>
      <c r="K84" s="44">
        <f>IFERROR(VALUE(INDEX('Paths Edit'!$C12:$LY12,1,2+K$71)&amp;""),NA())</f>
        <v>-42</v>
      </c>
      <c r="L84" s="42">
        <f>IFERROR(VALUE(INDEX('Paths Edit'!$C12:$LY12,1,2+L$71)&amp;""),NA())</f>
        <v>-116</v>
      </c>
      <c r="M84" s="44">
        <f>IFERROR(VALUE(INDEX('Paths Edit'!$C12:$LY12,1,2+M$71)&amp;""),NA())</f>
        <v>-84</v>
      </c>
      <c r="N84" s="42">
        <f>IFERROR(VALUE(INDEX('Paths Edit'!$C12:$LY12,1,2+N$71)&amp;""),NA())</f>
        <v>-139</v>
      </c>
      <c r="O84" s="44">
        <f>IFERROR(VALUE(INDEX('Paths Edit'!$C12:$LY12,1,2+O$71)&amp;""),NA())</f>
        <v>-74</v>
      </c>
      <c r="P84" s="42">
        <f>IFERROR(VALUE(INDEX('Paths Edit'!$C12:$LY12,1,2+P$71)&amp;""),NA())</f>
        <v>-84</v>
      </c>
      <c r="Q84" s="44">
        <f>IFERROR(VALUE(INDEX('Paths Edit'!$C12:$LY12,1,2+Q$71)&amp;""),NA())</f>
        <v>-107</v>
      </c>
      <c r="R84" s="42">
        <f>IFERROR(VALUE(INDEX('Paths Edit'!$C12:$LY12,1,2+R$71)&amp;""),NA())</f>
        <v>-68</v>
      </c>
      <c r="S84" s="44">
        <f>IFERROR(VALUE(INDEX('Paths Edit'!$C12:$LY12,1,2+S$71)&amp;""),NA())</f>
        <v>-83</v>
      </c>
      <c r="T84" s="42">
        <f>IFERROR(VALUE(INDEX('Paths Edit'!$C12:$LY12,1,2+T$71)&amp;""),NA())</f>
        <v>-59</v>
      </c>
      <c r="U84" s="44">
        <f>IFERROR(VALUE(INDEX('Paths Edit'!$C12:$LY12,1,2+U$71)&amp;""),NA())</f>
        <v>-50</v>
      </c>
      <c r="V84" s="42">
        <f>IFERROR(VALUE(INDEX('Paths Edit'!$C12:$LY12,1,2+V$71)&amp;""),NA())</f>
        <v>-53</v>
      </c>
      <c r="W84" s="44">
        <f>IFERROR(VALUE(INDEX('Paths Edit'!$C12:$LY12,1,2+W$71)&amp;""),NA())</f>
        <v>-9</v>
      </c>
      <c r="X84" s="42">
        <f>IFERROR(VALUE(INDEX('Paths Edit'!$C12:$LY12,1,2+X$71)&amp;""),NA())</f>
        <v>-73</v>
      </c>
      <c r="Y84" s="44">
        <f>IFERROR(VALUE(INDEX('Paths Edit'!$C12:$LY12,1,2+Y$71)&amp;""),NA())</f>
        <v>-20</v>
      </c>
      <c r="Z84" s="42">
        <f>IFERROR(VALUE(INDEX('Paths Edit'!$C12:$LY12,1,2+Z$71)&amp;""),NA())</f>
        <v>-120</v>
      </c>
      <c r="AA84" s="44">
        <f>IFERROR(VALUE(INDEX('Paths Edit'!$C12:$LY12,1,2+AA$71)&amp;""),NA())</f>
        <v>-12</v>
      </c>
      <c r="AB84" s="42">
        <f>IFERROR(VALUE(INDEX('Paths Edit'!$C12:$LY12,1,2+AB$71)&amp;""),NA())</f>
        <v>-72</v>
      </c>
      <c r="AC84" s="44">
        <f>IFERROR(VALUE(INDEX('Paths Edit'!$C12:$LY12,1,2+AC$71)&amp;""),NA())</f>
        <v>-133</v>
      </c>
      <c r="AD84" s="42">
        <f>IFERROR(VALUE(INDEX('Paths Edit'!$C12:$LY12,1,2+AD$71)&amp;""),NA())</f>
        <v>-45</v>
      </c>
      <c r="AE84" s="44">
        <f>IFERROR(VALUE(INDEX('Paths Edit'!$C12:$LY12,1,2+AE$71)&amp;""),NA())</f>
        <v>-125</v>
      </c>
      <c r="AF84" s="42">
        <f>IFERROR(VALUE(INDEX('Paths Edit'!$C12:$LY12,1,2+AF$71)&amp;""),NA())</f>
        <v>-41</v>
      </c>
      <c r="AG84" s="44">
        <f>IFERROR(VALUE(INDEX('Paths Edit'!$C12:$LY12,1,2+AG$71)&amp;""),NA())</f>
        <v>-100</v>
      </c>
      <c r="AH84" s="42">
        <f>IFERROR(VALUE(INDEX('Paths Edit'!$C12:$LY12,1,2+AH$71)&amp;""),NA())</f>
        <v>-7</v>
      </c>
      <c r="AI84" s="44">
        <f>IFERROR(VALUE(INDEX('Paths Edit'!$C12:$LY12,1,2+AI$71)&amp;""),NA())</f>
        <v>-77</v>
      </c>
      <c r="AJ84" s="42" t="e">
        <f>IFERROR(VALUE(INDEX('Paths Edit'!$C12:$LY12,1,2+AJ$71)&amp;""),NA())</f>
        <v>#N/A</v>
      </c>
      <c r="AK84" s="44" t="e">
        <f>IFERROR(VALUE(INDEX('Paths Edit'!$C12:$LY12,1,2+AK$71)&amp;""),NA())</f>
        <v>#N/A</v>
      </c>
      <c r="AL84" s="42">
        <f>IFERROR(VALUE(INDEX('Paths Edit'!$C12:$LY12,1,2+AL$71)&amp;""),NA())</f>
        <v>-46</v>
      </c>
      <c r="AM84" s="44">
        <f>IFERROR(VALUE(INDEX('Paths Edit'!$C12:$LY12,1,2+AM$71)&amp;""),NA())</f>
        <v>-36</v>
      </c>
      <c r="AN84" s="42">
        <f>IFERROR(VALUE(INDEX('Paths Edit'!$C12:$LY12,1,2+AN$71)&amp;""),NA())</f>
        <v>-36</v>
      </c>
      <c r="AO84" s="44">
        <f>IFERROR(VALUE(INDEX('Paths Edit'!$C12:$LY12,1,2+AO$71)&amp;""),NA())</f>
        <v>13</v>
      </c>
      <c r="AP84" s="42">
        <f>IFERROR(VALUE(INDEX('Paths Edit'!$C12:$LY12,1,2+AP$71)&amp;""),NA())</f>
        <v>-25</v>
      </c>
      <c r="AQ84" s="44">
        <f>IFERROR(VALUE(INDEX('Paths Edit'!$C12:$LY12,1,2+AQ$71)&amp;""),NA())</f>
        <v>-11</v>
      </c>
      <c r="AR84" s="42">
        <f>IFERROR(VALUE(INDEX('Paths Edit'!$C12:$LY12,1,2+AR$71)&amp;""),NA())</f>
        <v>6</v>
      </c>
      <c r="AS84" s="44">
        <f>IFERROR(VALUE(INDEX('Paths Edit'!$C12:$LY12,1,2+AS$71)&amp;""),NA())</f>
        <v>5</v>
      </c>
      <c r="AT84" s="42">
        <f>IFERROR(VALUE(INDEX('Paths Edit'!$C12:$LY12,1,2+AT$71)&amp;""),NA())</f>
        <v>28</v>
      </c>
      <c r="AU84" s="44">
        <f>IFERROR(VALUE(INDEX('Paths Edit'!$C12:$LY12,1,2+AU$71)&amp;""),NA())</f>
        <v>10</v>
      </c>
      <c r="AV84" s="42">
        <f>IFERROR(VALUE(INDEX('Paths Edit'!$C12:$LY12,1,2+AV$71)&amp;""),NA())</f>
        <v>52</v>
      </c>
      <c r="AW84" s="44">
        <f>IFERROR(VALUE(INDEX('Paths Edit'!$C12:$LY12,1,2+AW$71)&amp;""),NA())</f>
        <v>-11</v>
      </c>
      <c r="AX84" s="42">
        <f>IFERROR(VALUE(INDEX('Paths Edit'!$C12:$LY12,1,2+AX$71)&amp;""),NA())</f>
        <v>43</v>
      </c>
      <c r="AY84" s="44">
        <f>IFERROR(VALUE(INDEX('Paths Edit'!$C12:$LY12,1,2+AY$71)&amp;""),NA())</f>
        <v>-46</v>
      </c>
      <c r="AZ84" s="42">
        <f>IFERROR(VALUE(INDEX('Paths Edit'!$C12:$LY12,1,2+AZ$71)&amp;""),NA())</f>
        <v>31</v>
      </c>
      <c r="BA84" s="44">
        <f>IFERROR(VALUE(INDEX('Paths Edit'!$C12:$LY12,1,2+BA$71)&amp;""),NA())</f>
        <v>-77</v>
      </c>
      <c r="BB84" s="42">
        <f>IFERROR(VALUE(INDEX('Paths Edit'!$C12:$LY12,1,2+BB$71)&amp;""),NA())</f>
        <v>0</v>
      </c>
      <c r="BC84" s="44">
        <f>IFERROR(VALUE(INDEX('Paths Edit'!$C12:$LY12,1,2+BC$71)&amp;""),NA())</f>
        <v>-101</v>
      </c>
      <c r="BD84" s="42">
        <f>IFERROR(VALUE(INDEX('Paths Edit'!$C12:$LY12,1,2+BD$71)&amp;""),NA())</f>
        <v>86</v>
      </c>
      <c r="BE84" s="44">
        <f>IFERROR(VALUE(INDEX('Paths Edit'!$C12:$LY12,1,2+BE$71)&amp;""),NA())</f>
        <v>-45</v>
      </c>
      <c r="BF84" s="42">
        <f>IFERROR(VALUE(INDEX('Paths Edit'!$C12:$LY12,1,2+BF$71)&amp;""),NA())</f>
        <v>103</v>
      </c>
      <c r="BG84" s="44">
        <f>IFERROR(VALUE(INDEX('Paths Edit'!$C12:$LY12,1,2+BG$71)&amp;""),NA())</f>
        <v>-70</v>
      </c>
      <c r="BH84" s="42">
        <f>IFERROR(VALUE(INDEX('Paths Edit'!$C12:$LY12,1,2+BH$71)&amp;""),NA())</f>
        <v>99</v>
      </c>
      <c r="BI84" s="44">
        <f>IFERROR(VALUE(INDEX('Paths Edit'!$C12:$LY12,1,2+BI$71)&amp;""),NA())</f>
        <v>-112</v>
      </c>
      <c r="BJ84" s="42">
        <f>IFERROR(VALUE(INDEX('Paths Edit'!$C12:$LY12,1,2+BJ$71)&amp;""),NA())</f>
        <v>139</v>
      </c>
      <c r="BK84" s="44">
        <f>IFERROR(VALUE(INDEX('Paths Edit'!$C12:$LY12,1,2+BK$71)&amp;""),NA())</f>
        <v>-56</v>
      </c>
      <c r="BL84" s="42">
        <f>IFERROR(VALUE(INDEX('Paths Edit'!$C12:$LY12,1,2+BL$71)&amp;""),NA())</f>
        <v>142</v>
      </c>
      <c r="BM84" s="44">
        <f>IFERROR(VALUE(INDEX('Paths Edit'!$C12:$LY12,1,2+BM$71)&amp;""),NA())</f>
        <v>-25</v>
      </c>
      <c r="BN84" s="42">
        <f>IFERROR(VALUE(INDEX('Paths Edit'!$C12:$LY12,1,2+BN$71)&amp;""),NA())</f>
        <v>125</v>
      </c>
      <c r="BO84" s="44">
        <f>IFERROR(VALUE(INDEX('Paths Edit'!$C12:$LY12,1,2+BO$71)&amp;""),NA())</f>
        <v>6</v>
      </c>
      <c r="BP84" s="42">
        <f>IFERROR(VALUE(INDEX('Paths Edit'!$C12:$LY12,1,2+BP$71)&amp;""),NA())</f>
        <v>100</v>
      </c>
      <c r="BQ84" s="44">
        <f>IFERROR(VALUE(INDEX('Paths Edit'!$C12:$LY12,1,2+BQ$71)&amp;""),NA())</f>
        <v>26</v>
      </c>
      <c r="BR84" s="42">
        <f>IFERROR(VALUE(INDEX('Paths Edit'!$C12:$LY12,1,2+BR$71)&amp;""),NA())</f>
        <v>75</v>
      </c>
      <c r="BS84" s="44">
        <f>IFERROR(VALUE(INDEX('Paths Edit'!$C12:$LY12,1,2+BS$71)&amp;""),NA())</f>
        <v>18</v>
      </c>
      <c r="BT84" s="42">
        <f>IFERROR(VALUE(INDEX('Paths Edit'!$C12:$LY12,1,2+BT$71)&amp;""),NA())</f>
        <v>38</v>
      </c>
      <c r="BU84" s="44">
        <f>IFERROR(VALUE(INDEX('Paths Edit'!$C12:$LY12,1,2+BU$71)&amp;""),NA())</f>
        <v>19</v>
      </c>
      <c r="BV84" s="42">
        <f>IFERROR(VALUE(INDEX('Paths Edit'!$C12:$LY12,1,2+BV$71)&amp;""),NA())</f>
        <v>-9</v>
      </c>
      <c r="BW84" s="44">
        <f>IFERROR(VALUE(INDEX('Paths Edit'!$C12:$LY12,1,2+BW$71)&amp;""),NA())</f>
        <v>35</v>
      </c>
      <c r="BX84" s="42">
        <f>IFERROR(VALUE(INDEX('Paths Edit'!$C12:$LY12,1,2+BX$71)&amp;""),NA())</f>
        <v>12</v>
      </c>
      <c r="BY84" s="44">
        <f>IFERROR(VALUE(INDEX('Paths Edit'!$C12:$LY12,1,2+BY$71)&amp;""),NA())</f>
        <v>57</v>
      </c>
      <c r="BZ84" s="42">
        <f>IFERROR(VALUE(INDEX('Paths Edit'!$C12:$LY12,1,2+BZ$71)&amp;""),NA())</f>
        <v>7</v>
      </c>
      <c r="CA84" s="44">
        <f>IFERROR(VALUE(INDEX('Paths Edit'!$C12:$LY12,1,2+CA$71)&amp;""),NA())</f>
        <v>83</v>
      </c>
      <c r="CB84" s="42">
        <f>IFERROR(VALUE(INDEX('Paths Edit'!$C12:$LY12,1,2+CB$71)&amp;""),NA())</f>
        <v>36</v>
      </c>
      <c r="CC84" s="44">
        <f>IFERROR(VALUE(INDEX('Paths Edit'!$C12:$LY12,1,2+CC$71)&amp;""),NA())</f>
        <v>97</v>
      </c>
      <c r="CD84" s="42">
        <f>IFERROR(VALUE(INDEX('Paths Edit'!$C12:$LY12,1,2+CD$71)&amp;""),NA())</f>
        <v>51</v>
      </c>
      <c r="CE84" s="44">
        <f>IFERROR(VALUE(INDEX('Paths Edit'!$C12:$LY12,1,2+CE$71)&amp;""),NA())</f>
        <v>115</v>
      </c>
      <c r="CF84" s="42">
        <f>IFERROR(VALUE(INDEX('Paths Edit'!$C12:$LY12,1,2+CF$71)&amp;""),NA())</f>
        <v>117</v>
      </c>
      <c r="CG84" s="44">
        <f>IFERROR(VALUE(INDEX('Paths Edit'!$C12:$LY12,1,2+CG$71)&amp;""),NA())</f>
        <v>111</v>
      </c>
      <c r="CH84" s="42">
        <f>IFERROR(VALUE(INDEX('Paths Edit'!$C12:$LY12,1,2+CH$71)&amp;""),NA())</f>
        <v>34</v>
      </c>
      <c r="CI84" s="44">
        <f>IFERROR(VALUE(INDEX('Paths Edit'!$C12:$LY12,1,2+CI$71)&amp;""),NA())</f>
        <v>106</v>
      </c>
      <c r="CJ84" s="42">
        <f>IFERROR(VALUE(INDEX('Paths Edit'!$C12:$LY12,1,2+CJ$71)&amp;""),NA())</f>
        <v>-6</v>
      </c>
      <c r="CK84" s="44">
        <f>IFERROR(VALUE(INDEX('Paths Edit'!$C12:$LY12,1,2+CK$71)&amp;""),NA())</f>
        <v>89</v>
      </c>
      <c r="CL84" s="42">
        <f>IFERROR(VALUE(INDEX('Paths Edit'!$C12:$LY12,1,2+CL$71)&amp;""),NA())</f>
        <v>-84</v>
      </c>
      <c r="CM84" s="44">
        <f>IFERROR(VALUE(INDEX('Paths Edit'!$C12:$LY12,1,2+CM$71)&amp;""),NA())</f>
        <v>91</v>
      </c>
      <c r="CN84" s="42">
        <f>IFERROR(VALUE(INDEX('Paths Edit'!$C12:$LY12,1,2+CN$71)&amp;""),NA())</f>
        <v>-126</v>
      </c>
      <c r="CO84" s="44">
        <f>IFERROR(VALUE(INDEX('Paths Edit'!$C12:$LY12,1,2+CO$71)&amp;""),NA())</f>
        <v>64</v>
      </c>
      <c r="CP84" s="42">
        <f>IFERROR(VALUE(INDEX('Paths Edit'!$C12:$LY12,1,2+CP$71)&amp;""),NA())</f>
        <v>-132</v>
      </c>
      <c r="CQ84" s="44">
        <f>IFERROR(VALUE(INDEX('Paths Edit'!$C12:$LY12,1,2+CQ$71)&amp;""),NA())</f>
        <v>-12</v>
      </c>
      <c r="CR84" s="42">
        <f>IFERROR(VALUE(INDEX('Paths Edit'!$C12:$LY12,1,2+CR$71)&amp;""),NA())</f>
        <v>-51</v>
      </c>
      <c r="CS84" s="44">
        <f>IFERROR(VALUE(INDEX('Paths Edit'!$C12:$LY12,1,2+CS$71)&amp;""),NA())</f>
        <v>139</v>
      </c>
    </row>
    <row r="85" spans="1:97" ht="15" customHeight="1">
      <c r="A85" s="96"/>
      <c r="B85" s="42">
        <f>IFERROR(VALUE(INDEX('Paths Edit'!$C13:$LY13,1,2+B$71)&amp;""),NA())</f>
        <v>-147</v>
      </c>
      <c r="C85" s="44">
        <f>IFERROR(VALUE(INDEX('Paths Edit'!$C13:$LY13,1,2+C$71)&amp;""),NA())</f>
        <v>-68</v>
      </c>
      <c r="D85" s="42">
        <f>IFERROR(VALUE(INDEX('Paths Edit'!$C13:$LY13,1,2+D$71)&amp;""),NA())</f>
        <v>-180</v>
      </c>
      <c r="E85" s="44">
        <f>IFERROR(VALUE(INDEX('Paths Edit'!$C13:$LY13,1,2+E$71)&amp;""),NA())</f>
        <v>-30</v>
      </c>
      <c r="F85" s="42">
        <f>IFERROR(VALUE(INDEX('Paths Edit'!$C13:$LY13,1,2+F$71)&amp;""),NA())</f>
        <v>-167</v>
      </c>
      <c r="G85" s="44">
        <f>IFERROR(VALUE(INDEX('Paths Edit'!$C13:$LY13,1,2+G$71)&amp;""),NA())</f>
        <v>14</v>
      </c>
      <c r="H85" s="42">
        <f>IFERROR(VALUE(INDEX('Paths Edit'!$C13:$LY13,1,2+H$71)&amp;""),NA())</f>
        <v>-132</v>
      </c>
      <c r="I85" s="44">
        <f>IFERROR(VALUE(INDEX('Paths Edit'!$C13:$LY13,1,2+I$71)&amp;""),NA())</f>
        <v>-12</v>
      </c>
      <c r="J85" s="42">
        <f>IFERROR(VALUE(INDEX('Paths Edit'!$C13:$LY13,1,2+J$71)&amp;""),NA())</f>
        <v>-112</v>
      </c>
      <c r="K85" s="44">
        <f>IFERROR(VALUE(INDEX('Paths Edit'!$C13:$LY13,1,2+K$71)&amp;""),NA())</f>
        <v>-52</v>
      </c>
      <c r="L85" s="42">
        <f>IFERROR(VALUE(INDEX('Paths Edit'!$C13:$LY13,1,2+L$71)&amp;""),NA())</f>
        <v>-120</v>
      </c>
      <c r="M85" s="44">
        <f>IFERROR(VALUE(INDEX('Paths Edit'!$C13:$LY13,1,2+M$71)&amp;""),NA())</f>
        <v>-92</v>
      </c>
      <c r="N85" s="42">
        <f>IFERROR(VALUE(INDEX('Paths Edit'!$C13:$LY13,1,2+N$71)&amp;""),NA())</f>
        <v>-147</v>
      </c>
      <c r="O85" s="44">
        <f>IFERROR(VALUE(INDEX('Paths Edit'!$C13:$LY13,1,2+O$71)&amp;""),NA())</f>
        <v>-68</v>
      </c>
      <c r="P85" s="42" t="e">
        <f>IFERROR(VALUE(INDEX('Paths Edit'!$C13:$LY13,1,2+P$71)&amp;""),NA())</f>
        <v>#N/A</v>
      </c>
      <c r="Q85" s="44" t="e">
        <f>IFERROR(VALUE(INDEX('Paths Edit'!$C13:$LY13,1,2+Q$71)&amp;""),NA())</f>
        <v>#N/A</v>
      </c>
      <c r="R85" s="42">
        <f>IFERROR(VALUE(INDEX('Paths Edit'!$C13:$LY13,1,2+R$71)&amp;""),NA())</f>
        <v>-67</v>
      </c>
      <c r="S85" s="44">
        <f>IFERROR(VALUE(INDEX('Paths Edit'!$C13:$LY13,1,2+S$71)&amp;""),NA())</f>
        <v>-77</v>
      </c>
      <c r="T85" s="42">
        <f>IFERROR(VALUE(INDEX('Paths Edit'!$C13:$LY13,1,2+T$71)&amp;""),NA())</f>
        <v>-57</v>
      </c>
      <c r="U85" s="44">
        <f>IFERROR(VALUE(INDEX('Paths Edit'!$C13:$LY13,1,2+U$71)&amp;""),NA())</f>
        <v>-43</v>
      </c>
      <c r="V85" s="42">
        <f>IFERROR(VALUE(INDEX('Paths Edit'!$C13:$LY13,1,2+V$71)&amp;""),NA())</f>
        <v>-51</v>
      </c>
      <c r="W85" s="44">
        <f>IFERROR(VALUE(INDEX('Paths Edit'!$C13:$LY13,1,2+W$71)&amp;""),NA())</f>
        <v>-3</v>
      </c>
      <c r="X85" s="42">
        <f>IFERROR(VALUE(INDEX('Paths Edit'!$C13:$LY13,1,2+X$71)&amp;""),NA())</f>
        <v>-78</v>
      </c>
      <c r="Y85" s="44">
        <f>IFERROR(VALUE(INDEX('Paths Edit'!$C13:$LY13,1,2+Y$71)&amp;""),NA())</f>
        <v>-24</v>
      </c>
      <c r="Z85" s="42">
        <f>IFERROR(VALUE(INDEX('Paths Edit'!$C13:$LY13,1,2+Z$71)&amp;""),NA())</f>
        <v>-132</v>
      </c>
      <c r="AA85" s="44">
        <f>IFERROR(VALUE(INDEX('Paths Edit'!$C13:$LY13,1,2+AA$71)&amp;""),NA())</f>
        <v>-12</v>
      </c>
      <c r="AB85" s="42" t="e">
        <f>IFERROR(VALUE(INDEX('Paths Edit'!$C13:$LY13,1,2+AB$71)&amp;""),NA())</f>
        <v>#N/A</v>
      </c>
      <c r="AC85" s="44" t="e">
        <f>IFERROR(VALUE(INDEX('Paths Edit'!$C13:$LY13,1,2+AC$71)&amp;""),NA())</f>
        <v>#N/A</v>
      </c>
      <c r="AD85" s="42">
        <f>IFERROR(VALUE(INDEX('Paths Edit'!$C13:$LY13,1,2+AD$71)&amp;""),NA())</f>
        <v>-38</v>
      </c>
      <c r="AE85" s="44">
        <f>IFERROR(VALUE(INDEX('Paths Edit'!$C13:$LY13,1,2+AE$71)&amp;""),NA())</f>
        <v>-125</v>
      </c>
      <c r="AF85" s="42">
        <f>IFERROR(VALUE(INDEX('Paths Edit'!$C13:$LY13,1,2+AF$71)&amp;""),NA())</f>
        <v>-32</v>
      </c>
      <c r="AG85" s="44">
        <f>IFERROR(VALUE(INDEX('Paths Edit'!$C13:$LY13,1,2+AG$71)&amp;""),NA())</f>
        <v>-96</v>
      </c>
      <c r="AH85" s="42">
        <f>IFERROR(VALUE(INDEX('Paths Edit'!$C13:$LY13,1,2+AH$71)&amp;""),NA())</f>
        <v>-6</v>
      </c>
      <c r="AI85" s="44">
        <f>IFERROR(VALUE(INDEX('Paths Edit'!$C13:$LY13,1,2+AI$71)&amp;""),NA())</f>
        <v>-70</v>
      </c>
      <c r="AJ85" s="42" t="e">
        <f>IFERROR(VALUE(INDEX('Paths Edit'!$C13:$LY13,1,2+AJ$71)&amp;""),NA())</f>
        <v>#N/A</v>
      </c>
      <c r="AK85" s="44" t="e">
        <f>IFERROR(VALUE(INDEX('Paths Edit'!$C13:$LY13,1,2+AK$71)&amp;""),NA())</f>
        <v>#N/A</v>
      </c>
      <c r="AL85" s="42" t="e">
        <f>IFERROR(VALUE(INDEX('Paths Edit'!$C13:$LY13,1,2+AL$71)&amp;""),NA())</f>
        <v>#N/A</v>
      </c>
      <c r="AM85" s="44" t="e">
        <f>IFERROR(VALUE(INDEX('Paths Edit'!$C13:$LY13,1,2+AM$71)&amp;""),NA())</f>
        <v>#N/A</v>
      </c>
      <c r="AN85" s="42">
        <f>IFERROR(VALUE(INDEX('Paths Edit'!$C13:$LY13,1,2+AN$71)&amp;""),NA())</f>
        <v>-29</v>
      </c>
      <c r="AO85" s="44">
        <f>IFERROR(VALUE(INDEX('Paths Edit'!$C13:$LY13,1,2+AO$71)&amp;""),NA())</f>
        <v>14</v>
      </c>
      <c r="AP85" s="42">
        <f>IFERROR(VALUE(INDEX('Paths Edit'!$C13:$LY13,1,2+AP$71)&amp;""),NA())</f>
        <v>-18</v>
      </c>
      <c r="AQ85" s="44">
        <f>IFERROR(VALUE(INDEX('Paths Edit'!$C13:$LY13,1,2+AQ$71)&amp;""),NA())</f>
        <v>-11</v>
      </c>
      <c r="AR85" s="42" t="e">
        <f>IFERROR(VALUE(INDEX('Paths Edit'!$C13:$LY13,1,2+AR$71)&amp;""),NA())</f>
        <v>#N/A</v>
      </c>
      <c r="AS85" s="44" t="e">
        <f>IFERROR(VALUE(INDEX('Paths Edit'!$C13:$LY13,1,2+AS$71)&amp;""),NA())</f>
        <v>#N/A</v>
      </c>
      <c r="AT85" s="42">
        <f>IFERROR(VALUE(INDEX('Paths Edit'!$C13:$LY13,1,2+AT$71)&amp;""),NA())</f>
        <v>33</v>
      </c>
      <c r="AU85" s="44">
        <f>IFERROR(VALUE(INDEX('Paths Edit'!$C13:$LY13,1,2+AU$71)&amp;""),NA())</f>
        <v>10</v>
      </c>
      <c r="AV85" s="42">
        <f>IFERROR(VALUE(INDEX('Paths Edit'!$C13:$LY13,1,2+AV$71)&amp;""),NA())</f>
        <v>46</v>
      </c>
      <c r="AW85" s="44">
        <f>IFERROR(VALUE(INDEX('Paths Edit'!$C13:$LY13,1,2+AW$71)&amp;""),NA())</f>
        <v>-19</v>
      </c>
      <c r="AX85" s="42">
        <f>IFERROR(VALUE(INDEX('Paths Edit'!$C13:$LY13,1,2+AX$71)&amp;""),NA())</f>
        <v>48</v>
      </c>
      <c r="AY85" s="44">
        <f>IFERROR(VALUE(INDEX('Paths Edit'!$C13:$LY13,1,2+AY$71)&amp;""),NA())</f>
        <v>-51</v>
      </c>
      <c r="AZ85" s="42">
        <f>IFERROR(VALUE(INDEX('Paths Edit'!$C13:$LY13,1,2+AZ$71)&amp;""),NA())</f>
        <v>24</v>
      </c>
      <c r="BA85" s="44">
        <f>IFERROR(VALUE(INDEX('Paths Edit'!$C13:$LY13,1,2+BA$71)&amp;""),NA())</f>
        <v>-83</v>
      </c>
      <c r="BB85" s="42">
        <f>IFERROR(VALUE(INDEX('Paths Edit'!$C13:$LY13,1,2+BB$71)&amp;""),NA())</f>
        <v>-8</v>
      </c>
      <c r="BC85" s="44">
        <f>IFERROR(VALUE(INDEX('Paths Edit'!$C13:$LY13,1,2+BC$71)&amp;""),NA())</f>
        <v>-101</v>
      </c>
      <c r="BD85" s="42">
        <f>IFERROR(VALUE(INDEX('Paths Edit'!$C13:$LY13,1,2+BD$71)&amp;""),NA())</f>
        <v>94</v>
      </c>
      <c r="BE85" s="44">
        <f>IFERROR(VALUE(INDEX('Paths Edit'!$C13:$LY13,1,2+BE$71)&amp;""),NA())</f>
        <v>-49</v>
      </c>
      <c r="BF85" s="42">
        <f>IFERROR(VALUE(INDEX('Paths Edit'!$C13:$LY13,1,2+BF$71)&amp;""),NA())</f>
        <v>107</v>
      </c>
      <c r="BG85" s="44">
        <f>IFERROR(VALUE(INDEX('Paths Edit'!$C13:$LY13,1,2+BG$71)&amp;""),NA())</f>
        <v>-73</v>
      </c>
      <c r="BH85" s="42">
        <f>IFERROR(VALUE(INDEX('Paths Edit'!$C13:$LY13,1,2+BH$71)&amp;""),NA())</f>
        <v>94</v>
      </c>
      <c r="BI85" s="44">
        <f>IFERROR(VALUE(INDEX('Paths Edit'!$C13:$LY13,1,2+BI$71)&amp;""),NA())</f>
        <v>-119</v>
      </c>
      <c r="BJ85" s="42">
        <f>IFERROR(VALUE(INDEX('Paths Edit'!$C13:$LY13,1,2+BJ$71)&amp;""),NA())</f>
        <v>143</v>
      </c>
      <c r="BK85" s="44">
        <f>IFERROR(VALUE(INDEX('Paths Edit'!$C13:$LY13,1,2+BK$71)&amp;""),NA())</f>
        <v>-51</v>
      </c>
      <c r="BL85" s="42">
        <f>IFERROR(VALUE(INDEX('Paths Edit'!$C13:$LY13,1,2+BL$71)&amp;""),NA())</f>
        <v>142</v>
      </c>
      <c r="BM85" s="44">
        <f>IFERROR(VALUE(INDEX('Paths Edit'!$C13:$LY13,1,2+BM$71)&amp;""),NA())</f>
        <v>-18</v>
      </c>
      <c r="BN85" s="42">
        <f>IFERROR(VALUE(INDEX('Paths Edit'!$C13:$LY13,1,2+BN$71)&amp;""),NA())</f>
        <v>113</v>
      </c>
      <c r="BO85" s="44">
        <f>IFERROR(VALUE(INDEX('Paths Edit'!$C13:$LY13,1,2+BO$71)&amp;""),NA())</f>
        <v>7</v>
      </c>
      <c r="BP85" s="42">
        <f>IFERROR(VALUE(INDEX('Paths Edit'!$C13:$LY13,1,2+BP$71)&amp;""),NA())</f>
        <v>98</v>
      </c>
      <c r="BQ85" s="44">
        <f>IFERROR(VALUE(INDEX('Paths Edit'!$C13:$LY13,1,2+BQ$71)&amp;""),NA())</f>
        <v>32</v>
      </c>
      <c r="BR85" s="42">
        <f>IFERROR(VALUE(INDEX('Paths Edit'!$C13:$LY13,1,2+BR$71)&amp;""),NA())</f>
        <v>69</v>
      </c>
      <c r="BS85" s="44">
        <f>IFERROR(VALUE(INDEX('Paths Edit'!$C13:$LY13,1,2+BS$71)&amp;""),NA())</f>
        <v>15</v>
      </c>
      <c r="BT85" s="42">
        <f>IFERROR(VALUE(INDEX('Paths Edit'!$C13:$LY13,1,2+BT$71)&amp;""),NA())</f>
        <v>35</v>
      </c>
      <c r="BU85" s="44">
        <f>IFERROR(VALUE(INDEX('Paths Edit'!$C13:$LY13,1,2+BU$71)&amp;""),NA())</f>
        <v>16</v>
      </c>
      <c r="BV85" s="42">
        <f>IFERROR(VALUE(INDEX('Paths Edit'!$C13:$LY13,1,2+BV$71)&amp;""),NA())</f>
        <v>-9</v>
      </c>
      <c r="BW85" s="44">
        <f>IFERROR(VALUE(INDEX('Paths Edit'!$C13:$LY13,1,2+BW$71)&amp;""),NA())</f>
        <v>47</v>
      </c>
      <c r="BX85" s="42">
        <f>IFERROR(VALUE(INDEX('Paths Edit'!$C13:$LY13,1,2+BX$71)&amp;""),NA())</f>
        <v>18</v>
      </c>
      <c r="BY85" s="44">
        <f>IFERROR(VALUE(INDEX('Paths Edit'!$C13:$LY13,1,2+BY$71)&amp;""),NA())</f>
        <v>59</v>
      </c>
      <c r="BZ85" s="42">
        <f>IFERROR(VALUE(INDEX('Paths Edit'!$C13:$LY13,1,2+BZ$71)&amp;""),NA())</f>
        <v>4</v>
      </c>
      <c r="CA85" s="44">
        <f>IFERROR(VALUE(INDEX('Paths Edit'!$C13:$LY13,1,2+CA$71)&amp;""),NA())</f>
        <v>90</v>
      </c>
      <c r="CB85" s="42" t="e">
        <f>IFERROR(VALUE(INDEX('Paths Edit'!$C13:$LY13,1,2+CB$71)&amp;""),NA())</f>
        <v>#N/A</v>
      </c>
      <c r="CC85" s="44" t="e">
        <f>IFERROR(VALUE(INDEX('Paths Edit'!$C13:$LY13,1,2+CC$71)&amp;""),NA())</f>
        <v>#N/A</v>
      </c>
      <c r="CD85" s="42">
        <f>IFERROR(VALUE(INDEX('Paths Edit'!$C13:$LY13,1,2+CD$71)&amp;""),NA())</f>
        <v>52</v>
      </c>
      <c r="CE85" s="44">
        <f>IFERROR(VALUE(INDEX('Paths Edit'!$C13:$LY13,1,2+CE$71)&amp;""),NA())</f>
        <v>129</v>
      </c>
      <c r="CF85" s="42">
        <f>IFERROR(VALUE(INDEX('Paths Edit'!$C13:$LY13,1,2+CF$71)&amp;""),NA())</f>
        <v>130</v>
      </c>
      <c r="CG85" s="44">
        <f>IFERROR(VALUE(INDEX('Paths Edit'!$C13:$LY13,1,2+CG$71)&amp;""),NA())</f>
        <v>106</v>
      </c>
      <c r="CH85" s="42">
        <f>IFERROR(VALUE(INDEX('Paths Edit'!$C13:$LY13,1,2+CH$71)&amp;""),NA())</f>
        <v>36</v>
      </c>
      <c r="CI85" s="44">
        <f>IFERROR(VALUE(INDEX('Paths Edit'!$C13:$LY13,1,2+CI$71)&amp;""),NA())</f>
        <v>97</v>
      </c>
      <c r="CJ85" s="42">
        <f>IFERROR(VALUE(INDEX('Paths Edit'!$C13:$LY13,1,2+CJ$71)&amp;""),NA())</f>
        <v>4</v>
      </c>
      <c r="CK85" s="44">
        <f>IFERROR(VALUE(INDEX('Paths Edit'!$C13:$LY13,1,2+CK$71)&amp;""),NA())</f>
        <v>90</v>
      </c>
      <c r="CL85" s="42">
        <f>IFERROR(VALUE(INDEX('Paths Edit'!$C13:$LY13,1,2+CL$71)&amp;""),NA())</f>
        <v>-93</v>
      </c>
      <c r="CM85" s="44">
        <f>IFERROR(VALUE(INDEX('Paths Edit'!$C13:$LY13,1,2+CM$71)&amp;""),NA())</f>
        <v>94</v>
      </c>
      <c r="CN85" s="42">
        <f>IFERROR(VALUE(INDEX('Paths Edit'!$C13:$LY13,1,2+CN$71)&amp;""),NA())</f>
        <v>-126</v>
      </c>
      <c r="CO85" s="44">
        <f>IFERROR(VALUE(INDEX('Paths Edit'!$C13:$LY13,1,2+CO$71)&amp;""),NA())</f>
        <v>48</v>
      </c>
      <c r="CP85" s="42" t="e">
        <f>IFERROR(VALUE(INDEX('Paths Edit'!$C13:$LY13,1,2+CP$71)&amp;""),NA())</f>
        <v>#N/A</v>
      </c>
      <c r="CQ85" s="44" t="e">
        <f>IFERROR(VALUE(INDEX('Paths Edit'!$C13:$LY13,1,2+CQ$71)&amp;""),NA())</f>
        <v>#N/A</v>
      </c>
      <c r="CR85" s="42">
        <f>IFERROR(VALUE(INDEX('Paths Edit'!$C13:$LY13,1,2+CR$71)&amp;""),NA())</f>
        <v>-27</v>
      </c>
      <c r="CS85" s="44">
        <f>IFERROR(VALUE(INDEX('Paths Edit'!$C13:$LY13,1,2+CS$71)&amp;""),NA())</f>
        <v>148</v>
      </c>
    </row>
    <row r="86" spans="1:97" ht="15" customHeight="1">
      <c r="A86" s="96"/>
      <c r="B86" s="42" t="e">
        <f>IFERROR(VALUE(INDEX('Paths Edit'!$C14:$LY14,1,2+B$71)&amp;""),NA())</f>
        <v>#N/A</v>
      </c>
      <c r="C86" s="44" t="e">
        <f>IFERROR(VALUE(INDEX('Paths Edit'!$C14:$LY14,1,2+C$71)&amp;""),NA())</f>
        <v>#N/A</v>
      </c>
      <c r="D86" s="42">
        <f>IFERROR(VALUE(INDEX('Paths Edit'!$C14:$LY14,1,2+D$71)&amp;""),NA())</f>
        <v>-176</v>
      </c>
      <c r="E86" s="44">
        <f>IFERROR(VALUE(INDEX('Paths Edit'!$C14:$LY14,1,2+E$71)&amp;""),NA())</f>
        <v>-28</v>
      </c>
      <c r="F86" s="42" t="e">
        <f>IFERROR(VALUE(INDEX('Paths Edit'!$C14:$LY14,1,2+F$71)&amp;""),NA())</f>
        <v>#N/A</v>
      </c>
      <c r="G86" s="44" t="e">
        <f>IFERROR(VALUE(INDEX('Paths Edit'!$C14:$LY14,1,2+G$71)&amp;""),NA())</f>
        <v>#N/A</v>
      </c>
      <c r="H86" s="42" t="e">
        <f>IFERROR(VALUE(INDEX('Paths Edit'!$C14:$LY14,1,2+H$71)&amp;""),NA())</f>
        <v>#N/A</v>
      </c>
      <c r="I86" s="44" t="e">
        <f>IFERROR(VALUE(INDEX('Paths Edit'!$C14:$LY14,1,2+I$71)&amp;""),NA())</f>
        <v>#N/A</v>
      </c>
      <c r="J86" s="42" t="e">
        <f>IFERROR(VALUE(INDEX('Paths Edit'!$C14:$LY14,1,2+J$71)&amp;""),NA())</f>
        <v>#N/A</v>
      </c>
      <c r="K86" s="44" t="e">
        <f>IFERROR(VALUE(INDEX('Paths Edit'!$C14:$LY14,1,2+K$71)&amp;""),NA())</f>
        <v>#N/A</v>
      </c>
      <c r="L86" s="42" t="e">
        <f>IFERROR(VALUE(INDEX('Paths Edit'!$C14:$LY14,1,2+L$71)&amp;""),NA())</f>
        <v>#N/A</v>
      </c>
      <c r="M86" s="44" t="e">
        <f>IFERROR(VALUE(INDEX('Paths Edit'!$C14:$LY14,1,2+M$71)&amp;""),NA())</f>
        <v>#N/A</v>
      </c>
      <c r="N86" s="42" t="e">
        <f>IFERROR(VALUE(INDEX('Paths Edit'!$C14:$LY14,1,2+N$71)&amp;""),NA())</f>
        <v>#N/A</v>
      </c>
      <c r="O86" s="44" t="e">
        <f>IFERROR(VALUE(INDEX('Paths Edit'!$C14:$LY14,1,2+O$71)&amp;""),NA())</f>
        <v>#N/A</v>
      </c>
      <c r="P86" s="42" t="e">
        <f>IFERROR(VALUE(INDEX('Paths Edit'!$C14:$LY14,1,2+P$71)&amp;""),NA())</f>
        <v>#N/A</v>
      </c>
      <c r="Q86" s="44" t="e">
        <f>IFERROR(VALUE(INDEX('Paths Edit'!$C14:$LY14,1,2+Q$71)&amp;""),NA())</f>
        <v>#N/A</v>
      </c>
      <c r="R86" s="42">
        <f>IFERROR(VALUE(INDEX('Paths Edit'!$C14:$LY14,1,2+R$71)&amp;""),NA())</f>
        <v>-70</v>
      </c>
      <c r="S86" s="44">
        <f>IFERROR(VALUE(INDEX('Paths Edit'!$C14:$LY14,1,2+S$71)&amp;""),NA())</f>
        <v>-71</v>
      </c>
      <c r="T86" s="42">
        <f>IFERROR(VALUE(INDEX('Paths Edit'!$C14:$LY14,1,2+T$71)&amp;""),NA())</f>
        <v>-52</v>
      </c>
      <c r="U86" s="44">
        <f>IFERROR(VALUE(INDEX('Paths Edit'!$C14:$LY14,1,2+U$71)&amp;""),NA())</f>
        <v>-38</v>
      </c>
      <c r="V86" s="42" t="e">
        <f>IFERROR(VALUE(INDEX('Paths Edit'!$C14:$LY14,1,2+V$71)&amp;""),NA())</f>
        <v>#N/A</v>
      </c>
      <c r="W86" s="44" t="e">
        <f>IFERROR(VALUE(INDEX('Paths Edit'!$C14:$LY14,1,2+W$71)&amp;""),NA())</f>
        <v>#N/A</v>
      </c>
      <c r="X86" s="42">
        <f>IFERROR(VALUE(INDEX('Paths Edit'!$C14:$LY14,1,2+X$71)&amp;""),NA())</f>
        <v>-86</v>
      </c>
      <c r="Y86" s="44">
        <f>IFERROR(VALUE(INDEX('Paths Edit'!$C14:$LY14,1,2+Y$71)&amp;""),NA())</f>
        <v>-25</v>
      </c>
      <c r="Z86" s="42" t="e">
        <f>IFERROR(VALUE(INDEX('Paths Edit'!$C14:$LY14,1,2+Z$71)&amp;""),NA())</f>
        <v>#N/A</v>
      </c>
      <c r="AA86" s="44" t="e">
        <f>IFERROR(VALUE(INDEX('Paths Edit'!$C14:$LY14,1,2+AA$71)&amp;""),NA())</f>
        <v>#N/A</v>
      </c>
      <c r="AB86" s="42" t="e">
        <f>IFERROR(VALUE(INDEX('Paths Edit'!$C14:$LY14,1,2+AB$71)&amp;""),NA())</f>
        <v>#N/A</v>
      </c>
      <c r="AC86" s="44" t="e">
        <f>IFERROR(VALUE(INDEX('Paths Edit'!$C14:$LY14,1,2+AC$71)&amp;""),NA())</f>
        <v>#N/A</v>
      </c>
      <c r="AD86" s="42" t="e">
        <f>IFERROR(VALUE(INDEX('Paths Edit'!$C14:$LY14,1,2+AD$71)&amp;""),NA())</f>
        <v>#N/A</v>
      </c>
      <c r="AE86" s="44" t="e">
        <f>IFERROR(VALUE(INDEX('Paths Edit'!$C14:$LY14,1,2+AE$71)&amp;""),NA())</f>
        <v>#N/A</v>
      </c>
      <c r="AF86" s="42">
        <f>IFERROR(VALUE(INDEX('Paths Edit'!$C14:$LY14,1,2+AF$71)&amp;""),NA())</f>
        <v>-23</v>
      </c>
      <c r="AG86" s="44">
        <f>IFERROR(VALUE(INDEX('Paths Edit'!$C14:$LY14,1,2+AG$71)&amp;""),NA())</f>
        <v>-96</v>
      </c>
      <c r="AH86" s="42" t="e">
        <f>IFERROR(VALUE(INDEX('Paths Edit'!$C14:$LY14,1,2+AH$71)&amp;""),NA())</f>
        <v>#N/A</v>
      </c>
      <c r="AI86" s="44" t="e">
        <f>IFERROR(VALUE(INDEX('Paths Edit'!$C14:$LY14,1,2+AI$71)&amp;""),NA())</f>
        <v>#N/A</v>
      </c>
      <c r="AJ86" s="42" t="e">
        <f>IFERROR(VALUE(INDEX('Paths Edit'!$C14:$LY14,1,2+AJ$71)&amp;""),NA())</f>
        <v>#N/A</v>
      </c>
      <c r="AK86" s="44" t="e">
        <f>IFERROR(VALUE(INDEX('Paths Edit'!$C14:$LY14,1,2+AK$71)&amp;""),NA())</f>
        <v>#N/A</v>
      </c>
      <c r="AL86" s="42" t="e">
        <f>IFERROR(VALUE(INDEX('Paths Edit'!$C14:$LY14,1,2+AL$71)&amp;""),NA())</f>
        <v>#N/A</v>
      </c>
      <c r="AM86" s="44" t="e">
        <f>IFERROR(VALUE(INDEX('Paths Edit'!$C14:$LY14,1,2+AM$71)&amp;""),NA())</f>
        <v>#N/A</v>
      </c>
      <c r="AN86" s="42" t="e">
        <f>IFERROR(VALUE(INDEX('Paths Edit'!$C14:$LY14,1,2+AN$71)&amp;""),NA())</f>
        <v>#N/A</v>
      </c>
      <c r="AO86" s="44" t="e">
        <f>IFERROR(VALUE(INDEX('Paths Edit'!$C14:$LY14,1,2+AO$71)&amp;""),NA())</f>
        <v>#N/A</v>
      </c>
      <c r="AP86" s="42" t="e">
        <f>IFERROR(VALUE(INDEX('Paths Edit'!$C14:$LY14,1,2+AP$71)&amp;""),NA())</f>
        <v>#N/A</v>
      </c>
      <c r="AQ86" s="44" t="e">
        <f>IFERROR(VALUE(INDEX('Paths Edit'!$C14:$LY14,1,2+AQ$71)&amp;""),NA())</f>
        <v>#N/A</v>
      </c>
      <c r="AR86" s="42" t="e">
        <f>IFERROR(VALUE(INDEX('Paths Edit'!$C14:$LY14,1,2+AR$71)&amp;""),NA())</f>
        <v>#N/A</v>
      </c>
      <c r="AS86" s="44" t="e">
        <f>IFERROR(VALUE(INDEX('Paths Edit'!$C14:$LY14,1,2+AS$71)&amp;""),NA())</f>
        <v>#N/A</v>
      </c>
      <c r="AT86" s="42" t="e">
        <f>IFERROR(VALUE(INDEX('Paths Edit'!$C14:$LY14,1,2+AT$71)&amp;""),NA())</f>
        <v>#N/A</v>
      </c>
      <c r="AU86" s="44" t="e">
        <f>IFERROR(VALUE(INDEX('Paths Edit'!$C14:$LY14,1,2+AU$71)&amp;""),NA())</f>
        <v>#N/A</v>
      </c>
      <c r="AV86" s="42" t="e">
        <f>IFERROR(VALUE(INDEX('Paths Edit'!$C14:$LY14,1,2+AV$71)&amp;""),NA())</f>
        <v>#N/A</v>
      </c>
      <c r="AW86" s="44" t="e">
        <f>IFERROR(VALUE(INDEX('Paths Edit'!$C14:$LY14,1,2+AW$71)&amp;""),NA())</f>
        <v>#N/A</v>
      </c>
      <c r="AX86" s="42">
        <f>IFERROR(VALUE(INDEX('Paths Edit'!$C14:$LY14,1,2+AX$71)&amp;""),NA())</f>
        <v>49</v>
      </c>
      <c r="AY86" s="44">
        <f>IFERROR(VALUE(INDEX('Paths Edit'!$C14:$LY14,1,2+AY$71)&amp;""),NA())</f>
        <v>-56</v>
      </c>
      <c r="AZ86" s="42" t="e">
        <f>IFERROR(VALUE(INDEX('Paths Edit'!$C14:$LY14,1,2+AZ$71)&amp;""),NA())</f>
        <v>#N/A</v>
      </c>
      <c r="BA86" s="44" t="e">
        <f>IFERROR(VALUE(INDEX('Paths Edit'!$C14:$LY14,1,2+BA$71)&amp;""),NA())</f>
        <v>#N/A</v>
      </c>
      <c r="BB86" s="42">
        <f>IFERROR(VALUE(INDEX('Paths Edit'!$C14:$LY14,1,2+BB$71)&amp;""),NA())</f>
        <v>-16</v>
      </c>
      <c r="BC86" s="44">
        <f>IFERROR(VALUE(INDEX('Paths Edit'!$C14:$LY14,1,2+BC$71)&amp;""),NA())</f>
        <v>-99</v>
      </c>
      <c r="BD86" s="42" t="e">
        <f>IFERROR(VALUE(INDEX('Paths Edit'!$C14:$LY14,1,2+BD$71)&amp;""),NA())</f>
        <v>#N/A</v>
      </c>
      <c r="BE86" s="44" t="e">
        <f>IFERROR(VALUE(INDEX('Paths Edit'!$C14:$LY14,1,2+BE$71)&amp;""),NA())</f>
        <v>#N/A</v>
      </c>
      <c r="BF86" s="42">
        <f>IFERROR(VALUE(INDEX('Paths Edit'!$C14:$LY14,1,2+BF$71)&amp;""),NA())</f>
        <v>114</v>
      </c>
      <c r="BG86" s="44">
        <f>IFERROR(VALUE(INDEX('Paths Edit'!$C14:$LY14,1,2+BG$71)&amp;""),NA())</f>
        <v>-75</v>
      </c>
      <c r="BH86" s="42">
        <f>IFERROR(VALUE(INDEX('Paths Edit'!$C14:$LY14,1,2+BH$71)&amp;""),NA())</f>
        <v>89</v>
      </c>
      <c r="BI86" s="44">
        <f>IFERROR(VALUE(INDEX('Paths Edit'!$C14:$LY14,1,2+BI$71)&amp;""),NA())</f>
        <v>-120</v>
      </c>
      <c r="BJ86" s="42">
        <f>IFERROR(VALUE(INDEX('Paths Edit'!$C14:$LY14,1,2+BJ$71)&amp;""),NA())</f>
        <v>152</v>
      </c>
      <c r="BK86" s="44">
        <f>IFERROR(VALUE(INDEX('Paths Edit'!$C14:$LY14,1,2+BK$71)&amp;""),NA())</f>
        <v>-50</v>
      </c>
      <c r="BL86" s="42" t="e">
        <f>IFERROR(VALUE(INDEX('Paths Edit'!$C14:$LY14,1,2+BL$71)&amp;""),NA())</f>
        <v>#N/A</v>
      </c>
      <c r="BM86" s="44" t="e">
        <f>IFERROR(VALUE(INDEX('Paths Edit'!$C14:$LY14,1,2+BM$71)&amp;""),NA())</f>
        <v>#N/A</v>
      </c>
      <c r="BN86" s="42" t="e">
        <f>IFERROR(VALUE(INDEX('Paths Edit'!$C14:$LY14,1,2+BN$71)&amp;""),NA())</f>
        <v>#N/A</v>
      </c>
      <c r="BO86" s="44" t="e">
        <f>IFERROR(VALUE(INDEX('Paths Edit'!$C14:$LY14,1,2+BO$71)&amp;""),NA())</f>
        <v>#N/A</v>
      </c>
      <c r="BP86" s="42">
        <f>IFERROR(VALUE(INDEX('Paths Edit'!$C14:$LY14,1,2+BP$71)&amp;""),NA())</f>
        <v>92</v>
      </c>
      <c r="BQ86" s="44">
        <f>IFERROR(VALUE(INDEX('Paths Edit'!$C14:$LY14,1,2+BQ$71)&amp;""),NA())</f>
        <v>36</v>
      </c>
      <c r="BR86" s="42" t="e">
        <f>IFERROR(VALUE(INDEX('Paths Edit'!$C14:$LY14,1,2+BR$71)&amp;""),NA())</f>
        <v>#N/A</v>
      </c>
      <c r="BS86" s="44" t="e">
        <f>IFERROR(VALUE(INDEX('Paths Edit'!$C14:$LY14,1,2+BS$71)&amp;""),NA())</f>
        <v>#N/A</v>
      </c>
      <c r="BT86" s="42">
        <f>IFERROR(VALUE(INDEX('Paths Edit'!$C14:$LY14,1,2+BT$71)&amp;""),NA())</f>
        <v>33</v>
      </c>
      <c r="BU86" s="44">
        <f>IFERROR(VALUE(INDEX('Paths Edit'!$C14:$LY14,1,2+BU$71)&amp;""),NA())</f>
        <v>10</v>
      </c>
      <c r="BV86" s="42" t="e">
        <f>IFERROR(VALUE(INDEX('Paths Edit'!$C14:$LY14,1,2+BV$71)&amp;""),NA())</f>
        <v>#N/A</v>
      </c>
      <c r="BW86" s="44" t="e">
        <f>IFERROR(VALUE(INDEX('Paths Edit'!$C14:$LY14,1,2+BW$71)&amp;""),NA())</f>
        <v>#N/A</v>
      </c>
      <c r="BX86" s="42" t="e">
        <f>IFERROR(VALUE(INDEX('Paths Edit'!$C14:$LY14,1,2+BX$71)&amp;""),NA())</f>
        <v>#N/A</v>
      </c>
      <c r="BY86" s="44" t="e">
        <f>IFERROR(VALUE(INDEX('Paths Edit'!$C14:$LY14,1,2+BY$71)&amp;""),NA())</f>
        <v>#N/A</v>
      </c>
      <c r="BZ86" s="42" t="e">
        <f>IFERROR(VALUE(INDEX('Paths Edit'!$C14:$LY14,1,2+BZ$71)&amp;""),NA())</f>
        <v>#N/A</v>
      </c>
      <c r="CA86" s="44" t="e">
        <f>IFERROR(VALUE(INDEX('Paths Edit'!$C14:$LY14,1,2+CA$71)&amp;""),NA())</f>
        <v>#N/A</v>
      </c>
      <c r="CB86" s="42" t="e">
        <f>IFERROR(VALUE(INDEX('Paths Edit'!$C14:$LY14,1,2+CB$71)&amp;""),NA())</f>
        <v>#N/A</v>
      </c>
      <c r="CC86" s="44" t="e">
        <f>IFERROR(VALUE(INDEX('Paths Edit'!$C14:$LY14,1,2+CC$71)&amp;""),NA())</f>
        <v>#N/A</v>
      </c>
      <c r="CD86" s="42" t="e">
        <f>IFERROR(VALUE(INDEX('Paths Edit'!$C14:$LY14,1,2+CD$71)&amp;""),NA())</f>
        <v>#N/A</v>
      </c>
      <c r="CE86" s="44" t="e">
        <f>IFERROR(VALUE(INDEX('Paths Edit'!$C14:$LY14,1,2+CE$71)&amp;""),NA())</f>
        <v>#N/A</v>
      </c>
      <c r="CF86" s="42" t="e">
        <f>IFERROR(VALUE(INDEX('Paths Edit'!$C14:$LY14,1,2+CF$71)&amp;""),NA())</f>
        <v>#N/A</v>
      </c>
      <c r="CG86" s="44" t="e">
        <f>IFERROR(VALUE(INDEX('Paths Edit'!$C14:$LY14,1,2+CG$71)&amp;""),NA())</f>
        <v>#N/A</v>
      </c>
      <c r="CH86" s="42" t="e">
        <f>IFERROR(VALUE(INDEX('Paths Edit'!$C14:$LY14,1,2+CH$71)&amp;""),NA())</f>
        <v>#N/A</v>
      </c>
      <c r="CI86" s="44" t="e">
        <f>IFERROR(VALUE(INDEX('Paths Edit'!$C14:$LY14,1,2+CI$71)&amp;""),NA())</f>
        <v>#N/A</v>
      </c>
      <c r="CJ86" s="42" t="e">
        <f>IFERROR(VALUE(INDEX('Paths Edit'!$C14:$LY14,1,2+CJ$71)&amp;""),NA())</f>
        <v>#N/A</v>
      </c>
      <c r="CK86" s="44" t="e">
        <f>IFERROR(VALUE(INDEX('Paths Edit'!$C14:$LY14,1,2+CK$71)&amp;""),NA())</f>
        <v>#N/A</v>
      </c>
      <c r="CL86" s="42">
        <f>IFERROR(VALUE(INDEX('Paths Edit'!$C14:$LY14,1,2+CL$71)&amp;""),NA())</f>
        <v>-102</v>
      </c>
      <c r="CM86" s="44">
        <f>IFERROR(VALUE(INDEX('Paths Edit'!$C14:$LY14,1,2+CM$71)&amp;""),NA())</f>
        <v>97</v>
      </c>
      <c r="CN86" s="42">
        <f>IFERROR(VALUE(INDEX('Paths Edit'!$C14:$LY14,1,2+CN$71)&amp;""),NA())</f>
        <v>-128</v>
      </c>
      <c r="CO86" s="44">
        <f>IFERROR(VALUE(INDEX('Paths Edit'!$C14:$LY14,1,2+CO$71)&amp;""),NA())</f>
        <v>37</v>
      </c>
      <c r="CP86" s="42" t="e">
        <f>IFERROR(VALUE(INDEX('Paths Edit'!$C14:$LY14,1,2+CP$71)&amp;""),NA())</f>
        <v>#N/A</v>
      </c>
      <c r="CQ86" s="44" t="e">
        <f>IFERROR(VALUE(INDEX('Paths Edit'!$C14:$LY14,1,2+CQ$71)&amp;""),NA())</f>
        <v>#N/A</v>
      </c>
      <c r="CR86" s="42">
        <f>IFERROR(VALUE(INDEX('Paths Edit'!$C14:$LY14,1,2+CR$71)&amp;""),NA())</f>
        <v>-9</v>
      </c>
      <c r="CS86" s="44">
        <f>IFERROR(VALUE(INDEX('Paths Edit'!$C14:$LY14,1,2+CS$71)&amp;""),NA())</f>
        <v>151</v>
      </c>
    </row>
    <row r="87" spans="1:97" ht="15" customHeight="1">
      <c r="A87" s="96"/>
      <c r="B87" s="42" t="e">
        <f>IFERROR(VALUE(INDEX('Paths Edit'!$C15:$LY15,1,2+B$71)&amp;""),NA())</f>
        <v>#N/A</v>
      </c>
      <c r="C87" s="44" t="e">
        <f>IFERROR(VALUE(INDEX('Paths Edit'!$C15:$LY15,1,2+C$71)&amp;""),NA())</f>
        <v>#N/A</v>
      </c>
      <c r="D87" s="42">
        <f>IFERROR(VALUE(INDEX('Paths Edit'!$C15:$LY15,1,2+D$71)&amp;""),NA())</f>
        <v>-174</v>
      </c>
      <c r="E87" s="44">
        <f>IFERROR(VALUE(INDEX('Paths Edit'!$C15:$LY15,1,2+E$71)&amp;""),NA())</f>
        <v>-23</v>
      </c>
      <c r="F87" s="42" t="e">
        <f>IFERROR(VALUE(INDEX('Paths Edit'!$C15:$LY15,1,2+F$71)&amp;""),NA())</f>
        <v>#N/A</v>
      </c>
      <c r="G87" s="44" t="e">
        <f>IFERROR(VALUE(INDEX('Paths Edit'!$C15:$LY15,1,2+G$71)&amp;""),NA())</f>
        <v>#N/A</v>
      </c>
      <c r="H87" s="42" t="e">
        <f>IFERROR(VALUE(INDEX('Paths Edit'!$C15:$LY15,1,2+H$71)&amp;""),NA())</f>
        <v>#N/A</v>
      </c>
      <c r="I87" s="44" t="e">
        <f>IFERROR(VALUE(INDEX('Paths Edit'!$C15:$LY15,1,2+I$71)&amp;""),NA())</f>
        <v>#N/A</v>
      </c>
      <c r="J87" s="42" t="e">
        <f>IFERROR(VALUE(INDEX('Paths Edit'!$C15:$LY15,1,2+J$71)&amp;""),NA())</f>
        <v>#N/A</v>
      </c>
      <c r="K87" s="44" t="e">
        <f>IFERROR(VALUE(INDEX('Paths Edit'!$C15:$LY15,1,2+K$71)&amp;""),NA())</f>
        <v>#N/A</v>
      </c>
      <c r="L87" s="42" t="e">
        <f>IFERROR(VALUE(INDEX('Paths Edit'!$C15:$LY15,1,2+L$71)&amp;""),NA())</f>
        <v>#N/A</v>
      </c>
      <c r="M87" s="44" t="e">
        <f>IFERROR(VALUE(INDEX('Paths Edit'!$C15:$LY15,1,2+M$71)&amp;""),NA())</f>
        <v>#N/A</v>
      </c>
      <c r="N87" s="42" t="e">
        <f>IFERROR(VALUE(INDEX('Paths Edit'!$C15:$LY15,1,2+N$71)&amp;""),NA())</f>
        <v>#N/A</v>
      </c>
      <c r="O87" s="44" t="e">
        <f>IFERROR(VALUE(INDEX('Paths Edit'!$C15:$LY15,1,2+O$71)&amp;""),NA())</f>
        <v>#N/A</v>
      </c>
      <c r="P87" s="42" t="e">
        <f>IFERROR(VALUE(INDEX('Paths Edit'!$C15:$LY15,1,2+P$71)&amp;""),NA())</f>
        <v>#N/A</v>
      </c>
      <c r="Q87" s="44" t="e">
        <f>IFERROR(VALUE(INDEX('Paths Edit'!$C15:$LY15,1,2+Q$71)&amp;""),NA())</f>
        <v>#N/A</v>
      </c>
      <c r="R87" s="42" t="e">
        <f>IFERROR(VALUE(INDEX('Paths Edit'!$C15:$LY15,1,2+R$71)&amp;""),NA())</f>
        <v>#N/A</v>
      </c>
      <c r="S87" s="44" t="e">
        <f>IFERROR(VALUE(INDEX('Paths Edit'!$C15:$LY15,1,2+S$71)&amp;""),NA())</f>
        <v>#N/A</v>
      </c>
      <c r="T87" s="42">
        <f>IFERROR(VALUE(INDEX('Paths Edit'!$C15:$LY15,1,2+T$71)&amp;""),NA())</f>
        <v>-46</v>
      </c>
      <c r="U87" s="44">
        <f>IFERROR(VALUE(INDEX('Paths Edit'!$C15:$LY15,1,2+U$71)&amp;""),NA())</f>
        <v>-36</v>
      </c>
      <c r="V87" s="42" t="e">
        <f>IFERROR(VALUE(INDEX('Paths Edit'!$C15:$LY15,1,2+V$71)&amp;""),NA())</f>
        <v>#N/A</v>
      </c>
      <c r="W87" s="44" t="e">
        <f>IFERROR(VALUE(INDEX('Paths Edit'!$C15:$LY15,1,2+W$71)&amp;""),NA())</f>
        <v>#N/A</v>
      </c>
      <c r="X87" s="42" t="e">
        <f>IFERROR(VALUE(INDEX('Paths Edit'!$C15:$LY15,1,2+X$71)&amp;""),NA())</f>
        <v>#N/A</v>
      </c>
      <c r="Y87" s="44" t="e">
        <f>IFERROR(VALUE(INDEX('Paths Edit'!$C15:$LY15,1,2+Y$71)&amp;""),NA())</f>
        <v>#N/A</v>
      </c>
      <c r="Z87" s="42" t="e">
        <f>IFERROR(VALUE(INDEX('Paths Edit'!$C15:$LY15,1,2+Z$71)&amp;""),NA())</f>
        <v>#N/A</v>
      </c>
      <c r="AA87" s="44" t="e">
        <f>IFERROR(VALUE(INDEX('Paths Edit'!$C15:$LY15,1,2+AA$71)&amp;""),NA())</f>
        <v>#N/A</v>
      </c>
      <c r="AB87" s="42" t="e">
        <f>IFERROR(VALUE(INDEX('Paths Edit'!$C15:$LY15,1,2+AB$71)&amp;""),NA())</f>
        <v>#N/A</v>
      </c>
      <c r="AC87" s="44" t="e">
        <f>IFERROR(VALUE(INDEX('Paths Edit'!$C15:$LY15,1,2+AC$71)&amp;""),NA())</f>
        <v>#N/A</v>
      </c>
      <c r="AD87" s="42" t="e">
        <f>IFERROR(VALUE(INDEX('Paths Edit'!$C15:$LY15,1,2+AD$71)&amp;""),NA())</f>
        <v>#N/A</v>
      </c>
      <c r="AE87" s="44" t="e">
        <f>IFERROR(VALUE(INDEX('Paths Edit'!$C15:$LY15,1,2+AE$71)&amp;""),NA())</f>
        <v>#N/A</v>
      </c>
      <c r="AF87" s="42">
        <f>IFERROR(VALUE(INDEX('Paths Edit'!$C15:$LY15,1,2+AF$71)&amp;""),NA())</f>
        <v>-16</v>
      </c>
      <c r="AG87" s="44">
        <f>IFERROR(VALUE(INDEX('Paths Edit'!$C15:$LY15,1,2+AG$71)&amp;""),NA())</f>
        <v>-99</v>
      </c>
      <c r="AH87" s="42" t="e">
        <f>IFERROR(VALUE(INDEX('Paths Edit'!$C15:$LY15,1,2+AH$71)&amp;""),NA())</f>
        <v>#N/A</v>
      </c>
      <c r="AI87" s="44" t="e">
        <f>IFERROR(VALUE(INDEX('Paths Edit'!$C15:$LY15,1,2+AI$71)&amp;""),NA())</f>
        <v>#N/A</v>
      </c>
      <c r="AJ87" s="42" t="e">
        <f>IFERROR(VALUE(INDEX('Paths Edit'!$C15:$LY15,1,2+AJ$71)&amp;""),NA())</f>
        <v>#N/A</v>
      </c>
      <c r="AK87" s="44" t="e">
        <f>IFERROR(VALUE(INDEX('Paths Edit'!$C15:$LY15,1,2+AK$71)&amp;""),NA())</f>
        <v>#N/A</v>
      </c>
      <c r="AL87" s="42" t="e">
        <f>IFERROR(VALUE(INDEX('Paths Edit'!$C15:$LY15,1,2+AL$71)&amp;""),NA())</f>
        <v>#N/A</v>
      </c>
      <c r="AM87" s="44" t="e">
        <f>IFERROR(VALUE(INDEX('Paths Edit'!$C15:$LY15,1,2+AM$71)&amp;""),NA())</f>
        <v>#N/A</v>
      </c>
      <c r="AN87" s="42" t="e">
        <f>IFERROR(VALUE(INDEX('Paths Edit'!$C15:$LY15,1,2+AN$71)&amp;""),NA())</f>
        <v>#N/A</v>
      </c>
      <c r="AO87" s="44" t="e">
        <f>IFERROR(VALUE(INDEX('Paths Edit'!$C15:$LY15,1,2+AO$71)&amp;""),NA())</f>
        <v>#N/A</v>
      </c>
      <c r="AP87" s="42" t="e">
        <f>IFERROR(VALUE(INDEX('Paths Edit'!$C15:$LY15,1,2+AP$71)&amp;""),NA())</f>
        <v>#N/A</v>
      </c>
      <c r="AQ87" s="44" t="e">
        <f>IFERROR(VALUE(INDEX('Paths Edit'!$C15:$LY15,1,2+AQ$71)&amp;""),NA())</f>
        <v>#N/A</v>
      </c>
      <c r="AR87" s="42" t="e">
        <f>IFERROR(VALUE(INDEX('Paths Edit'!$C15:$LY15,1,2+AR$71)&amp;""),NA())</f>
        <v>#N/A</v>
      </c>
      <c r="AS87" s="44" t="e">
        <f>IFERROR(VALUE(INDEX('Paths Edit'!$C15:$LY15,1,2+AS$71)&amp;""),NA())</f>
        <v>#N/A</v>
      </c>
      <c r="AT87" s="42" t="e">
        <f>IFERROR(VALUE(INDEX('Paths Edit'!$C15:$LY15,1,2+AT$71)&amp;""),NA())</f>
        <v>#N/A</v>
      </c>
      <c r="AU87" s="44" t="e">
        <f>IFERROR(VALUE(INDEX('Paths Edit'!$C15:$LY15,1,2+AU$71)&amp;""),NA())</f>
        <v>#N/A</v>
      </c>
      <c r="AV87" s="42" t="e">
        <f>IFERROR(VALUE(INDEX('Paths Edit'!$C15:$LY15,1,2+AV$71)&amp;""),NA())</f>
        <v>#N/A</v>
      </c>
      <c r="AW87" s="44" t="e">
        <f>IFERROR(VALUE(INDEX('Paths Edit'!$C15:$LY15,1,2+AW$71)&amp;""),NA())</f>
        <v>#N/A</v>
      </c>
      <c r="AX87" s="42" t="e">
        <f>IFERROR(VALUE(INDEX('Paths Edit'!$C15:$LY15,1,2+AX$71)&amp;""),NA())</f>
        <v>#N/A</v>
      </c>
      <c r="AY87" s="44" t="e">
        <f>IFERROR(VALUE(INDEX('Paths Edit'!$C15:$LY15,1,2+AY$71)&amp;""),NA())</f>
        <v>#N/A</v>
      </c>
      <c r="AZ87" s="42" t="e">
        <f>IFERROR(VALUE(INDEX('Paths Edit'!$C15:$LY15,1,2+AZ$71)&amp;""),NA())</f>
        <v>#N/A</v>
      </c>
      <c r="BA87" s="44" t="e">
        <f>IFERROR(VALUE(INDEX('Paths Edit'!$C15:$LY15,1,2+BA$71)&amp;""),NA())</f>
        <v>#N/A</v>
      </c>
      <c r="BB87" s="42" t="e">
        <f>IFERROR(VALUE(INDEX('Paths Edit'!$C15:$LY15,1,2+BB$71)&amp;""),NA())</f>
        <v>#N/A</v>
      </c>
      <c r="BC87" s="44" t="e">
        <f>IFERROR(VALUE(INDEX('Paths Edit'!$C15:$LY15,1,2+BC$71)&amp;""),NA())</f>
        <v>#N/A</v>
      </c>
      <c r="BD87" s="42" t="e">
        <f>IFERROR(VALUE(INDEX('Paths Edit'!$C15:$LY15,1,2+BD$71)&amp;""),NA())</f>
        <v>#N/A</v>
      </c>
      <c r="BE87" s="44" t="e">
        <f>IFERROR(VALUE(INDEX('Paths Edit'!$C15:$LY15,1,2+BE$71)&amp;""),NA())</f>
        <v>#N/A</v>
      </c>
      <c r="BF87" s="42" t="e">
        <f>IFERROR(VALUE(INDEX('Paths Edit'!$C15:$LY15,1,2+BF$71)&amp;""),NA())</f>
        <v>#N/A</v>
      </c>
      <c r="BG87" s="44" t="e">
        <f>IFERROR(VALUE(INDEX('Paths Edit'!$C15:$LY15,1,2+BG$71)&amp;""),NA())</f>
        <v>#N/A</v>
      </c>
      <c r="BH87" s="42" t="e">
        <f>IFERROR(VALUE(INDEX('Paths Edit'!$C15:$LY15,1,2+BH$71)&amp;""),NA())</f>
        <v>#N/A</v>
      </c>
      <c r="BI87" s="44" t="e">
        <f>IFERROR(VALUE(INDEX('Paths Edit'!$C15:$LY15,1,2+BI$71)&amp;""),NA())</f>
        <v>#N/A</v>
      </c>
      <c r="BJ87" s="42" t="e">
        <f>IFERROR(VALUE(INDEX('Paths Edit'!$C15:$LY15,1,2+BJ$71)&amp;""),NA())</f>
        <v>#N/A</v>
      </c>
      <c r="BK87" s="44" t="e">
        <f>IFERROR(VALUE(INDEX('Paths Edit'!$C15:$LY15,1,2+BK$71)&amp;""),NA())</f>
        <v>#N/A</v>
      </c>
      <c r="BL87" s="42" t="e">
        <f>IFERROR(VALUE(INDEX('Paths Edit'!$C15:$LY15,1,2+BL$71)&amp;""),NA())</f>
        <v>#N/A</v>
      </c>
      <c r="BM87" s="44" t="e">
        <f>IFERROR(VALUE(INDEX('Paths Edit'!$C15:$LY15,1,2+BM$71)&amp;""),NA())</f>
        <v>#N/A</v>
      </c>
      <c r="BN87" s="42" t="e">
        <f>IFERROR(VALUE(INDEX('Paths Edit'!$C15:$LY15,1,2+BN$71)&amp;""),NA())</f>
        <v>#N/A</v>
      </c>
      <c r="BO87" s="44" t="e">
        <f>IFERROR(VALUE(INDEX('Paths Edit'!$C15:$LY15,1,2+BO$71)&amp;""),NA())</f>
        <v>#N/A</v>
      </c>
      <c r="BP87" s="42" t="e">
        <f>IFERROR(VALUE(INDEX('Paths Edit'!$C15:$LY15,1,2+BP$71)&amp;""),NA())</f>
        <v>#N/A</v>
      </c>
      <c r="BQ87" s="44" t="e">
        <f>IFERROR(VALUE(INDEX('Paths Edit'!$C15:$LY15,1,2+BQ$71)&amp;""),NA())</f>
        <v>#N/A</v>
      </c>
      <c r="BR87" s="42" t="e">
        <f>IFERROR(VALUE(INDEX('Paths Edit'!$C15:$LY15,1,2+BR$71)&amp;""),NA())</f>
        <v>#N/A</v>
      </c>
      <c r="BS87" s="44" t="e">
        <f>IFERROR(VALUE(INDEX('Paths Edit'!$C15:$LY15,1,2+BS$71)&amp;""),NA())</f>
        <v>#N/A</v>
      </c>
      <c r="BT87" s="42" t="e">
        <f>IFERROR(VALUE(INDEX('Paths Edit'!$C15:$LY15,1,2+BT$71)&amp;""),NA())</f>
        <v>#N/A</v>
      </c>
      <c r="BU87" s="44" t="e">
        <f>IFERROR(VALUE(INDEX('Paths Edit'!$C15:$LY15,1,2+BU$71)&amp;""),NA())</f>
        <v>#N/A</v>
      </c>
      <c r="BV87" s="42" t="e">
        <f>IFERROR(VALUE(INDEX('Paths Edit'!$C15:$LY15,1,2+BV$71)&amp;""),NA())</f>
        <v>#N/A</v>
      </c>
      <c r="BW87" s="44" t="e">
        <f>IFERROR(VALUE(INDEX('Paths Edit'!$C15:$LY15,1,2+BW$71)&amp;""),NA())</f>
        <v>#N/A</v>
      </c>
      <c r="BX87" s="42" t="e">
        <f>IFERROR(VALUE(INDEX('Paths Edit'!$C15:$LY15,1,2+BX$71)&amp;""),NA())</f>
        <v>#N/A</v>
      </c>
      <c r="BY87" s="44" t="e">
        <f>IFERROR(VALUE(INDEX('Paths Edit'!$C15:$LY15,1,2+BY$71)&amp;""),NA())</f>
        <v>#N/A</v>
      </c>
      <c r="BZ87" s="42" t="e">
        <f>IFERROR(VALUE(INDEX('Paths Edit'!$C15:$LY15,1,2+BZ$71)&amp;""),NA())</f>
        <v>#N/A</v>
      </c>
      <c r="CA87" s="44" t="e">
        <f>IFERROR(VALUE(INDEX('Paths Edit'!$C15:$LY15,1,2+CA$71)&amp;""),NA())</f>
        <v>#N/A</v>
      </c>
      <c r="CB87" s="42" t="e">
        <f>IFERROR(VALUE(INDEX('Paths Edit'!$C15:$LY15,1,2+CB$71)&amp;""),NA())</f>
        <v>#N/A</v>
      </c>
      <c r="CC87" s="44" t="e">
        <f>IFERROR(VALUE(INDEX('Paths Edit'!$C15:$LY15,1,2+CC$71)&amp;""),NA())</f>
        <v>#N/A</v>
      </c>
      <c r="CD87" s="42" t="e">
        <f>IFERROR(VALUE(INDEX('Paths Edit'!$C15:$LY15,1,2+CD$71)&amp;""),NA())</f>
        <v>#N/A</v>
      </c>
      <c r="CE87" s="44" t="e">
        <f>IFERROR(VALUE(INDEX('Paths Edit'!$C15:$LY15,1,2+CE$71)&amp;""),NA())</f>
        <v>#N/A</v>
      </c>
      <c r="CF87" s="42" t="e">
        <f>IFERROR(VALUE(INDEX('Paths Edit'!$C15:$LY15,1,2+CF$71)&amp;""),NA())</f>
        <v>#N/A</v>
      </c>
      <c r="CG87" s="44" t="e">
        <f>IFERROR(VALUE(INDEX('Paths Edit'!$C15:$LY15,1,2+CG$71)&amp;""),NA())</f>
        <v>#N/A</v>
      </c>
      <c r="CH87" s="42" t="e">
        <f>IFERROR(VALUE(INDEX('Paths Edit'!$C15:$LY15,1,2+CH$71)&amp;""),NA())</f>
        <v>#N/A</v>
      </c>
      <c r="CI87" s="44" t="e">
        <f>IFERROR(VALUE(INDEX('Paths Edit'!$C15:$LY15,1,2+CI$71)&amp;""),NA())</f>
        <v>#N/A</v>
      </c>
      <c r="CJ87" s="42" t="e">
        <f>IFERROR(VALUE(INDEX('Paths Edit'!$C15:$LY15,1,2+CJ$71)&amp;""),NA())</f>
        <v>#N/A</v>
      </c>
      <c r="CK87" s="44" t="e">
        <f>IFERROR(VALUE(INDEX('Paths Edit'!$C15:$LY15,1,2+CK$71)&amp;""),NA())</f>
        <v>#N/A</v>
      </c>
      <c r="CL87" s="42" t="e">
        <f>IFERROR(VALUE(INDEX('Paths Edit'!$C15:$LY15,1,2+CL$71)&amp;""),NA())</f>
        <v>#N/A</v>
      </c>
      <c r="CM87" s="44" t="e">
        <f>IFERROR(VALUE(INDEX('Paths Edit'!$C15:$LY15,1,2+CM$71)&amp;""),NA())</f>
        <v>#N/A</v>
      </c>
      <c r="CN87" s="42" t="e">
        <f>IFERROR(VALUE(INDEX('Paths Edit'!$C15:$LY15,1,2+CN$71)&amp;""),NA())</f>
        <v>#N/A</v>
      </c>
      <c r="CO87" s="44" t="e">
        <f>IFERROR(VALUE(INDEX('Paths Edit'!$C15:$LY15,1,2+CO$71)&amp;""),NA())</f>
        <v>#N/A</v>
      </c>
      <c r="CP87" s="42" t="e">
        <f>IFERROR(VALUE(INDEX('Paths Edit'!$C15:$LY15,1,2+CP$71)&amp;""),NA())</f>
        <v>#N/A</v>
      </c>
      <c r="CQ87" s="44" t="e">
        <f>IFERROR(VALUE(INDEX('Paths Edit'!$C15:$LY15,1,2+CQ$71)&amp;""),NA())</f>
        <v>#N/A</v>
      </c>
      <c r="CR87" s="42">
        <f>IFERROR(VALUE(INDEX('Paths Edit'!$C15:$LY15,1,2+CR$71)&amp;""),NA())</f>
        <v>22</v>
      </c>
      <c r="CS87" s="44">
        <f>IFERROR(VALUE(INDEX('Paths Edit'!$C15:$LY15,1,2+CS$71)&amp;""),NA())</f>
        <v>149</v>
      </c>
    </row>
    <row r="88" spans="1:97" ht="15" customHeight="1">
      <c r="A88" s="96"/>
      <c r="B88" s="42" t="e">
        <f>IFERROR(VALUE(INDEX('Paths Edit'!$C16:$LY16,1,2+B$71)&amp;""),NA())</f>
        <v>#N/A</v>
      </c>
      <c r="C88" s="44" t="e">
        <f>IFERROR(VALUE(INDEX('Paths Edit'!$C16:$LY16,1,2+C$71)&amp;""),NA())</f>
        <v>#N/A</v>
      </c>
      <c r="D88" s="42" t="e">
        <f>IFERROR(VALUE(INDEX('Paths Edit'!$C16:$LY16,1,2+D$71)&amp;""),NA())</f>
        <v>#N/A</v>
      </c>
      <c r="E88" s="44" t="e">
        <f>IFERROR(VALUE(INDEX('Paths Edit'!$C16:$LY16,1,2+E$71)&amp;""),NA())</f>
        <v>#N/A</v>
      </c>
      <c r="F88" s="42" t="e">
        <f>IFERROR(VALUE(INDEX('Paths Edit'!$C16:$LY16,1,2+F$71)&amp;""),NA())</f>
        <v>#N/A</v>
      </c>
      <c r="G88" s="44" t="e">
        <f>IFERROR(VALUE(INDEX('Paths Edit'!$C16:$LY16,1,2+G$71)&amp;""),NA())</f>
        <v>#N/A</v>
      </c>
      <c r="H88" s="42" t="e">
        <f>IFERROR(VALUE(INDEX('Paths Edit'!$C16:$LY16,1,2+H$71)&amp;""),NA())</f>
        <v>#N/A</v>
      </c>
      <c r="I88" s="44" t="e">
        <f>IFERROR(VALUE(INDEX('Paths Edit'!$C16:$LY16,1,2+I$71)&amp;""),NA())</f>
        <v>#N/A</v>
      </c>
      <c r="J88" s="42" t="e">
        <f>IFERROR(VALUE(INDEX('Paths Edit'!$C16:$LY16,1,2+J$71)&amp;""),NA())</f>
        <v>#N/A</v>
      </c>
      <c r="K88" s="44" t="e">
        <f>IFERROR(VALUE(INDEX('Paths Edit'!$C16:$LY16,1,2+K$71)&amp;""),NA())</f>
        <v>#N/A</v>
      </c>
      <c r="L88" s="42" t="e">
        <f>IFERROR(VALUE(INDEX('Paths Edit'!$C16:$LY16,1,2+L$71)&amp;""),NA())</f>
        <v>#N/A</v>
      </c>
      <c r="M88" s="44" t="e">
        <f>IFERROR(VALUE(INDEX('Paths Edit'!$C16:$LY16,1,2+M$71)&amp;""),NA())</f>
        <v>#N/A</v>
      </c>
      <c r="N88" s="42" t="e">
        <f>IFERROR(VALUE(INDEX('Paths Edit'!$C16:$LY16,1,2+N$71)&amp;""),NA())</f>
        <v>#N/A</v>
      </c>
      <c r="O88" s="44" t="e">
        <f>IFERROR(VALUE(INDEX('Paths Edit'!$C16:$LY16,1,2+O$71)&amp;""),NA())</f>
        <v>#N/A</v>
      </c>
      <c r="P88" s="42" t="e">
        <f>IFERROR(VALUE(INDEX('Paths Edit'!$C16:$LY16,1,2+P$71)&amp;""),NA())</f>
        <v>#N/A</v>
      </c>
      <c r="Q88" s="44" t="e">
        <f>IFERROR(VALUE(INDEX('Paths Edit'!$C16:$LY16,1,2+Q$71)&amp;""),NA())</f>
        <v>#N/A</v>
      </c>
      <c r="R88" s="42" t="e">
        <f>IFERROR(VALUE(INDEX('Paths Edit'!$C16:$LY16,1,2+R$71)&amp;""),NA())</f>
        <v>#N/A</v>
      </c>
      <c r="S88" s="44" t="e">
        <f>IFERROR(VALUE(INDEX('Paths Edit'!$C16:$LY16,1,2+S$71)&amp;""),NA())</f>
        <v>#N/A</v>
      </c>
      <c r="T88" s="42" t="e">
        <f>IFERROR(VALUE(INDEX('Paths Edit'!$C16:$LY16,1,2+T$71)&amp;""),NA())</f>
        <v>#N/A</v>
      </c>
      <c r="U88" s="44" t="e">
        <f>IFERROR(VALUE(INDEX('Paths Edit'!$C16:$LY16,1,2+U$71)&amp;""),NA())</f>
        <v>#N/A</v>
      </c>
      <c r="V88" s="42" t="e">
        <f>IFERROR(VALUE(INDEX('Paths Edit'!$C16:$LY16,1,2+V$71)&amp;""),NA())</f>
        <v>#N/A</v>
      </c>
      <c r="W88" s="44" t="e">
        <f>IFERROR(VALUE(INDEX('Paths Edit'!$C16:$LY16,1,2+W$71)&amp;""),NA())</f>
        <v>#N/A</v>
      </c>
      <c r="X88" s="42" t="e">
        <f>IFERROR(VALUE(INDEX('Paths Edit'!$C16:$LY16,1,2+X$71)&amp;""),NA())</f>
        <v>#N/A</v>
      </c>
      <c r="Y88" s="44" t="e">
        <f>IFERROR(VALUE(INDEX('Paths Edit'!$C16:$LY16,1,2+Y$71)&amp;""),NA())</f>
        <v>#N/A</v>
      </c>
      <c r="Z88" s="42" t="e">
        <f>IFERROR(VALUE(INDEX('Paths Edit'!$C16:$LY16,1,2+Z$71)&amp;""),NA())</f>
        <v>#N/A</v>
      </c>
      <c r="AA88" s="44" t="e">
        <f>IFERROR(VALUE(INDEX('Paths Edit'!$C16:$LY16,1,2+AA$71)&amp;""),NA())</f>
        <v>#N/A</v>
      </c>
      <c r="AB88" s="42" t="e">
        <f>IFERROR(VALUE(INDEX('Paths Edit'!$C16:$LY16,1,2+AB$71)&amp;""),NA())</f>
        <v>#N/A</v>
      </c>
      <c r="AC88" s="44" t="e">
        <f>IFERROR(VALUE(INDEX('Paths Edit'!$C16:$LY16,1,2+AC$71)&amp;""),NA())</f>
        <v>#N/A</v>
      </c>
      <c r="AD88" s="42" t="e">
        <f>IFERROR(VALUE(INDEX('Paths Edit'!$C16:$LY16,1,2+AD$71)&amp;""),NA())</f>
        <v>#N/A</v>
      </c>
      <c r="AE88" s="44" t="e">
        <f>IFERROR(VALUE(INDEX('Paths Edit'!$C16:$LY16,1,2+AE$71)&amp;""),NA())</f>
        <v>#N/A</v>
      </c>
      <c r="AF88" s="42" t="e">
        <f>IFERROR(VALUE(INDEX('Paths Edit'!$C16:$LY16,1,2+AF$71)&amp;""),NA())</f>
        <v>#N/A</v>
      </c>
      <c r="AG88" s="44" t="e">
        <f>IFERROR(VALUE(INDEX('Paths Edit'!$C16:$LY16,1,2+AG$71)&amp;""),NA())</f>
        <v>#N/A</v>
      </c>
      <c r="AH88" s="42" t="e">
        <f>IFERROR(VALUE(INDEX('Paths Edit'!$C16:$LY16,1,2+AH$71)&amp;""),NA())</f>
        <v>#N/A</v>
      </c>
      <c r="AI88" s="44" t="e">
        <f>IFERROR(VALUE(INDEX('Paths Edit'!$C16:$LY16,1,2+AI$71)&amp;""),NA())</f>
        <v>#N/A</v>
      </c>
      <c r="AJ88" s="42" t="e">
        <f>IFERROR(VALUE(INDEX('Paths Edit'!$C16:$LY16,1,2+AJ$71)&amp;""),NA())</f>
        <v>#N/A</v>
      </c>
      <c r="AK88" s="44" t="e">
        <f>IFERROR(VALUE(INDEX('Paths Edit'!$C16:$LY16,1,2+AK$71)&amp;""),NA())</f>
        <v>#N/A</v>
      </c>
      <c r="AL88" s="42" t="e">
        <f>IFERROR(VALUE(INDEX('Paths Edit'!$C16:$LY16,1,2+AL$71)&amp;""),NA())</f>
        <v>#N/A</v>
      </c>
      <c r="AM88" s="44" t="e">
        <f>IFERROR(VALUE(INDEX('Paths Edit'!$C16:$LY16,1,2+AM$71)&amp;""),NA())</f>
        <v>#N/A</v>
      </c>
      <c r="AN88" s="42" t="e">
        <f>IFERROR(VALUE(INDEX('Paths Edit'!$C16:$LY16,1,2+AN$71)&amp;""),NA())</f>
        <v>#N/A</v>
      </c>
      <c r="AO88" s="44" t="e">
        <f>IFERROR(VALUE(INDEX('Paths Edit'!$C16:$LY16,1,2+AO$71)&amp;""),NA())</f>
        <v>#N/A</v>
      </c>
      <c r="AP88" s="42" t="e">
        <f>IFERROR(VALUE(INDEX('Paths Edit'!$C16:$LY16,1,2+AP$71)&amp;""),NA())</f>
        <v>#N/A</v>
      </c>
      <c r="AQ88" s="44" t="e">
        <f>IFERROR(VALUE(INDEX('Paths Edit'!$C16:$LY16,1,2+AQ$71)&amp;""),NA())</f>
        <v>#N/A</v>
      </c>
      <c r="AR88" s="42" t="e">
        <f>IFERROR(VALUE(INDEX('Paths Edit'!$C16:$LY16,1,2+AR$71)&amp;""),NA())</f>
        <v>#N/A</v>
      </c>
      <c r="AS88" s="44" t="e">
        <f>IFERROR(VALUE(INDEX('Paths Edit'!$C16:$LY16,1,2+AS$71)&amp;""),NA())</f>
        <v>#N/A</v>
      </c>
      <c r="AT88" s="42" t="e">
        <f>IFERROR(VALUE(INDEX('Paths Edit'!$C16:$LY16,1,2+AT$71)&amp;""),NA())</f>
        <v>#N/A</v>
      </c>
      <c r="AU88" s="44" t="e">
        <f>IFERROR(VALUE(INDEX('Paths Edit'!$C16:$LY16,1,2+AU$71)&amp;""),NA())</f>
        <v>#N/A</v>
      </c>
      <c r="AV88" s="42" t="e">
        <f>IFERROR(VALUE(INDEX('Paths Edit'!$C16:$LY16,1,2+AV$71)&amp;""),NA())</f>
        <v>#N/A</v>
      </c>
      <c r="AW88" s="44" t="e">
        <f>IFERROR(VALUE(INDEX('Paths Edit'!$C16:$LY16,1,2+AW$71)&amp;""),NA())</f>
        <v>#N/A</v>
      </c>
      <c r="AX88" s="42" t="e">
        <f>IFERROR(VALUE(INDEX('Paths Edit'!$C16:$LY16,1,2+AX$71)&amp;""),NA())</f>
        <v>#N/A</v>
      </c>
      <c r="AY88" s="44" t="e">
        <f>IFERROR(VALUE(INDEX('Paths Edit'!$C16:$LY16,1,2+AY$71)&amp;""),NA())</f>
        <v>#N/A</v>
      </c>
      <c r="AZ88" s="42" t="e">
        <f>IFERROR(VALUE(INDEX('Paths Edit'!$C16:$LY16,1,2+AZ$71)&amp;""),NA())</f>
        <v>#N/A</v>
      </c>
      <c r="BA88" s="44" t="e">
        <f>IFERROR(VALUE(INDEX('Paths Edit'!$C16:$LY16,1,2+BA$71)&amp;""),NA())</f>
        <v>#N/A</v>
      </c>
      <c r="BB88" s="42" t="e">
        <f>IFERROR(VALUE(INDEX('Paths Edit'!$C16:$LY16,1,2+BB$71)&amp;""),NA())</f>
        <v>#N/A</v>
      </c>
      <c r="BC88" s="44" t="e">
        <f>IFERROR(VALUE(INDEX('Paths Edit'!$C16:$LY16,1,2+BC$71)&amp;""),NA())</f>
        <v>#N/A</v>
      </c>
      <c r="BD88" s="42" t="e">
        <f>IFERROR(VALUE(INDEX('Paths Edit'!$C16:$LY16,1,2+BD$71)&amp;""),NA())</f>
        <v>#N/A</v>
      </c>
      <c r="BE88" s="44" t="e">
        <f>IFERROR(VALUE(INDEX('Paths Edit'!$C16:$LY16,1,2+BE$71)&amp;""),NA())</f>
        <v>#N/A</v>
      </c>
      <c r="BF88" s="42" t="e">
        <f>IFERROR(VALUE(INDEX('Paths Edit'!$C16:$LY16,1,2+BF$71)&amp;""),NA())</f>
        <v>#N/A</v>
      </c>
      <c r="BG88" s="44" t="e">
        <f>IFERROR(VALUE(INDEX('Paths Edit'!$C16:$LY16,1,2+BG$71)&amp;""),NA())</f>
        <v>#N/A</v>
      </c>
      <c r="BH88" s="42" t="e">
        <f>IFERROR(VALUE(INDEX('Paths Edit'!$C16:$LY16,1,2+BH$71)&amp;""),NA())</f>
        <v>#N/A</v>
      </c>
      <c r="BI88" s="44" t="e">
        <f>IFERROR(VALUE(INDEX('Paths Edit'!$C16:$LY16,1,2+BI$71)&amp;""),NA())</f>
        <v>#N/A</v>
      </c>
      <c r="BJ88" s="42" t="e">
        <f>IFERROR(VALUE(INDEX('Paths Edit'!$C16:$LY16,1,2+BJ$71)&amp;""),NA())</f>
        <v>#N/A</v>
      </c>
      <c r="BK88" s="44" t="e">
        <f>IFERROR(VALUE(INDEX('Paths Edit'!$C16:$LY16,1,2+BK$71)&amp;""),NA())</f>
        <v>#N/A</v>
      </c>
      <c r="BL88" s="42" t="e">
        <f>IFERROR(VALUE(INDEX('Paths Edit'!$C16:$LY16,1,2+BL$71)&amp;""),NA())</f>
        <v>#N/A</v>
      </c>
      <c r="BM88" s="44" t="e">
        <f>IFERROR(VALUE(INDEX('Paths Edit'!$C16:$LY16,1,2+BM$71)&amp;""),NA())</f>
        <v>#N/A</v>
      </c>
      <c r="BN88" s="42" t="e">
        <f>IFERROR(VALUE(INDEX('Paths Edit'!$C16:$LY16,1,2+BN$71)&amp;""),NA())</f>
        <v>#N/A</v>
      </c>
      <c r="BO88" s="44" t="e">
        <f>IFERROR(VALUE(INDEX('Paths Edit'!$C16:$LY16,1,2+BO$71)&amp;""),NA())</f>
        <v>#N/A</v>
      </c>
      <c r="BP88" s="42" t="e">
        <f>IFERROR(VALUE(INDEX('Paths Edit'!$C16:$LY16,1,2+BP$71)&amp;""),NA())</f>
        <v>#N/A</v>
      </c>
      <c r="BQ88" s="44" t="e">
        <f>IFERROR(VALUE(INDEX('Paths Edit'!$C16:$LY16,1,2+BQ$71)&amp;""),NA())</f>
        <v>#N/A</v>
      </c>
      <c r="BR88" s="42" t="e">
        <f>IFERROR(VALUE(INDEX('Paths Edit'!$C16:$LY16,1,2+BR$71)&amp;""),NA())</f>
        <v>#N/A</v>
      </c>
      <c r="BS88" s="44" t="e">
        <f>IFERROR(VALUE(INDEX('Paths Edit'!$C16:$LY16,1,2+BS$71)&amp;""),NA())</f>
        <v>#N/A</v>
      </c>
      <c r="BT88" s="42" t="e">
        <f>IFERROR(VALUE(INDEX('Paths Edit'!$C16:$LY16,1,2+BT$71)&amp;""),NA())</f>
        <v>#N/A</v>
      </c>
      <c r="BU88" s="44" t="e">
        <f>IFERROR(VALUE(INDEX('Paths Edit'!$C16:$LY16,1,2+BU$71)&amp;""),NA())</f>
        <v>#N/A</v>
      </c>
      <c r="BV88" s="42" t="e">
        <f>IFERROR(VALUE(INDEX('Paths Edit'!$C16:$LY16,1,2+BV$71)&amp;""),NA())</f>
        <v>#N/A</v>
      </c>
      <c r="BW88" s="44" t="e">
        <f>IFERROR(VALUE(INDEX('Paths Edit'!$C16:$LY16,1,2+BW$71)&amp;""),NA())</f>
        <v>#N/A</v>
      </c>
      <c r="BX88" s="42" t="e">
        <f>IFERROR(VALUE(INDEX('Paths Edit'!$C16:$LY16,1,2+BX$71)&amp;""),NA())</f>
        <v>#N/A</v>
      </c>
      <c r="BY88" s="44" t="e">
        <f>IFERROR(VALUE(INDEX('Paths Edit'!$C16:$LY16,1,2+BY$71)&amp;""),NA())</f>
        <v>#N/A</v>
      </c>
      <c r="BZ88" s="42" t="e">
        <f>IFERROR(VALUE(INDEX('Paths Edit'!$C16:$LY16,1,2+BZ$71)&amp;""),NA())</f>
        <v>#N/A</v>
      </c>
      <c r="CA88" s="44" t="e">
        <f>IFERROR(VALUE(INDEX('Paths Edit'!$C16:$LY16,1,2+CA$71)&amp;""),NA())</f>
        <v>#N/A</v>
      </c>
      <c r="CB88" s="42" t="e">
        <f>IFERROR(VALUE(INDEX('Paths Edit'!$C16:$LY16,1,2+CB$71)&amp;""),NA())</f>
        <v>#N/A</v>
      </c>
      <c r="CC88" s="44" t="e">
        <f>IFERROR(VALUE(INDEX('Paths Edit'!$C16:$LY16,1,2+CC$71)&amp;""),NA())</f>
        <v>#N/A</v>
      </c>
      <c r="CD88" s="42" t="e">
        <f>IFERROR(VALUE(INDEX('Paths Edit'!$C16:$LY16,1,2+CD$71)&amp;""),NA())</f>
        <v>#N/A</v>
      </c>
      <c r="CE88" s="44" t="e">
        <f>IFERROR(VALUE(INDEX('Paths Edit'!$C16:$LY16,1,2+CE$71)&amp;""),NA())</f>
        <v>#N/A</v>
      </c>
      <c r="CF88" s="42" t="e">
        <f>IFERROR(VALUE(INDEX('Paths Edit'!$C16:$LY16,1,2+CF$71)&amp;""),NA())</f>
        <v>#N/A</v>
      </c>
      <c r="CG88" s="44" t="e">
        <f>IFERROR(VALUE(INDEX('Paths Edit'!$C16:$LY16,1,2+CG$71)&amp;""),NA())</f>
        <v>#N/A</v>
      </c>
      <c r="CH88" s="42" t="e">
        <f>IFERROR(VALUE(INDEX('Paths Edit'!$C16:$LY16,1,2+CH$71)&amp;""),NA())</f>
        <v>#N/A</v>
      </c>
      <c r="CI88" s="44" t="e">
        <f>IFERROR(VALUE(INDEX('Paths Edit'!$C16:$LY16,1,2+CI$71)&amp;""),NA())</f>
        <v>#N/A</v>
      </c>
      <c r="CJ88" s="42" t="e">
        <f>IFERROR(VALUE(INDEX('Paths Edit'!$C16:$LY16,1,2+CJ$71)&amp;""),NA())</f>
        <v>#N/A</v>
      </c>
      <c r="CK88" s="44" t="e">
        <f>IFERROR(VALUE(INDEX('Paths Edit'!$C16:$LY16,1,2+CK$71)&amp;""),NA())</f>
        <v>#N/A</v>
      </c>
      <c r="CL88" s="42" t="e">
        <f>IFERROR(VALUE(INDEX('Paths Edit'!$C16:$LY16,1,2+CL$71)&amp;""),NA())</f>
        <v>#N/A</v>
      </c>
      <c r="CM88" s="44" t="e">
        <f>IFERROR(VALUE(INDEX('Paths Edit'!$C16:$LY16,1,2+CM$71)&amp;""),NA())</f>
        <v>#N/A</v>
      </c>
      <c r="CN88" s="42" t="e">
        <f>IFERROR(VALUE(INDEX('Paths Edit'!$C16:$LY16,1,2+CN$71)&amp;""),NA())</f>
        <v>#N/A</v>
      </c>
      <c r="CO88" s="44" t="e">
        <f>IFERROR(VALUE(INDEX('Paths Edit'!$C16:$LY16,1,2+CO$71)&amp;""),NA())</f>
        <v>#N/A</v>
      </c>
      <c r="CP88" s="42" t="e">
        <f>IFERROR(VALUE(INDEX('Paths Edit'!$C16:$LY16,1,2+CP$71)&amp;""),NA())</f>
        <v>#N/A</v>
      </c>
      <c r="CQ88" s="44" t="e">
        <f>IFERROR(VALUE(INDEX('Paths Edit'!$C16:$LY16,1,2+CQ$71)&amp;""),NA())</f>
        <v>#N/A</v>
      </c>
      <c r="CR88" s="42">
        <f>IFERROR(VALUE(INDEX('Paths Edit'!$C16:$LY16,1,2+CR$71)&amp;""),NA())</f>
        <v>39</v>
      </c>
      <c r="CS88" s="44">
        <f>IFERROR(VALUE(INDEX('Paths Edit'!$C16:$LY16,1,2+CS$71)&amp;""),NA())</f>
        <v>144</v>
      </c>
    </row>
    <row r="89" spans="1:97" ht="15" customHeight="1">
      <c r="A89" s="96"/>
      <c r="B89" s="42" t="e">
        <f>IFERROR(VALUE(INDEX('Paths Edit'!$C17:$LY17,1,2+B$71)&amp;""),NA())</f>
        <v>#N/A</v>
      </c>
      <c r="C89" s="44" t="e">
        <f>IFERROR(VALUE(INDEX('Paths Edit'!$C17:$LY17,1,2+C$71)&amp;""),NA())</f>
        <v>#N/A</v>
      </c>
      <c r="D89" s="42" t="e">
        <f>IFERROR(VALUE(INDEX('Paths Edit'!$C17:$LY17,1,2+D$71)&amp;""),NA())</f>
        <v>#N/A</v>
      </c>
      <c r="E89" s="44" t="e">
        <f>IFERROR(VALUE(INDEX('Paths Edit'!$C17:$LY17,1,2+E$71)&amp;""),NA())</f>
        <v>#N/A</v>
      </c>
      <c r="F89" s="42" t="e">
        <f>IFERROR(VALUE(INDEX('Paths Edit'!$C17:$LY17,1,2+F$71)&amp;""),NA())</f>
        <v>#N/A</v>
      </c>
      <c r="G89" s="44" t="e">
        <f>IFERROR(VALUE(INDEX('Paths Edit'!$C17:$LY17,1,2+G$71)&amp;""),NA())</f>
        <v>#N/A</v>
      </c>
      <c r="H89" s="42" t="e">
        <f>IFERROR(VALUE(INDEX('Paths Edit'!$C17:$LY17,1,2+H$71)&amp;""),NA())</f>
        <v>#N/A</v>
      </c>
      <c r="I89" s="44" t="e">
        <f>IFERROR(VALUE(INDEX('Paths Edit'!$C17:$LY17,1,2+I$71)&amp;""),NA())</f>
        <v>#N/A</v>
      </c>
      <c r="J89" s="42" t="e">
        <f>IFERROR(VALUE(INDEX('Paths Edit'!$C17:$LY17,1,2+J$71)&amp;""),NA())</f>
        <v>#N/A</v>
      </c>
      <c r="K89" s="44" t="e">
        <f>IFERROR(VALUE(INDEX('Paths Edit'!$C17:$LY17,1,2+K$71)&amp;""),NA())</f>
        <v>#N/A</v>
      </c>
      <c r="L89" s="42" t="e">
        <f>IFERROR(VALUE(INDEX('Paths Edit'!$C17:$LY17,1,2+L$71)&amp;""),NA())</f>
        <v>#N/A</v>
      </c>
      <c r="M89" s="44" t="e">
        <f>IFERROR(VALUE(INDEX('Paths Edit'!$C17:$LY17,1,2+M$71)&amp;""),NA())</f>
        <v>#N/A</v>
      </c>
      <c r="N89" s="42" t="e">
        <f>IFERROR(VALUE(INDEX('Paths Edit'!$C17:$LY17,1,2+N$71)&amp;""),NA())</f>
        <v>#N/A</v>
      </c>
      <c r="O89" s="44" t="e">
        <f>IFERROR(VALUE(INDEX('Paths Edit'!$C17:$LY17,1,2+O$71)&amp;""),NA())</f>
        <v>#N/A</v>
      </c>
      <c r="P89" s="42" t="e">
        <f>IFERROR(VALUE(INDEX('Paths Edit'!$C17:$LY17,1,2+P$71)&amp;""),NA())</f>
        <v>#N/A</v>
      </c>
      <c r="Q89" s="44" t="e">
        <f>IFERROR(VALUE(INDEX('Paths Edit'!$C17:$LY17,1,2+Q$71)&amp;""),NA())</f>
        <v>#N/A</v>
      </c>
      <c r="R89" s="42" t="e">
        <f>IFERROR(VALUE(INDEX('Paths Edit'!$C17:$LY17,1,2+R$71)&amp;""),NA())</f>
        <v>#N/A</v>
      </c>
      <c r="S89" s="44" t="e">
        <f>IFERROR(VALUE(INDEX('Paths Edit'!$C17:$LY17,1,2+S$71)&amp;""),NA())</f>
        <v>#N/A</v>
      </c>
      <c r="T89" s="42" t="e">
        <f>IFERROR(VALUE(INDEX('Paths Edit'!$C17:$LY17,1,2+T$71)&amp;""),NA())</f>
        <v>#N/A</v>
      </c>
      <c r="U89" s="44" t="e">
        <f>IFERROR(VALUE(INDEX('Paths Edit'!$C17:$LY17,1,2+U$71)&amp;""),NA())</f>
        <v>#N/A</v>
      </c>
      <c r="V89" s="42" t="e">
        <f>IFERROR(VALUE(INDEX('Paths Edit'!$C17:$LY17,1,2+V$71)&amp;""),NA())</f>
        <v>#N/A</v>
      </c>
      <c r="W89" s="44" t="e">
        <f>IFERROR(VALUE(INDEX('Paths Edit'!$C17:$LY17,1,2+W$71)&amp;""),NA())</f>
        <v>#N/A</v>
      </c>
      <c r="X89" s="42" t="e">
        <f>IFERROR(VALUE(INDEX('Paths Edit'!$C17:$LY17,1,2+X$71)&amp;""),NA())</f>
        <v>#N/A</v>
      </c>
      <c r="Y89" s="44" t="e">
        <f>IFERROR(VALUE(INDEX('Paths Edit'!$C17:$LY17,1,2+Y$71)&amp;""),NA())</f>
        <v>#N/A</v>
      </c>
      <c r="Z89" s="42" t="e">
        <f>IFERROR(VALUE(INDEX('Paths Edit'!$C17:$LY17,1,2+Z$71)&amp;""),NA())</f>
        <v>#N/A</v>
      </c>
      <c r="AA89" s="44" t="e">
        <f>IFERROR(VALUE(INDEX('Paths Edit'!$C17:$LY17,1,2+AA$71)&amp;""),NA())</f>
        <v>#N/A</v>
      </c>
      <c r="AB89" s="42" t="e">
        <f>IFERROR(VALUE(INDEX('Paths Edit'!$C17:$LY17,1,2+AB$71)&amp;""),NA())</f>
        <v>#N/A</v>
      </c>
      <c r="AC89" s="44" t="e">
        <f>IFERROR(VALUE(INDEX('Paths Edit'!$C17:$LY17,1,2+AC$71)&amp;""),NA())</f>
        <v>#N/A</v>
      </c>
      <c r="AD89" s="42" t="e">
        <f>IFERROR(VALUE(INDEX('Paths Edit'!$C17:$LY17,1,2+AD$71)&amp;""),NA())</f>
        <v>#N/A</v>
      </c>
      <c r="AE89" s="44" t="e">
        <f>IFERROR(VALUE(INDEX('Paths Edit'!$C17:$LY17,1,2+AE$71)&amp;""),NA())</f>
        <v>#N/A</v>
      </c>
      <c r="AF89" s="42" t="e">
        <f>IFERROR(VALUE(INDEX('Paths Edit'!$C17:$LY17,1,2+AF$71)&amp;""),NA())</f>
        <v>#N/A</v>
      </c>
      <c r="AG89" s="44" t="e">
        <f>IFERROR(VALUE(INDEX('Paths Edit'!$C17:$LY17,1,2+AG$71)&amp;""),NA())</f>
        <v>#N/A</v>
      </c>
      <c r="AH89" s="42" t="e">
        <f>IFERROR(VALUE(INDEX('Paths Edit'!$C17:$LY17,1,2+AH$71)&amp;""),NA())</f>
        <v>#N/A</v>
      </c>
      <c r="AI89" s="44" t="e">
        <f>IFERROR(VALUE(INDEX('Paths Edit'!$C17:$LY17,1,2+AI$71)&amp;""),NA())</f>
        <v>#N/A</v>
      </c>
      <c r="AJ89" s="42" t="e">
        <f>IFERROR(VALUE(INDEX('Paths Edit'!$C17:$LY17,1,2+AJ$71)&amp;""),NA())</f>
        <v>#N/A</v>
      </c>
      <c r="AK89" s="44" t="e">
        <f>IFERROR(VALUE(INDEX('Paths Edit'!$C17:$LY17,1,2+AK$71)&amp;""),NA())</f>
        <v>#N/A</v>
      </c>
      <c r="AL89" s="42" t="e">
        <f>IFERROR(VALUE(INDEX('Paths Edit'!$C17:$LY17,1,2+AL$71)&amp;""),NA())</f>
        <v>#N/A</v>
      </c>
      <c r="AM89" s="44" t="e">
        <f>IFERROR(VALUE(INDEX('Paths Edit'!$C17:$LY17,1,2+AM$71)&amp;""),NA())</f>
        <v>#N/A</v>
      </c>
      <c r="AN89" s="42" t="e">
        <f>IFERROR(VALUE(INDEX('Paths Edit'!$C17:$LY17,1,2+AN$71)&amp;""),NA())</f>
        <v>#N/A</v>
      </c>
      <c r="AO89" s="44" t="e">
        <f>IFERROR(VALUE(INDEX('Paths Edit'!$C17:$LY17,1,2+AO$71)&amp;""),NA())</f>
        <v>#N/A</v>
      </c>
      <c r="AP89" s="42" t="e">
        <f>IFERROR(VALUE(INDEX('Paths Edit'!$C17:$LY17,1,2+AP$71)&amp;""),NA())</f>
        <v>#N/A</v>
      </c>
      <c r="AQ89" s="44" t="e">
        <f>IFERROR(VALUE(INDEX('Paths Edit'!$C17:$LY17,1,2+AQ$71)&amp;""),NA())</f>
        <v>#N/A</v>
      </c>
      <c r="AR89" s="42" t="e">
        <f>IFERROR(VALUE(INDEX('Paths Edit'!$C17:$LY17,1,2+AR$71)&amp;""),NA())</f>
        <v>#N/A</v>
      </c>
      <c r="AS89" s="44" t="e">
        <f>IFERROR(VALUE(INDEX('Paths Edit'!$C17:$LY17,1,2+AS$71)&amp;""),NA())</f>
        <v>#N/A</v>
      </c>
      <c r="AT89" s="42" t="e">
        <f>IFERROR(VALUE(INDEX('Paths Edit'!$C17:$LY17,1,2+AT$71)&amp;""),NA())</f>
        <v>#N/A</v>
      </c>
      <c r="AU89" s="44" t="e">
        <f>IFERROR(VALUE(INDEX('Paths Edit'!$C17:$LY17,1,2+AU$71)&amp;""),NA())</f>
        <v>#N/A</v>
      </c>
      <c r="AV89" s="42" t="e">
        <f>IFERROR(VALUE(INDEX('Paths Edit'!$C17:$LY17,1,2+AV$71)&amp;""),NA())</f>
        <v>#N/A</v>
      </c>
      <c r="AW89" s="44" t="e">
        <f>IFERROR(VALUE(INDEX('Paths Edit'!$C17:$LY17,1,2+AW$71)&amp;""),NA())</f>
        <v>#N/A</v>
      </c>
      <c r="AX89" s="42" t="e">
        <f>IFERROR(VALUE(INDEX('Paths Edit'!$C17:$LY17,1,2+AX$71)&amp;""),NA())</f>
        <v>#N/A</v>
      </c>
      <c r="AY89" s="44" t="e">
        <f>IFERROR(VALUE(INDEX('Paths Edit'!$C17:$LY17,1,2+AY$71)&amp;""),NA())</f>
        <v>#N/A</v>
      </c>
      <c r="AZ89" s="42" t="e">
        <f>IFERROR(VALUE(INDEX('Paths Edit'!$C17:$LY17,1,2+AZ$71)&amp;""),NA())</f>
        <v>#N/A</v>
      </c>
      <c r="BA89" s="44" t="e">
        <f>IFERROR(VALUE(INDEX('Paths Edit'!$C17:$LY17,1,2+BA$71)&amp;""),NA())</f>
        <v>#N/A</v>
      </c>
      <c r="BB89" s="42" t="e">
        <f>IFERROR(VALUE(INDEX('Paths Edit'!$C17:$LY17,1,2+BB$71)&amp;""),NA())</f>
        <v>#N/A</v>
      </c>
      <c r="BC89" s="44" t="e">
        <f>IFERROR(VALUE(INDEX('Paths Edit'!$C17:$LY17,1,2+BC$71)&amp;""),NA())</f>
        <v>#N/A</v>
      </c>
      <c r="BD89" s="42" t="e">
        <f>IFERROR(VALUE(INDEX('Paths Edit'!$C17:$LY17,1,2+BD$71)&amp;""),NA())</f>
        <v>#N/A</v>
      </c>
      <c r="BE89" s="44" t="e">
        <f>IFERROR(VALUE(INDEX('Paths Edit'!$C17:$LY17,1,2+BE$71)&amp;""),NA())</f>
        <v>#N/A</v>
      </c>
      <c r="BF89" s="42" t="e">
        <f>IFERROR(VALUE(INDEX('Paths Edit'!$C17:$LY17,1,2+BF$71)&amp;""),NA())</f>
        <v>#N/A</v>
      </c>
      <c r="BG89" s="44" t="e">
        <f>IFERROR(VALUE(INDEX('Paths Edit'!$C17:$LY17,1,2+BG$71)&amp;""),NA())</f>
        <v>#N/A</v>
      </c>
      <c r="BH89" s="42" t="e">
        <f>IFERROR(VALUE(INDEX('Paths Edit'!$C17:$LY17,1,2+BH$71)&amp;""),NA())</f>
        <v>#N/A</v>
      </c>
      <c r="BI89" s="44" t="e">
        <f>IFERROR(VALUE(INDEX('Paths Edit'!$C17:$LY17,1,2+BI$71)&amp;""),NA())</f>
        <v>#N/A</v>
      </c>
      <c r="BJ89" s="42" t="e">
        <f>IFERROR(VALUE(INDEX('Paths Edit'!$C17:$LY17,1,2+BJ$71)&amp;""),NA())</f>
        <v>#N/A</v>
      </c>
      <c r="BK89" s="44" t="e">
        <f>IFERROR(VALUE(INDEX('Paths Edit'!$C17:$LY17,1,2+BK$71)&amp;""),NA())</f>
        <v>#N/A</v>
      </c>
      <c r="BL89" s="42" t="e">
        <f>IFERROR(VALUE(INDEX('Paths Edit'!$C17:$LY17,1,2+BL$71)&amp;""),NA())</f>
        <v>#N/A</v>
      </c>
      <c r="BM89" s="44" t="e">
        <f>IFERROR(VALUE(INDEX('Paths Edit'!$C17:$LY17,1,2+BM$71)&amp;""),NA())</f>
        <v>#N/A</v>
      </c>
      <c r="BN89" s="42" t="e">
        <f>IFERROR(VALUE(INDEX('Paths Edit'!$C17:$LY17,1,2+BN$71)&amp;""),NA())</f>
        <v>#N/A</v>
      </c>
      <c r="BO89" s="44" t="e">
        <f>IFERROR(VALUE(INDEX('Paths Edit'!$C17:$LY17,1,2+BO$71)&amp;""),NA())</f>
        <v>#N/A</v>
      </c>
      <c r="BP89" s="42" t="e">
        <f>IFERROR(VALUE(INDEX('Paths Edit'!$C17:$LY17,1,2+BP$71)&amp;""),NA())</f>
        <v>#N/A</v>
      </c>
      <c r="BQ89" s="44" t="e">
        <f>IFERROR(VALUE(INDEX('Paths Edit'!$C17:$LY17,1,2+BQ$71)&amp;""),NA())</f>
        <v>#N/A</v>
      </c>
      <c r="BR89" s="42" t="e">
        <f>IFERROR(VALUE(INDEX('Paths Edit'!$C17:$LY17,1,2+BR$71)&amp;""),NA())</f>
        <v>#N/A</v>
      </c>
      <c r="BS89" s="44" t="e">
        <f>IFERROR(VALUE(INDEX('Paths Edit'!$C17:$LY17,1,2+BS$71)&amp;""),NA())</f>
        <v>#N/A</v>
      </c>
      <c r="BT89" s="42" t="e">
        <f>IFERROR(VALUE(INDEX('Paths Edit'!$C17:$LY17,1,2+BT$71)&amp;""),NA())</f>
        <v>#N/A</v>
      </c>
      <c r="BU89" s="44" t="e">
        <f>IFERROR(VALUE(INDEX('Paths Edit'!$C17:$LY17,1,2+BU$71)&amp;""),NA())</f>
        <v>#N/A</v>
      </c>
      <c r="BV89" s="42" t="e">
        <f>IFERROR(VALUE(INDEX('Paths Edit'!$C17:$LY17,1,2+BV$71)&amp;""),NA())</f>
        <v>#N/A</v>
      </c>
      <c r="BW89" s="44" t="e">
        <f>IFERROR(VALUE(INDEX('Paths Edit'!$C17:$LY17,1,2+BW$71)&amp;""),NA())</f>
        <v>#N/A</v>
      </c>
      <c r="BX89" s="42" t="e">
        <f>IFERROR(VALUE(INDEX('Paths Edit'!$C17:$LY17,1,2+BX$71)&amp;""),NA())</f>
        <v>#N/A</v>
      </c>
      <c r="BY89" s="44" t="e">
        <f>IFERROR(VALUE(INDEX('Paths Edit'!$C17:$LY17,1,2+BY$71)&amp;""),NA())</f>
        <v>#N/A</v>
      </c>
      <c r="BZ89" s="42" t="e">
        <f>IFERROR(VALUE(INDEX('Paths Edit'!$C17:$LY17,1,2+BZ$71)&amp;""),NA())</f>
        <v>#N/A</v>
      </c>
      <c r="CA89" s="44" t="e">
        <f>IFERROR(VALUE(INDEX('Paths Edit'!$C17:$LY17,1,2+CA$71)&amp;""),NA())</f>
        <v>#N/A</v>
      </c>
      <c r="CB89" s="42" t="e">
        <f>IFERROR(VALUE(INDEX('Paths Edit'!$C17:$LY17,1,2+CB$71)&amp;""),NA())</f>
        <v>#N/A</v>
      </c>
      <c r="CC89" s="44" t="e">
        <f>IFERROR(VALUE(INDEX('Paths Edit'!$C17:$LY17,1,2+CC$71)&amp;""),NA())</f>
        <v>#N/A</v>
      </c>
      <c r="CD89" s="42" t="e">
        <f>IFERROR(VALUE(INDEX('Paths Edit'!$C17:$LY17,1,2+CD$71)&amp;""),NA())</f>
        <v>#N/A</v>
      </c>
      <c r="CE89" s="44" t="e">
        <f>IFERROR(VALUE(INDEX('Paths Edit'!$C17:$LY17,1,2+CE$71)&amp;""),NA())</f>
        <v>#N/A</v>
      </c>
      <c r="CF89" s="42" t="e">
        <f>IFERROR(VALUE(INDEX('Paths Edit'!$C17:$LY17,1,2+CF$71)&amp;""),NA())</f>
        <v>#N/A</v>
      </c>
      <c r="CG89" s="44" t="e">
        <f>IFERROR(VALUE(INDEX('Paths Edit'!$C17:$LY17,1,2+CG$71)&amp;""),NA())</f>
        <v>#N/A</v>
      </c>
      <c r="CH89" s="42" t="e">
        <f>IFERROR(VALUE(INDEX('Paths Edit'!$C17:$LY17,1,2+CH$71)&amp;""),NA())</f>
        <v>#N/A</v>
      </c>
      <c r="CI89" s="44" t="e">
        <f>IFERROR(VALUE(INDEX('Paths Edit'!$C17:$LY17,1,2+CI$71)&amp;""),NA())</f>
        <v>#N/A</v>
      </c>
      <c r="CJ89" s="42" t="e">
        <f>IFERROR(VALUE(INDEX('Paths Edit'!$C17:$LY17,1,2+CJ$71)&amp;""),NA())</f>
        <v>#N/A</v>
      </c>
      <c r="CK89" s="44" t="e">
        <f>IFERROR(VALUE(INDEX('Paths Edit'!$C17:$LY17,1,2+CK$71)&amp;""),NA())</f>
        <v>#N/A</v>
      </c>
      <c r="CL89" s="42" t="e">
        <f>IFERROR(VALUE(INDEX('Paths Edit'!$C17:$LY17,1,2+CL$71)&amp;""),NA())</f>
        <v>#N/A</v>
      </c>
      <c r="CM89" s="44" t="e">
        <f>IFERROR(VALUE(INDEX('Paths Edit'!$C17:$LY17,1,2+CM$71)&amp;""),NA())</f>
        <v>#N/A</v>
      </c>
      <c r="CN89" s="42" t="e">
        <f>IFERROR(VALUE(INDEX('Paths Edit'!$C17:$LY17,1,2+CN$71)&amp;""),NA())</f>
        <v>#N/A</v>
      </c>
      <c r="CO89" s="44" t="e">
        <f>IFERROR(VALUE(INDEX('Paths Edit'!$C17:$LY17,1,2+CO$71)&amp;""),NA())</f>
        <v>#N/A</v>
      </c>
      <c r="CP89" s="42" t="e">
        <f>IFERROR(VALUE(INDEX('Paths Edit'!$C17:$LY17,1,2+CP$71)&amp;""),NA())</f>
        <v>#N/A</v>
      </c>
      <c r="CQ89" s="44" t="e">
        <f>IFERROR(VALUE(INDEX('Paths Edit'!$C17:$LY17,1,2+CQ$71)&amp;""),NA())</f>
        <v>#N/A</v>
      </c>
      <c r="CR89" s="42">
        <f>IFERROR(VALUE(INDEX('Paths Edit'!$C17:$LY17,1,2+CR$71)&amp;""),NA())</f>
        <v>48</v>
      </c>
      <c r="CS89" s="44">
        <f>IFERROR(VALUE(INDEX('Paths Edit'!$C17:$LY17,1,2+CS$71)&amp;""),NA())</f>
        <v>137</v>
      </c>
    </row>
    <row r="90" spans="1:97" ht="15" customHeight="1">
      <c r="A90" s="96"/>
      <c r="B90" s="42" t="e">
        <f>IFERROR(VALUE(INDEX('Paths Edit'!$C18:$LY18,1,2+B$71)&amp;""),NA())</f>
        <v>#N/A</v>
      </c>
      <c r="C90" s="44" t="e">
        <f>IFERROR(VALUE(INDEX('Paths Edit'!$C18:$LY18,1,2+C$71)&amp;""),NA())</f>
        <v>#N/A</v>
      </c>
      <c r="D90" s="42" t="e">
        <f>IFERROR(VALUE(INDEX('Paths Edit'!$C18:$LY18,1,2+D$71)&amp;""),NA())</f>
        <v>#N/A</v>
      </c>
      <c r="E90" s="44" t="e">
        <f>IFERROR(VALUE(INDEX('Paths Edit'!$C18:$LY18,1,2+E$71)&amp;""),NA())</f>
        <v>#N/A</v>
      </c>
      <c r="F90" s="42" t="e">
        <f>IFERROR(VALUE(INDEX('Paths Edit'!$C18:$LY18,1,2+F$71)&amp;""),NA())</f>
        <v>#N/A</v>
      </c>
      <c r="G90" s="44" t="e">
        <f>IFERROR(VALUE(INDEX('Paths Edit'!$C18:$LY18,1,2+G$71)&amp;""),NA())</f>
        <v>#N/A</v>
      </c>
      <c r="H90" s="42" t="e">
        <f>IFERROR(VALUE(INDEX('Paths Edit'!$C18:$LY18,1,2+H$71)&amp;""),NA())</f>
        <v>#N/A</v>
      </c>
      <c r="I90" s="44" t="e">
        <f>IFERROR(VALUE(INDEX('Paths Edit'!$C18:$LY18,1,2+I$71)&amp;""),NA())</f>
        <v>#N/A</v>
      </c>
      <c r="J90" s="42" t="e">
        <f>IFERROR(VALUE(INDEX('Paths Edit'!$C18:$LY18,1,2+J$71)&amp;""),NA())</f>
        <v>#N/A</v>
      </c>
      <c r="K90" s="44" t="e">
        <f>IFERROR(VALUE(INDEX('Paths Edit'!$C18:$LY18,1,2+K$71)&amp;""),NA())</f>
        <v>#N/A</v>
      </c>
      <c r="L90" s="42" t="e">
        <f>IFERROR(VALUE(INDEX('Paths Edit'!$C18:$LY18,1,2+L$71)&amp;""),NA())</f>
        <v>#N/A</v>
      </c>
      <c r="M90" s="44" t="e">
        <f>IFERROR(VALUE(INDEX('Paths Edit'!$C18:$LY18,1,2+M$71)&amp;""),NA())</f>
        <v>#N/A</v>
      </c>
      <c r="N90" s="42" t="e">
        <f>IFERROR(VALUE(INDEX('Paths Edit'!$C18:$LY18,1,2+N$71)&amp;""),NA())</f>
        <v>#N/A</v>
      </c>
      <c r="O90" s="44" t="e">
        <f>IFERROR(VALUE(INDEX('Paths Edit'!$C18:$LY18,1,2+O$71)&amp;""),NA())</f>
        <v>#N/A</v>
      </c>
      <c r="P90" s="42" t="e">
        <f>IFERROR(VALUE(INDEX('Paths Edit'!$C18:$LY18,1,2+P$71)&amp;""),NA())</f>
        <v>#N/A</v>
      </c>
      <c r="Q90" s="44" t="e">
        <f>IFERROR(VALUE(INDEX('Paths Edit'!$C18:$LY18,1,2+Q$71)&amp;""),NA())</f>
        <v>#N/A</v>
      </c>
      <c r="R90" s="42" t="e">
        <f>IFERROR(VALUE(INDEX('Paths Edit'!$C18:$LY18,1,2+R$71)&amp;""),NA())</f>
        <v>#N/A</v>
      </c>
      <c r="S90" s="44" t="e">
        <f>IFERROR(VALUE(INDEX('Paths Edit'!$C18:$LY18,1,2+S$71)&amp;""),NA())</f>
        <v>#N/A</v>
      </c>
      <c r="T90" s="42" t="e">
        <f>IFERROR(VALUE(INDEX('Paths Edit'!$C18:$LY18,1,2+T$71)&amp;""),NA())</f>
        <v>#N/A</v>
      </c>
      <c r="U90" s="44" t="e">
        <f>IFERROR(VALUE(INDEX('Paths Edit'!$C18:$LY18,1,2+U$71)&amp;""),NA())</f>
        <v>#N/A</v>
      </c>
      <c r="V90" s="42" t="e">
        <f>IFERROR(VALUE(INDEX('Paths Edit'!$C18:$LY18,1,2+V$71)&amp;""),NA())</f>
        <v>#N/A</v>
      </c>
      <c r="W90" s="44" t="e">
        <f>IFERROR(VALUE(INDEX('Paths Edit'!$C18:$LY18,1,2+W$71)&amp;""),NA())</f>
        <v>#N/A</v>
      </c>
      <c r="X90" s="42" t="e">
        <f>IFERROR(VALUE(INDEX('Paths Edit'!$C18:$LY18,1,2+X$71)&amp;""),NA())</f>
        <v>#N/A</v>
      </c>
      <c r="Y90" s="44" t="e">
        <f>IFERROR(VALUE(INDEX('Paths Edit'!$C18:$LY18,1,2+Y$71)&amp;""),NA())</f>
        <v>#N/A</v>
      </c>
      <c r="Z90" s="42" t="e">
        <f>IFERROR(VALUE(INDEX('Paths Edit'!$C18:$LY18,1,2+Z$71)&amp;""),NA())</f>
        <v>#N/A</v>
      </c>
      <c r="AA90" s="44" t="e">
        <f>IFERROR(VALUE(INDEX('Paths Edit'!$C18:$LY18,1,2+AA$71)&amp;""),NA())</f>
        <v>#N/A</v>
      </c>
      <c r="AB90" s="42" t="e">
        <f>IFERROR(VALUE(INDEX('Paths Edit'!$C18:$LY18,1,2+AB$71)&amp;""),NA())</f>
        <v>#N/A</v>
      </c>
      <c r="AC90" s="44" t="e">
        <f>IFERROR(VALUE(INDEX('Paths Edit'!$C18:$LY18,1,2+AC$71)&amp;""),NA())</f>
        <v>#N/A</v>
      </c>
      <c r="AD90" s="42" t="e">
        <f>IFERROR(VALUE(INDEX('Paths Edit'!$C18:$LY18,1,2+AD$71)&amp;""),NA())</f>
        <v>#N/A</v>
      </c>
      <c r="AE90" s="44" t="e">
        <f>IFERROR(VALUE(INDEX('Paths Edit'!$C18:$LY18,1,2+AE$71)&amp;""),NA())</f>
        <v>#N/A</v>
      </c>
      <c r="AF90" s="42" t="e">
        <f>IFERROR(VALUE(INDEX('Paths Edit'!$C18:$LY18,1,2+AF$71)&amp;""),NA())</f>
        <v>#N/A</v>
      </c>
      <c r="AG90" s="44" t="e">
        <f>IFERROR(VALUE(INDEX('Paths Edit'!$C18:$LY18,1,2+AG$71)&amp;""),NA())</f>
        <v>#N/A</v>
      </c>
      <c r="AH90" s="42" t="e">
        <f>IFERROR(VALUE(INDEX('Paths Edit'!$C18:$LY18,1,2+AH$71)&amp;""),NA())</f>
        <v>#N/A</v>
      </c>
      <c r="AI90" s="44" t="e">
        <f>IFERROR(VALUE(INDEX('Paths Edit'!$C18:$LY18,1,2+AI$71)&amp;""),NA())</f>
        <v>#N/A</v>
      </c>
      <c r="AJ90" s="42" t="e">
        <f>IFERROR(VALUE(INDEX('Paths Edit'!$C18:$LY18,1,2+AJ$71)&amp;""),NA())</f>
        <v>#N/A</v>
      </c>
      <c r="AK90" s="44" t="e">
        <f>IFERROR(VALUE(INDEX('Paths Edit'!$C18:$LY18,1,2+AK$71)&amp;""),NA())</f>
        <v>#N/A</v>
      </c>
      <c r="AL90" s="42" t="e">
        <f>IFERROR(VALUE(INDEX('Paths Edit'!$C18:$LY18,1,2+AL$71)&amp;""),NA())</f>
        <v>#N/A</v>
      </c>
      <c r="AM90" s="44" t="e">
        <f>IFERROR(VALUE(INDEX('Paths Edit'!$C18:$LY18,1,2+AM$71)&amp;""),NA())</f>
        <v>#N/A</v>
      </c>
      <c r="AN90" s="42" t="e">
        <f>IFERROR(VALUE(INDEX('Paths Edit'!$C18:$LY18,1,2+AN$71)&amp;""),NA())</f>
        <v>#N/A</v>
      </c>
      <c r="AO90" s="44" t="e">
        <f>IFERROR(VALUE(INDEX('Paths Edit'!$C18:$LY18,1,2+AO$71)&amp;""),NA())</f>
        <v>#N/A</v>
      </c>
      <c r="AP90" s="42" t="e">
        <f>IFERROR(VALUE(INDEX('Paths Edit'!$C18:$LY18,1,2+AP$71)&amp;""),NA())</f>
        <v>#N/A</v>
      </c>
      <c r="AQ90" s="44" t="e">
        <f>IFERROR(VALUE(INDEX('Paths Edit'!$C18:$LY18,1,2+AQ$71)&amp;""),NA())</f>
        <v>#N/A</v>
      </c>
      <c r="AR90" s="42" t="e">
        <f>IFERROR(VALUE(INDEX('Paths Edit'!$C18:$LY18,1,2+AR$71)&amp;""),NA())</f>
        <v>#N/A</v>
      </c>
      <c r="AS90" s="44" t="e">
        <f>IFERROR(VALUE(INDEX('Paths Edit'!$C18:$LY18,1,2+AS$71)&amp;""),NA())</f>
        <v>#N/A</v>
      </c>
      <c r="AT90" s="42" t="e">
        <f>IFERROR(VALUE(INDEX('Paths Edit'!$C18:$LY18,1,2+AT$71)&amp;""),NA())</f>
        <v>#N/A</v>
      </c>
      <c r="AU90" s="44" t="e">
        <f>IFERROR(VALUE(INDEX('Paths Edit'!$C18:$LY18,1,2+AU$71)&amp;""),NA())</f>
        <v>#N/A</v>
      </c>
      <c r="AV90" s="42" t="e">
        <f>IFERROR(VALUE(INDEX('Paths Edit'!$C18:$LY18,1,2+AV$71)&amp;""),NA())</f>
        <v>#N/A</v>
      </c>
      <c r="AW90" s="44" t="e">
        <f>IFERROR(VALUE(INDEX('Paths Edit'!$C18:$LY18,1,2+AW$71)&amp;""),NA())</f>
        <v>#N/A</v>
      </c>
      <c r="AX90" s="42" t="e">
        <f>IFERROR(VALUE(INDEX('Paths Edit'!$C18:$LY18,1,2+AX$71)&amp;""),NA())</f>
        <v>#N/A</v>
      </c>
      <c r="AY90" s="44" t="e">
        <f>IFERROR(VALUE(INDEX('Paths Edit'!$C18:$LY18,1,2+AY$71)&amp;""),NA())</f>
        <v>#N/A</v>
      </c>
      <c r="AZ90" s="42" t="e">
        <f>IFERROR(VALUE(INDEX('Paths Edit'!$C18:$LY18,1,2+AZ$71)&amp;""),NA())</f>
        <v>#N/A</v>
      </c>
      <c r="BA90" s="44" t="e">
        <f>IFERROR(VALUE(INDEX('Paths Edit'!$C18:$LY18,1,2+BA$71)&amp;""),NA())</f>
        <v>#N/A</v>
      </c>
      <c r="BB90" s="42" t="e">
        <f>IFERROR(VALUE(INDEX('Paths Edit'!$C18:$LY18,1,2+BB$71)&amp;""),NA())</f>
        <v>#N/A</v>
      </c>
      <c r="BC90" s="44" t="e">
        <f>IFERROR(VALUE(INDEX('Paths Edit'!$C18:$LY18,1,2+BC$71)&amp;""),NA())</f>
        <v>#N/A</v>
      </c>
      <c r="BD90" s="42" t="e">
        <f>IFERROR(VALUE(INDEX('Paths Edit'!$C18:$LY18,1,2+BD$71)&amp;""),NA())</f>
        <v>#N/A</v>
      </c>
      <c r="BE90" s="44" t="e">
        <f>IFERROR(VALUE(INDEX('Paths Edit'!$C18:$LY18,1,2+BE$71)&amp;""),NA())</f>
        <v>#N/A</v>
      </c>
      <c r="BF90" s="42" t="e">
        <f>IFERROR(VALUE(INDEX('Paths Edit'!$C18:$LY18,1,2+BF$71)&amp;""),NA())</f>
        <v>#N/A</v>
      </c>
      <c r="BG90" s="44" t="e">
        <f>IFERROR(VALUE(INDEX('Paths Edit'!$C18:$LY18,1,2+BG$71)&amp;""),NA())</f>
        <v>#N/A</v>
      </c>
      <c r="BH90" s="42" t="e">
        <f>IFERROR(VALUE(INDEX('Paths Edit'!$C18:$LY18,1,2+BH$71)&amp;""),NA())</f>
        <v>#N/A</v>
      </c>
      <c r="BI90" s="44" t="e">
        <f>IFERROR(VALUE(INDEX('Paths Edit'!$C18:$LY18,1,2+BI$71)&amp;""),NA())</f>
        <v>#N/A</v>
      </c>
      <c r="BJ90" s="42" t="e">
        <f>IFERROR(VALUE(INDEX('Paths Edit'!$C18:$LY18,1,2+BJ$71)&amp;""),NA())</f>
        <v>#N/A</v>
      </c>
      <c r="BK90" s="44" t="e">
        <f>IFERROR(VALUE(INDEX('Paths Edit'!$C18:$LY18,1,2+BK$71)&amp;""),NA())</f>
        <v>#N/A</v>
      </c>
      <c r="BL90" s="42" t="e">
        <f>IFERROR(VALUE(INDEX('Paths Edit'!$C18:$LY18,1,2+BL$71)&amp;""),NA())</f>
        <v>#N/A</v>
      </c>
      <c r="BM90" s="44" t="e">
        <f>IFERROR(VALUE(INDEX('Paths Edit'!$C18:$LY18,1,2+BM$71)&amp;""),NA())</f>
        <v>#N/A</v>
      </c>
      <c r="BN90" s="42" t="e">
        <f>IFERROR(VALUE(INDEX('Paths Edit'!$C18:$LY18,1,2+BN$71)&amp;""),NA())</f>
        <v>#N/A</v>
      </c>
      <c r="BO90" s="44" t="e">
        <f>IFERROR(VALUE(INDEX('Paths Edit'!$C18:$LY18,1,2+BO$71)&amp;""),NA())</f>
        <v>#N/A</v>
      </c>
      <c r="BP90" s="42" t="e">
        <f>IFERROR(VALUE(INDEX('Paths Edit'!$C18:$LY18,1,2+BP$71)&amp;""),NA())</f>
        <v>#N/A</v>
      </c>
      <c r="BQ90" s="44" t="e">
        <f>IFERROR(VALUE(INDEX('Paths Edit'!$C18:$LY18,1,2+BQ$71)&amp;""),NA())</f>
        <v>#N/A</v>
      </c>
      <c r="BR90" s="42" t="e">
        <f>IFERROR(VALUE(INDEX('Paths Edit'!$C18:$LY18,1,2+BR$71)&amp;""),NA())</f>
        <v>#N/A</v>
      </c>
      <c r="BS90" s="44" t="e">
        <f>IFERROR(VALUE(INDEX('Paths Edit'!$C18:$LY18,1,2+BS$71)&amp;""),NA())</f>
        <v>#N/A</v>
      </c>
      <c r="BT90" s="42" t="e">
        <f>IFERROR(VALUE(INDEX('Paths Edit'!$C18:$LY18,1,2+BT$71)&amp;""),NA())</f>
        <v>#N/A</v>
      </c>
      <c r="BU90" s="44" t="e">
        <f>IFERROR(VALUE(INDEX('Paths Edit'!$C18:$LY18,1,2+BU$71)&amp;""),NA())</f>
        <v>#N/A</v>
      </c>
      <c r="BV90" s="42" t="e">
        <f>IFERROR(VALUE(INDEX('Paths Edit'!$C18:$LY18,1,2+BV$71)&amp;""),NA())</f>
        <v>#N/A</v>
      </c>
      <c r="BW90" s="44" t="e">
        <f>IFERROR(VALUE(INDEX('Paths Edit'!$C18:$LY18,1,2+BW$71)&amp;""),NA())</f>
        <v>#N/A</v>
      </c>
      <c r="BX90" s="42" t="e">
        <f>IFERROR(VALUE(INDEX('Paths Edit'!$C18:$LY18,1,2+BX$71)&amp;""),NA())</f>
        <v>#N/A</v>
      </c>
      <c r="BY90" s="44" t="e">
        <f>IFERROR(VALUE(INDEX('Paths Edit'!$C18:$LY18,1,2+BY$71)&amp;""),NA())</f>
        <v>#N/A</v>
      </c>
      <c r="BZ90" s="42" t="e">
        <f>IFERROR(VALUE(INDEX('Paths Edit'!$C18:$LY18,1,2+BZ$71)&amp;""),NA())</f>
        <v>#N/A</v>
      </c>
      <c r="CA90" s="44" t="e">
        <f>IFERROR(VALUE(INDEX('Paths Edit'!$C18:$LY18,1,2+CA$71)&amp;""),NA())</f>
        <v>#N/A</v>
      </c>
      <c r="CB90" s="42" t="e">
        <f>IFERROR(VALUE(INDEX('Paths Edit'!$C18:$LY18,1,2+CB$71)&amp;""),NA())</f>
        <v>#N/A</v>
      </c>
      <c r="CC90" s="44" t="e">
        <f>IFERROR(VALUE(INDEX('Paths Edit'!$C18:$LY18,1,2+CC$71)&amp;""),NA())</f>
        <v>#N/A</v>
      </c>
      <c r="CD90" s="42" t="e">
        <f>IFERROR(VALUE(INDEX('Paths Edit'!$C18:$LY18,1,2+CD$71)&amp;""),NA())</f>
        <v>#N/A</v>
      </c>
      <c r="CE90" s="44" t="e">
        <f>IFERROR(VALUE(INDEX('Paths Edit'!$C18:$LY18,1,2+CE$71)&amp;""),NA())</f>
        <v>#N/A</v>
      </c>
      <c r="CF90" s="42" t="e">
        <f>IFERROR(VALUE(INDEX('Paths Edit'!$C18:$LY18,1,2+CF$71)&amp;""),NA())</f>
        <v>#N/A</v>
      </c>
      <c r="CG90" s="44" t="e">
        <f>IFERROR(VALUE(INDEX('Paths Edit'!$C18:$LY18,1,2+CG$71)&amp;""),NA())</f>
        <v>#N/A</v>
      </c>
      <c r="CH90" s="42" t="e">
        <f>IFERROR(VALUE(INDEX('Paths Edit'!$C18:$LY18,1,2+CH$71)&amp;""),NA())</f>
        <v>#N/A</v>
      </c>
      <c r="CI90" s="44" t="e">
        <f>IFERROR(VALUE(INDEX('Paths Edit'!$C18:$LY18,1,2+CI$71)&amp;""),NA())</f>
        <v>#N/A</v>
      </c>
      <c r="CJ90" s="42" t="e">
        <f>IFERROR(VALUE(INDEX('Paths Edit'!$C18:$LY18,1,2+CJ$71)&amp;""),NA())</f>
        <v>#N/A</v>
      </c>
      <c r="CK90" s="44" t="e">
        <f>IFERROR(VALUE(INDEX('Paths Edit'!$C18:$LY18,1,2+CK$71)&amp;""),NA())</f>
        <v>#N/A</v>
      </c>
      <c r="CL90" s="42" t="e">
        <f>IFERROR(VALUE(INDEX('Paths Edit'!$C18:$LY18,1,2+CL$71)&amp;""),NA())</f>
        <v>#N/A</v>
      </c>
      <c r="CM90" s="44" t="e">
        <f>IFERROR(VALUE(INDEX('Paths Edit'!$C18:$LY18,1,2+CM$71)&amp;""),NA())</f>
        <v>#N/A</v>
      </c>
      <c r="CN90" s="42" t="e">
        <f>IFERROR(VALUE(INDEX('Paths Edit'!$C18:$LY18,1,2+CN$71)&amp;""),NA())</f>
        <v>#N/A</v>
      </c>
      <c r="CO90" s="44" t="e">
        <f>IFERROR(VALUE(INDEX('Paths Edit'!$C18:$LY18,1,2+CO$71)&amp;""),NA())</f>
        <v>#N/A</v>
      </c>
      <c r="CP90" s="42" t="e">
        <f>IFERROR(VALUE(INDEX('Paths Edit'!$C18:$LY18,1,2+CP$71)&amp;""),NA())</f>
        <v>#N/A</v>
      </c>
      <c r="CQ90" s="44" t="e">
        <f>IFERROR(VALUE(INDEX('Paths Edit'!$C18:$LY18,1,2+CQ$71)&amp;""),NA())</f>
        <v>#N/A</v>
      </c>
      <c r="CR90" s="42">
        <f>IFERROR(VALUE(INDEX('Paths Edit'!$C18:$LY18,1,2+CR$71)&amp;""),NA())</f>
        <v>52</v>
      </c>
      <c r="CS90" s="44">
        <f>IFERROR(VALUE(INDEX('Paths Edit'!$C18:$LY18,1,2+CS$71)&amp;""),NA())</f>
        <v>129</v>
      </c>
    </row>
    <row r="91" spans="1:97" ht="15" customHeight="1">
      <c r="A91" s="96"/>
      <c r="B91" s="42" t="e">
        <f>IFERROR(VALUE(INDEX('Paths Edit'!$C19:$LY19,1,2+B$71)&amp;""),NA())</f>
        <v>#N/A</v>
      </c>
      <c r="C91" s="44" t="e">
        <f>IFERROR(VALUE(INDEX('Paths Edit'!$C19:$LY19,1,2+C$71)&amp;""),NA())</f>
        <v>#N/A</v>
      </c>
      <c r="D91" s="42" t="e">
        <f>IFERROR(VALUE(INDEX('Paths Edit'!$C19:$LY19,1,2+D$71)&amp;""),NA())</f>
        <v>#N/A</v>
      </c>
      <c r="E91" s="44" t="e">
        <f>IFERROR(VALUE(INDEX('Paths Edit'!$C19:$LY19,1,2+E$71)&amp;""),NA())</f>
        <v>#N/A</v>
      </c>
      <c r="F91" s="42" t="e">
        <f>IFERROR(VALUE(INDEX('Paths Edit'!$C19:$LY19,1,2+F$71)&amp;""),NA())</f>
        <v>#N/A</v>
      </c>
      <c r="G91" s="44" t="e">
        <f>IFERROR(VALUE(INDEX('Paths Edit'!$C19:$LY19,1,2+G$71)&amp;""),NA())</f>
        <v>#N/A</v>
      </c>
      <c r="H91" s="42" t="e">
        <f>IFERROR(VALUE(INDEX('Paths Edit'!$C19:$LY19,1,2+H$71)&amp;""),NA())</f>
        <v>#N/A</v>
      </c>
      <c r="I91" s="44" t="e">
        <f>IFERROR(VALUE(INDEX('Paths Edit'!$C19:$LY19,1,2+I$71)&amp;""),NA())</f>
        <v>#N/A</v>
      </c>
      <c r="J91" s="42" t="e">
        <f>IFERROR(VALUE(INDEX('Paths Edit'!$C19:$LY19,1,2+J$71)&amp;""),NA())</f>
        <v>#N/A</v>
      </c>
      <c r="K91" s="44" t="e">
        <f>IFERROR(VALUE(INDEX('Paths Edit'!$C19:$LY19,1,2+K$71)&amp;""),NA())</f>
        <v>#N/A</v>
      </c>
      <c r="L91" s="42" t="e">
        <f>IFERROR(VALUE(INDEX('Paths Edit'!$C19:$LY19,1,2+L$71)&amp;""),NA())</f>
        <v>#N/A</v>
      </c>
      <c r="M91" s="44" t="e">
        <f>IFERROR(VALUE(INDEX('Paths Edit'!$C19:$LY19,1,2+M$71)&amp;""),NA())</f>
        <v>#N/A</v>
      </c>
      <c r="N91" s="42" t="e">
        <f>IFERROR(VALUE(INDEX('Paths Edit'!$C19:$LY19,1,2+N$71)&amp;""),NA())</f>
        <v>#N/A</v>
      </c>
      <c r="O91" s="44" t="e">
        <f>IFERROR(VALUE(INDEX('Paths Edit'!$C19:$LY19,1,2+O$71)&amp;""),NA())</f>
        <v>#N/A</v>
      </c>
      <c r="P91" s="42" t="e">
        <f>IFERROR(VALUE(INDEX('Paths Edit'!$C19:$LY19,1,2+P$71)&amp;""),NA())</f>
        <v>#N/A</v>
      </c>
      <c r="Q91" s="44" t="e">
        <f>IFERROR(VALUE(INDEX('Paths Edit'!$C19:$LY19,1,2+Q$71)&amp;""),NA())</f>
        <v>#N/A</v>
      </c>
      <c r="R91" s="42" t="e">
        <f>IFERROR(VALUE(INDEX('Paths Edit'!$C19:$LY19,1,2+R$71)&amp;""),NA())</f>
        <v>#N/A</v>
      </c>
      <c r="S91" s="44" t="e">
        <f>IFERROR(VALUE(INDEX('Paths Edit'!$C19:$LY19,1,2+S$71)&amp;""),NA())</f>
        <v>#N/A</v>
      </c>
      <c r="T91" s="42" t="e">
        <f>IFERROR(VALUE(INDEX('Paths Edit'!$C19:$LY19,1,2+T$71)&amp;""),NA())</f>
        <v>#N/A</v>
      </c>
      <c r="U91" s="44" t="e">
        <f>IFERROR(VALUE(INDEX('Paths Edit'!$C19:$LY19,1,2+U$71)&amp;""),NA())</f>
        <v>#N/A</v>
      </c>
      <c r="V91" s="42" t="e">
        <f>IFERROR(VALUE(INDEX('Paths Edit'!$C19:$LY19,1,2+V$71)&amp;""),NA())</f>
        <v>#N/A</v>
      </c>
      <c r="W91" s="44" t="e">
        <f>IFERROR(VALUE(INDEX('Paths Edit'!$C19:$LY19,1,2+W$71)&amp;""),NA())</f>
        <v>#N/A</v>
      </c>
      <c r="X91" s="42" t="e">
        <f>IFERROR(VALUE(INDEX('Paths Edit'!$C19:$LY19,1,2+X$71)&amp;""),NA())</f>
        <v>#N/A</v>
      </c>
      <c r="Y91" s="44" t="e">
        <f>IFERROR(VALUE(INDEX('Paths Edit'!$C19:$LY19,1,2+Y$71)&amp;""),NA())</f>
        <v>#N/A</v>
      </c>
      <c r="Z91" s="42" t="e">
        <f>IFERROR(VALUE(INDEX('Paths Edit'!$C19:$LY19,1,2+Z$71)&amp;""),NA())</f>
        <v>#N/A</v>
      </c>
      <c r="AA91" s="44" t="e">
        <f>IFERROR(VALUE(INDEX('Paths Edit'!$C19:$LY19,1,2+AA$71)&amp;""),NA())</f>
        <v>#N/A</v>
      </c>
      <c r="AB91" s="42" t="e">
        <f>IFERROR(VALUE(INDEX('Paths Edit'!$C19:$LY19,1,2+AB$71)&amp;""),NA())</f>
        <v>#N/A</v>
      </c>
      <c r="AC91" s="44" t="e">
        <f>IFERROR(VALUE(INDEX('Paths Edit'!$C19:$LY19,1,2+AC$71)&amp;""),NA())</f>
        <v>#N/A</v>
      </c>
      <c r="AD91" s="42" t="e">
        <f>IFERROR(VALUE(INDEX('Paths Edit'!$C19:$LY19,1,2+AD$71)&amp;""),NA())</f>
        <v>#N/A</v>
      </c>
      <c r="AE91" s="44" t="e">
        <f>IFERROR(VALUE(INDEX('Paths Edit'!$C19:$LY19,1,2+AE$71)&amp;""),NA())</f>
        <v>#N/A</v>
      </c>
      <c r="AF91" s="42" t="e">
        <f>IFERROR(VALUE(INDEX('Paths Edit'!$C19:$LY19,1,2+AF$71)&amp;""),NA())</f>
        <v>#N/A</v>
      </c>
      <c r="AG91" s="44" t="e">
        <f>IFERROR(VALUE(INDEX('Paths Edit'!$C19:$LY19,1,2+AG$71)&amp;""),NA())</f>
        <v>#N/A</v>
      </c>
      <c r="AH91" s="42" t="e">
        <f>IFERROR(VALUE(INDEX('Paths Edit'!$C19:$LY19,1,2+AH$71)&amp;""),NA())</f>
        <v>#N/A</v>
      </c>
      <c r="AI91" s="44" t="e">
        <f>IFERROR(VALUE(INDEX('Paths Edit'!$C19:$LY19,1,2+AI$71)&amp;""),NA())</f>
        <v>#N/A</v>
      </c>
      <c r="AJ91" s="42" t="e">
        <f>IFERROR(VALUE(INDEX('Paths Edit'!$C19:$LY19,1,2+AJ$71)&amp;""),NA())</f>
        <v>#N/A</v>
      </c>
      <c r="AK91" s="44" t="e">
        <f>IFERROR(VALUE(INDEX('Paths Edit'!$C19:$LY19,1,2+AK$71)&amp;""),NA())</f>
        <v>#N/A</v>
      </c>
      <c r="AL91" s="42" t="e">
        <f>IFERROR(VALUE(INDEX('Paths Edit'!$C19:$LY19,1,2+AL$71)&amp;""),NA())</f>
        <v>#N/A</v>
      </c>
      <c r="AM91" s="44" t="e">
        <f>IFERROR(VALUE(INDEX('Paths Edit'!$C19:$LY19,1,2+AM$71)&amp;""),NA())</f>
        <v>#N/A</v>
      </c>
      <c r="AN91" s="42" t="e">
        <f>IFERROR(VALUE(INDEX('Paths Edit'!$C19:$LY19,1,2+AN$71)&amp;""),NA())</f>
        <v>#N/A</v>
      </c>
      <c r="AO91" s="44" t="e">
        <f>IFERROR(VALUE(INDEX('Paths Edit'!$C19:$LY19,1,2+AO$71)&amp;""),NA())</f>
        <v>#N/A</v>
      </c>
      <c r="AP91" s="42" t="e">
        <f>IFERROR(VALUE(INDEX('Paths Edit'!$C19:$LY19,1,2+AP$71)&amp;""),NA())</f>
        <v>#N/A</v>
      </c>
      <c r="AQ91" s="44" t="e">
        <f>IFERROR(VALUE(INDEX('Paths Edit'!$C19:$LY19,1,2+AQ$71)&amp;""),NA())</f>
        <v>#N/A</v>
      </c>
      <c r="AR91" s="42" t="e">
        <f>IFERROR(VALUE(INDEX('Paths Edit'!$C19:$LY19,1,2+AR$71)&amp;""),NA())</f>
        <v>#N/A</v>
      </c>
      <c r="AS91" s="44" t="e">
        <f>IFERROR(VALUE(INDEX('Paths Edit'!$C19:$LY19,1,2+AS$71)&amp;""),NA())</f>
        <v>#N/A</v>
      </c>
      <c r="AT91" s="42" t="e">
        <f>IFERROR(VALUE(INDEX('Paths Edit'!$C19:$LY19,1,2+AT$71)&amp;""),NA())</f>
        <v>#N/A</v>
      </c>
      <c r="AU91" s="44" t="e">
        <f>IFERROR(VALUE(INDEX('Paths Edit'!$C19:$LY19,1,2+AU$71)&amp;""),NA())</f>
        <v>#N/A</v>
      </c>
      <c r="AV91" s="42" t="e">
        <f>IFERROR(VALUE(INDEX('Paths Edit'!$C19:$LY19,1,2+AV$71)&amp;""),NA())</f>
        <v>#N/A</v>
      </c>
      <c r="AW91" s="44" t="e">
        <f>IFERROR(VALUE(INDEX('Paths Edit'!$C19:$LY19,1,2+AW$71)&amp;""),NA())</f>
        <v>#N/A</v>
      </c>
      <c r="AX91" s="42" t="e">
        <f>IFERROR(VALUE(INDEX('Paths Edit'!$C19:$LY19,1,2+AX$71)&amp;""),NA())</f>
        <v>#N/A</v>
      </c>
      <c r="AY91" s="44" t="e">
        <f>IFERROR(VALUE(INDEX('Paths Edit'!$C19:$LY19,1,2+AY$71)&amp;""),NA())</f>
        <v>#N/A</v>
      </c>
      <c r="AZ91" s="42" t="e">
        <f>IFERROR(VALUE(INDEX('Paths Edit'!$C19:$LY19,1,2+AZ$71)&amp;""),NA())</f>
        <v>#N/A</v>
      </c>
      <c r="BA91" s="44" t="e">
        <f>IFERROR(VALUE(INDEX('Paths Edit'!$C19:$LY19,1,2+BA$71)&amp;""),NA())</f>
        <v>#N/A</v>
      </c>
      <c r="BB91" s="42" t="e">
        <f>IFERROR(VALUE(INDEX('Paths Edit'!$C19:$LY19,1,2+BB$71)&amp;""),NA())</f>
        <v>#N/A</v>
      </c>
      <c r="BC91" s="44" t="e">
        <f>IFERROR(VALUE(INDEX('Paths Edit'!$C19:$LY19,1,2+BC$71)&amp;""),NA())</f>
        <v>#N/A</v>
      </c>
      <c r="BD91" s="42" t="e">
        <f>IFERROR(VALUE(INDEX('Paths Edit'!$C19:$LY19,1,2+BD$71)&amp;""),NA())</f>
        <v>#N/A</v>
      </c>
      <c r="BE91" s="44" t="e">
        <f>IFERROR(VALUE(INDEX('Paths Edit'!$C19:$LY19,1,2+BE$71)&amp;""),NA())</f>
        <v>#N/A</v>
      </c>
      <c r="BF91" s="42" t="e">
        <f>IFERROR(VALUE(INDEX('Paths Edit'!$C19:$LY19,1,2+BF$71)&amp;""),NA())</f>
        <v>#N/A</v>
      </c>
      <c r="BG91" s="44" t="e">
        <f>IFERROR(VALUE(INDEX('Paths Edit'!$C19:$LY19,1,2+BG$71)&amp;""),NA())</f>
        <v>#N/A</v>
      </c>
      <c r="BH91" s="42" t="e">
        <f>IFERROR(VALUE(INDEX('Paths Edit'!$C19:$LY19,1,2+BH$71)&amp;""),NA())</f>
        <v>#N/A</v>
      </c>
      <c r="BI91" s="44" t="e">
        <f>IFERROR(VALUE(INDEX('Paths Edit'!$C19:$LY19,1,2+BI$71)&amp;""),NA())</f>
        <v>#N/A</v>
      </c>
      <c r="BJ91" s="42" t="e">
        <f>IFERROR(VALUE(INDEX('Paths Edit'!$C19:$LY19,1,2+BJ$71)&amp;""),NA())</f>
        <v>#N/A</v>
      </c>
      <c r="BK91" s="44" t="e">
        <f>IFERROR(VALUE(INDEX('Paths Edit'!$C19:$LY19,1,2+BK$71)&amp;""),NA())</f>
        <v>#N/A</v>
      </c>
      <c r="BL91" s="42" t="e">
        <f>IFERROR(VALUE(INDEX('Paths Edit'!$C19:$LY19,1,2+BL$71)&amp;""),NA())</f>
        <v>#N/A</v>
      </c>
      <c r="BM91" s="44" t="e">
        <f>IFERROR(VALUE(INDEX('Paths Edit'!$C19:$LY19,1,2+BM$71)&amp;""),NA())</f>
        <v>#N/A</v>
      </c>
      <c r="BN91" s="42" t="e">
        <f>IFERROR(VALUE(INDEX('Paths Edit'!$C19:$LY19,1,2+BN$71)&amp;""),NA())</f>
        <v>#N/A</v>
      </c>
      <c r="BO91" s="44" t="e">
        <f>IFERROR(VALUE(INDEX('Paths Edit'!$C19:$LY19,1,2+BO$71)&amp;""),NA())</f>
        <v>#N/A</v>
      </c>
      <c r="BP91" s="42" t="e">
        <f>IFERROR(VALUE(INDEX('Paths Edit'!$C19:$LY19,1,2+BP$71)&amp;""),NA())</f>
        <v>#N/A</v>
      </c>
      <c r="BQ91" s="44" t="e">
        <f>IFERROR(VALUE(INDEX('Paths Edit'!$C19:$LY19,1,2+BQ$71)&amp;""),NA())</f>
        <v>#N/A</v>
      </c>
      <c r="BR91" s="42" t="e">
        <f>IFERROR(VALUE(INDEX('Paths Edit'!$C19:$LY19,1,2+BR$71)&amp;""),NA())</f>
        <v>#N/A</v>
      </c>
      <c r="BS91" s="44" t="e">
        <f>IFERROR(VALUE(INDEX('Paths Edit'!$C19:$LY19,1,2+BS$71)&amp;""),NA())</f>
        <v>#N/A</v>
      </c>
      <c r="BT91" s="42" t="e">
        <f>IFERROR(VALUE(INDEX('Paths Edit'!$C19:$LY19,1,2+BT$71)&amp;""),NA())</f>
        <v>#N/A</v>
      </c>
      <c r="BU91" s="44" t="e">
        <f>IFERROR(VALUE(INDEX('Paths Edit'!$C19:$LY19,1,2+BU$71)&amp;""),NA())</f>
        <v>#N/A</v>
      </c>
      <c r="BV91" s="42" t="e">
        <f>IFERROR(VALUE(INDEX('Paths Edit'!$C19:$LY19,1,2+BV$71)&amp;""),NA())</f>
        <v>#N/A</v>
      </c>
      <c r="BW91" s="44" t="e">
        <f>IFERROR(VALUE(INDEX('Paths Edit'!$C19:$LY19,1,2+BW$71)&amp;""),NA())</f>
        <v>#N/A</v>
      </c>
      <c r="BX91" s="42" t="e">
        <f>IFERROR(VALUE(INDEX('Paths Edit'!$C19:$LY19,1,2+BX$71)&amp;""),NA())</f>
        <v>#N/A</v>
      </c>
      <c r="BY91" s="44" t="e">
        <f>IFERROR(VALUE(INDEX('Paths Edit'!$C19:$LY19,1,2+BY$71)&amp;""),NA())</f>
        <v>#N/A</v>
      </c>
      <c r="BZ91" s="42" t="e">
        <f>IFERROR(VALUE(INDEX('Paths Edit'!$C19:$LY19,1,2+BZ$71)&amp;""),NA())</f>
        <v>#N/A</v>
      </c>
      <c r="CA91" s="44" t="e">
        <f>IFERROR(VALUE(INDEX('Paths Edit'!$C19:$LY19,1,2+CA$71)&amp;""),NA())</f>
        <v>#N/A</v>
      </c>
      <c r="CB91" s="42" t="e">
        <f>IFERROR(VALUE(INDEX('Paths Edit'!$C19:$LY19,1,2+CB$71)&amp;""),NA())</f>
        <v>#N/A</v>
      </c>
      <c r="CC91" s="44" t="e">
        <f>IFERROR(VALUE(INDEX('Paths Edit'!$C19:$LY19,1,2+CC$71)&amp;""),NA())</f>
        <v>#N/A</v>
      </c>
      <c r="CD91" s="42" t="e">
        <f>IFERROR(VALUE(INDEX('Paths Edit'!$C19:$LY19,1,2+CD$71)&amp;""),NA())</f>
        <v>#N/A</v>
      </c>
      <c r="CE91" s="44" t="e">
        <f>IFERROR(VALUE(INDEX('Paths Edit'!$C19:$LY19,1,2+CE$71)&amp;""),NA())</f>
        <v>#N/A</v>
      </c>
      <c r="CF91" s="42" t="e">
        <f>IFERROR(VALUE(INDEX('Paths Edit'!$C19:$LY19,1,2+CF$71)&amp;""),NA())</f>
        <v>#N/A</v>
      </c>
      <c r="CG91" s="44" t="e">
        <f>IFERROR(VALUE(INDEX('Paths Edit'!$C19:$LY19,1,2+CG$71)&amp;""),NA())</f>
        <v>#N/A</v>
      </c>
      <c r="CH91" s="42" t="e">
        <f>IFERROR(VALUE(INDEX('Paths Edit'!$C19:$LY19,1,2+CH$71)&amp;""),NA())</f>
        <v>#N/A</v>
      </c>
      <c r="CI91" s="44" t="e">
        <f>IFERROR(VALUE(INDEX('Paths Edit'!$C19:$LY19,1,2+CI$71)&amp;""),NA())</f>
        <v>#N/A</v>
      </c>
      <c r="CJ91" s="42" t="e">
        <f>IFERROR(VALUE(INDEX('Paths Edit'!$C19:$LY19,1,2+CJ$71)&amp;""),NA())</f>
        <v>#N/A</v>
      </c>
      <c r="CK91" s="44" t="e">
        <f>IFERROR(VALUE(INDEX('Paths Edit'!$C19:$LY19,1,2+CK$71)&amp;""),NA())</f>
        <v>#N/A</v>
      </c>
      <c r="CL91" s="42" t="e">
        <f>IFERROR(VALUE(INDEX('Paths Edit'!$C19:$LY19,1,2+CL$71)&amp;""),NA())</f>
        <v>#N/A</v>
      </c>
      <c r="CM91" s="44" t="e">
        <f>IFERROR(VALUE(INDEX('Paths Edit'!$C19:$LY19,1,2+CM$71)&amp;""),NA())</f>
        <v>#N/A</v>
      </c>
      <c r="CN91" s="42" t="e">
        <f>IFERROR(VALUE(INDEX('Paths Edit'!$C19:$LY19,1,2+CN$71)&amp;""),NA())</f>
        <v>#N/A</v>
      </c>
      <c r="CO91" s="44" t="e">
        <f>IFERROR(VALUE(INDEX('Paths Edit'!$C19:$LY19,1,2+CO$71)&amp;""),NA())</f>
        <v>#N/A</v>
      </c>
      <c r="CP91" s="42" t="e">
        <f>IFERROR(VALUE(INDEX('Paths Edit'!$C19:$LY19,1,2+CP$71)&amp;""),NA())</f>
        <v>#N/A</v>
      </c>
      <c r="CQ91" s="44" t="e">
        <f>IFERROR(VALUE(INDEX('Paths Edit'!$C19:$LY19,1,2+CQ$71)&amp;""),NA())</f>
        <v>#N/A</v>
      </c>
      <c r="CR91" s="42" t="e">
        <f>IFERROR(VALUE(INDEX('Paths Edit'!$C19:$LY19,1,2+CR$71)&amp;""),NA())</f>
        <v>#N/A</v>
      </c>
      <c r="CS91" s="44" t="e">
        <f>IFERROR(VALUE(INDEX('Paths Edit'!$C19:$LY19,1,2+CS$71)&amp;""),NA())</f>
        <v>#N/A</v>
      </c>
    </row>
    <row r="92" spans="1:97" ht="15" customHeight="1">
      <c r="A92" s="96"/>
      <c r="B92" s="42" t="e">
        <f>IFERROR(VALUE(INDEX('Paths Edit'!$C20:$LY20,1,2+B$71)&amp;""),NA())</f>
        <v>#N/A</v>
      </c>
      <c r="C92" s="44" t="e">
        <f>IFERROR(VALUE(INDEX('Paths Edit'!$C20:$LY20,1,2+C$71)&amp;""),NA())</f>
        <v>#N/A</v>
      </c>
      <c r="D92" s="42" t="e">
        <f>IFERROR(VALUE(INDEX('Paths Edit'!$C20:$LY20,1,2+D$71)&amp;""),NA())</f>
        <v>#N/A</v>
      </c>
      <c r="E92" s="44" t="e">
        <f>IFERROR(VALUE(INDEX('Paths Edit'!$C20:$LY20,1,2+E$71)&amp;""),NA())</f>
        <v>#N/A</v>
      </c>
      <c r="F92" s="42" t="e">
        <f>IFERROR(VALUE(INDEX('Paths Edit'!$C20:$LY20,1,2+F$71)&amp;""),NA())</f>
        <v>#N/A</v>
      </c>
      <c r="G92" s="44" t="e">
        <f>IFERROR(VALUE(INDEX('Paths Edit'!$C20:$LY20,1,2+G$71)&amp;""),NA())</f>
        <v>#N/A</v>
      </c>
      <c r="H92" s="42" t="e">
        <f>IFERROR(VALUE(INDEX('Paths Edit'!$C20:$LY20,1,2+H$71)&amp;""),NA())</f>
        <v>#N/A</v>
      </c>
      <c r="I92" s="44" t="e">
        <f>IFERROR(VALUE(INDEX('Paths Edit'!$C20:$LY20,1,2+I$71)&amp;""),NA())</f>
        <v>#N/A</v>
      </c>
      <c r="J92" s="42" t="e">
        <f>IFERROR(VALUE(INDEX('Paths Edit'!$C20:$LY20,1,2+J$71)&amp;""),NA())</f>
        <v>#N/A</v>
      </c>
      <c r="K92" s="44" t="e">
        <f>IFERROR(VALUE(INDEX('Paths Edit'!$C20:$LY20,1,2+K$71)&amp;""),NA())</f>
        <v>#N/A</v>
      </c>
      <c r="L92" s="42" t="e">
        <f>IFERROR(VALUE(INDEX('Paths Edit'!$C20:$LY20,1,2+L$71)&amp;""),NA())</f>
        <v>#N/A</v>
      </c>
      <c r="M92" s="44" t="e">
        <f>IFERROR(VALUE(INDEX('Paths Edit'!$C20:$LY20,1,2+M$71)&amp;""),NA())</f>
        <v>#N/A</v>
      </c>
      <c r="N92" s="42" t="e">
        <f>IFERROR(VALUE(INDEX('Paths Edit'!$C20:$LY20,1,2+N$71)&amp;""),NA())</f>
        <v>#N/A</v>
      </c>
      <c r="O92" s="44" t="e">
        <f>IFERROR(VALUE(INDEX('Paths Edit'!$C20:$LY20,1,2+O$71)&amp;""),NA())</f>
        <v>#N/A</v>
      </c>
      <c r="P92" s="42" t="e">
        <f>IFERROR(VALUE(INDEX('Paths Edit'!$C20:$LY20,1,2+P$71)&amp;""),NA())</f>
        <v>#N/A</v>
      </c>
      <c r="Q92" s="44" t="e">
        <f>IFERROR(VALUE(INDEX('Paths Edit'!$C20:$LY20,1,2+Q$71)&amp;""),NA())</f>
        <v>#N/A</v>
      </c>
      <c r="R92" s="42" t="e">
        <f>IFERROR(VALUE(INDEX('Paths Edit'!$C20:$LY20,1,2+R$71)&amp;""),NA())</f>
        <v>#N/A</v>
      </c>
      <c r="S92" s="44" t="e">
        <f>IFERROR(VALUE(INDEX('Paths Edit'!$C20:$LY20,1,2+S$71)&amp;""),NA())</f>
        <v>#N/A</v>
      </c>
      <c r="T92" s="42" t="e">
        <f>IFERROR(VALUE(INDEX('Paths Edit'!$C20:$LY20,1,2+T$71)&amp;""),NA())</f>
        <v>#N/A</v>
      </c>
      <c r="U92" s="44" t="e">
        <f>IFERROR(VALUE(INDEX('Paths Edit'!$C20:$LY20,1,2+U$71)&amp;""),NA())</f>
        <v>#N/A</v>
      </c>
      <c r="V92" s="42" t="e">
        <f>IFERROR(VALUE(INDEX('Paths Edit'!$C20:$LY20,1,2+V$71)&amp;""),NA())</f>
        <v>#N/A</v>
      </c>
      <c r="W92" s="44" t="e">
        <f>IFERROR(VALUE(INDEX('Paths Edit'!$C20:$LY20,1,2+W$71)&amp;""),NA())</f>
        <v>#N/A</v>
      </c>
      <c r="X92" s="42" t="e">
        <f>IFERROR(VALUE(INDEX('Paths Edit'!$C20:$LY20,1,2+X$71)&amp;""),NA())</f>
        <v>#N/A</v>
      </c>
      <c r="Y92" s="44" t="e">
        <f>IFERROR(VALUE(INDEX('Paths Edit'!$C20:$LY20,1,2+Y$71)&amp;""),NA())</f>
        <v>#N/A</v>
      </c>
      <c r="Z92" s="42" t="e">
        <f>IFERROR(VALUE(INDEX('Paths Edit'!$C20:$LY20,1,2+Z$71)&amp;""),NA())</f>
        <v>#N/A</v>
      </c>
      <c r="AA92" s="44" t="e">
        <f>IFERROR(VALUE(INDEX('Paths Edit'!$C20:$LY20,1,2+AA$71)&amp;""),NA())</f>
        <v>#N/A</v>
      </c>
      <c r="AB92" s="42" t="e">
        <f>IFERROR(VALUE(INDEX('Paths Edit'!$C20:$LY20,1,2+AB$71)&amp;""),NA())</f>
        <v>#N/A</v>
      </c>
      <c r="AC92" s="44" t="e">
        <f>IFERROR(VALUE(INDEX('Paths Edit'!$C20:$LY20,1,2+AC$71)&amp;""),NA())</f>
        <v>#N/A</v>
      </c>
      <c r="AD92" s="42" t="e">
        <f>IFERROR(VALUE(INDEX('Paths Edit'!$C20:$LY20,1,2+AD$71)&amp;""),NA())</f>
        <v>#N/A</v>
      </c>
      <c r="AE92" s="44" t="e">
        <f>IFERROR(VALUE(INDEX('Paths Edit'!$C20:$LY20,1,2+AE$71)&amp;""),NA())</f>
        <v>#N/A</v>
      </c>
      <c r="AF92" s="42" t="e">
        <f>IFERROR(VALUE(INDEX('Paths Edit'!$C20:$LY20,1,2+AF$71)&amp;""),NA())</f>
        <v>#N/A</v>
      </c>
      <c r="AG92" s="44" t="e">
        <f>IFERROR(VALUE(INDEX('Paths Edit'!$C20:$LY20,1,2+AG$71)&amp;""),NA())</f>
        <v>#N/A</v>
      </c>
      <c r="AH92" s="42" t="e">
        <f>IFERROR(VALUE(INDEX('Paths Edit'!$C20:$LY20,1,2+AH$71)&amp;""),NA())</f>
        <v>#N/A</v>
      </c>
      <c r="AI92" s="44" t="e">
        <f>IFERROR(VALUE(INDEX('Paths Edit'!$C20:$LY20,1,2+AI$71)&amp;""),NA())</f>
        <v>#N/A</v>
      </c>
      <c r="AJ92" s="42" t="e">
        <f>IFERROR(VALUE(INDEX('Paths Edit'!$C20:$LY20,1,2+AJ$71)&amp;""),NA())</f>
        <v>#N/A</v>
      </c>
      <c r="AK92" s="44" t="e">
        <f>IFERROR(VALUE(INDEX('Paths Edit'!$C20:$LY20,1,2+AK$71)&amp;""),NA())</f>
        <v>#N/A</v>
      </c>
      <c r="AL92" s="42" t="e">
        <f>IFERROR(VALUE(INDEX('Paths Edit'!$C20:$LY20,1,2+AL$71)&amp;""),NA())</f>
        <v>#N/A</v>
      </c>
      <c r="AM92" s="44" t="e">
        <f>IFERROR(VALUE(INDEX('Paths Edit'!$C20:$LY20,1,2+AM$71)&amp;""),NA())</f>
        <v>#N/A</v>
      </c>
      <c r="AN92" s="42" t="e">
        <f>IFERROR(VALUE(INDEX('Paths Edit'!$C20:$LY20,1,2+AN$71)&amp;""),NA())</f>
        <v>#N/A</v>
      </c>
      <c r="AO92" s="44" t="e">
        <f>IFERROR(VALUE(INDEX('Paths Edit'!$C20:$LY20,1,2+AO$71)&amp;""),NA())</f>
        <v>#N/A</v>
      </c>
      <c r="AP92" s="42" t="e">
        <f>IFERROR(VALUE(INDEX('Paths Edit'!$C20:$LY20,1,2+AP$71)&amp;""),NA())</f>
        <v>#N/A</v>
      </c>
      <c r="AQ92" s="44" t="e">
        <f>IFERROR(VALUE(INDEX('Paths Edit'!$C20:$LY20,1,2+AQ$71)&amp;""),NA())</f>
        <v>#N/A</v>
      </c>
      <c r="AR92" s="42" t="e">
        <f>IFERROR(VALUE(INDEX('Paths Edit'!$C20:$LY20,1,2+AR$71)&amp;""),NA())</f>
        <v>#N/A</v>
      </c>
      <c r="AS92" s="44" t="e">
        <f>IFERROR(VALUE(INDEX('Paths Edit'!$C20:$LY20,1,2+AS$71)&amp;""),NA())</f>
        <v>#N/A</v>
      </c>
      <c r="AT92" s="42" t="e">
        <f>IFERROR(VALUE(INDEX('Paths Edit'!$C20:$LY20,1,2+AT$71)&amp;""),NA())</f>
        <v>#N/A</v>
      </c>
      <c r="AU92" s="44" t="e">
        <f>IFERROR(VALUE(INDEX('Paths Edit'!$C20:$LY20,1,2+AU$71)&amp;""),NA())</f>
        <v>#N/A</v>
      </c>
      <c r="AV92" s="42" t="e">
        <f>IFERROR(VALUE(INDEX('Paths Edit'!$C20:$LY20,1,2+AV$71)&amp;""),NA())</f>
        <v>#N/A</v>
      </c>
      <c r="AW92" s="44" t="e">
        <f>IFERROR(VALUE(INDEX('Paths Edit'!$C20:$LY20,1,2+AW$71)&amp;""),NA())</f>
        <v>#N/A</v>
      </c>
      <c r="AX92" s="42" t="e">
        <f>IFERROR(VALUE(INDEX('Paths Edit'!$C20:$LY20,1,2+AX$71)&amp;""),NA())</f>
        <v>#N/A</v>
      </c>
      <c r="AY92" s="44" t="e">
        <f>IFERROR(VALUE(INDEX('Paths Edit'!$C20:$LY20,1,2+AY$71)&amp;""),NA())</f>
        <v>#N/A</v>
      </c>
      <c r="AZ92" s="42" t="e">
        <f>IFERROR(VALUE(INDEX('Paths Edit'!$C20:$LY20,1,2+AZ$71)&amp;""),NA())</f>
        <v>#N/A</v>
      </c>
      <c r="BA92" s="44" t="e">
        <f>IFERROR(VALUE(INDEX('Paths Edit'!$C20:$LY20,1,2+BA$71)&amp;""),NA())</f>
        <v>#N/A</v>
      </c>
      <c r="BB92" s="42" t="e">
        <f>IFERROR(VALUE(INDEX('Paths Edit'!$C20:$LY20,1,2+BB$71)&amp;""),NA())</f>
        <v>#N/A</v>
      </c>
      <c r="BC92" s="44" t="e">
        <f>IFERROR(VALUE(INDEX('Paths Edit'!$C20:$LY20,1,2+BC$71)&amp;""),NA())</f>
        <v>#N/A</v>
      </c>
      <c r="BD92" s="42" t="e">
        <f>IFERROR(VALUE(INDEX('Paths Edit'!$C20:$LY20,1,2+BD$71)&amp;""),NA())</f>
        <v>#N/A</v>
      </c>
      <c r="BE92" s="44" t="e">
        <f>IFERROR(VALUE(INDEX('Paths Edit'!$C20:$LY20,1,2+BE$71)&amp;""),NA())</f>
        <v>#N/A</v>
      </c>
      <c r="BF92" s="42" t="e">
        <f>IFERROR(VALUE(INDEX('Paths Edit'!$C20:$LY20,1,2+BF$71)&amp;""),NA())</f>
        <v>#N/A</v>
      </c>
      <c r="BG92" s="44" t="e">
        <f>IFERROR(VALUE(INDEX('Paths Edit'!$C20:$LY20,1,2+BG$71)&amp;""),NA())</f>
        <v>#N/A</v>
      </c>
      <c r="BH92" s="42" t="e">
        <f>IFERROR(VALUE(INDEX('Paths Edit'!$C20:$LY20,1,2+BH$71)&amp;""),NA())</f>
        <v>#N/A</v>
      </c>
      <c r="BI92" s="44" t="e">
        <f>IFERROR(VALUE(INDEX('Paths Edit'!$C20:$LY20,1,2+BI$71)&amp;""),NA())</f>
        <v>#N/A</v>
      </c>
      <c r="BJ92" s="42" t="e">
        <f>IFERROR(VALUE(INDEX('Paths Edit'!$C20:$LY20,1,2+BJ$71)&amp;""),NA())</f>
        <v>#N/A</v>
      </c>
      <c r="BK92" s="44" t="e">
        <f>IFERROR(VALUE(INDEX('Paths Edit'!$C20:$LY20,1,2+BK$71)&amp;""),NA())</f>
        <v>#N/A</v>
      </c>
      <c r="BL92" s="42" t="e">
        <f>IFERROR(VALUE(INDEX('Paths Edit'!$C20:$LY20,1,2+BL$71)&amp;""),NA())</f>
        <v>#N/A</v>
      </c>
      <c r="BM92" s="44" t="e">
        <f>IFERROR(VALUE(INDEX('Paths Edit'!$C20:$LY20,1,2+BM$71)&amp;""),NA())</f>
        <v>#N/A</v>
      </c>
      <c r="BN92" s="42" t="e">
        <f>IFERROR(VALUE(INDEX('Paths Edit'!$C20:$LY20,1,2+BN$71)&amp;""),NA())</f>
        <v>#N/A</v>
      </c>
      <c r="BO92" s="44" t="e">
        <f>IFERROR(VALUE(INDEX('Paths Edit'!$C20:$LY20,1,2+BO$71)&amp;""),NA())</f>
        <v>#N/A</v>
      </c>
      <c r="BP92" s="42" t="e">
        <f>IFERROR(VALUE(INDEX('Paths Edit'!$C20:$LY20,1,2+BP$71)&amp;""),NA())</f>
        <v>#N/A</v>
      </c>
      <c r="BQ92" s="44" t="e">
        <f>IFERROR(VALUE(INDEX('Paths Edit'!$C20:$LY20,1,2+BQ$71)&amp;""),NA())</f>
        <v>#N/A</v>
      </c>
      <c r="BR92" s="42" t="e">
        <f>IFERROR(VALUE(INDEX('Paths Edit'!$C20:$LY20,1,2+BR$71)&amp;""),NA())</f>
        <v>#N/A</v>
      </c>
      <c r="BS92" s="44" t="e">
        <f>IFERROR(VALUE(INDEX('Paths Edit'!$C20:$LY20,1,2+BS$71)&amp;""),NA())</f>
        <v>#N/A</v>
      </c>
      <c r="BT92" s="42" t="e">
        <f>IFERROR(VALUE(INDEX('Paths Edit'!$C20:$LY20,1,2+BT$71)&amp;""),NA())</f>
        <v>#N/A</v>
      </c>
      <c r="BU92" s="44" t="e">
        <f>IFERROR(VALUE(INDEX('Paths Edit'!$C20:$LY20,1,2+BU$71)&amp;""),NA())</f>
        <v>#N/A</v>
      </c>
      <c r="BV92" s="42" t="e">
        <f>IFERROR(VALUE(INDEX('Paths Edit'!$C20:$LY20,1,2+BV$71)&amp;""),NA())</f>
        <v>#N/A</v>
      </c>
      <c r="BW92" s="44" t="e">
        <f>IFERROR(VALUE(INDEX('Paths Edit'!$C20:$LY20,1,2+BW$71)&amp;""),NA())</f>
        <v>#N/A</v>
      </c>
      <c r="BX92" s="42" t="e">
        <f>IFERROR(VALUE(INDEX('Paths Edit'!$C20:$LY20,1,2+BX$71)&amp;""),NA())</f>
        <v>#N/A</v>
      </c>
      <c r="BY92" s="44" t="e">
        <f>IFERROR(VALUE(INDEX('Paths Edit'!$C20:$LY20,1,2+BY$71)&amp;""),NA())</f>
        <v>#N/A</v>
      </c>
      <c r="BZ92" s="42" t="e">
        <f>IFERROR(VALUE(INDEX('Paths Edit'!$C20:$LY20,1,2+BZ$71)&amp;""),NA())</f>
        <v>#N/A</v>
      </c>
      <c r="CA92" s="44" t="e">
        <f>IFERROR(VALUE(INDEX('Paths Edit'!$C20:$LY20,1,2+CA$71)&amp;""),NA())</f>
        <v>#N/A</v>
      </c>
      <c r="CB92" s="42" t="e">
        <f>IFERROR(VALUE(INDEX('Paths Edit'!$C20:$LY20,1,2+CB$71)&amp;""),NA())</f>
        <v>#N/A</v>
      </c>
      <c r="CC92" s="44" t="e">
        <f>IFERROR(VALUE(INDEX('Paths Edit'!$C20:$LY20,1,2+CC$71)&amp;""),NA())</f>
        <v>#N/A</v>
      </c>
      <c r="CD92" s="42" t="e">
        <f>IFERROR(VALUE(INDEX('Paths Edit'!$C20:$LY20,1,2+CD$71)&amp;""),NA())</f>
        <v>#N/A</v>
      </c>
      <c r="CE92" s="44" t="e">
        <f>IFERROR(VALUE(INDEX('Paths Edit'!$C20:$LY20,1,2+CE$71)&amp;""),NA())</f>
        <v>#N/A</v>
      </c>
      <c r="CF92" s="42" t="e">
        <f>IFERROR(VALUE(INDEX('Paths Edit'!$C20:$LY20,1,2+CF$71)&amp;""),NA())</f>
        <v>#N/A</v>
      </c>
      <c r="CG92" s="44" t="e">
        <f>IFERROR(VALUE(INDEX('Paths Edit'!$C20:$LY20,1,2+CG$71)&amp;""),NA())</f>
        <v>#N/A</v>
      </c>
      <c r="CH92" s="42" t="e">
        <f>IFERROR(VALUE(INDEX('Paths Edit'!$C20:$LY20,1,2+CH$71)&amp;""),NA())</f>
        <v>#N/A</v>
      </c>
      <c r="CI92" s="44" t="e">
        <f>IFERROR(VALUE(INDEX('Paths Edit'!$C20:$LY20,1,2+CI$71)&amp;""),NA())</f>
        <v>#N/A</v>
      </c>
      <c r="CJ92" s="42" t="e">
        <f>IFERROR(VALUE(INDEX('Paths Edit'!$C20:$LY20,1,2+CJ$71)&amp;""),NA())</f>
        <v>#N/A</v>
      </c>
      <c r="CK92" s="44" t="e">
        <f>IFERROR(VALUE(INDEX('Paths Edit'!$C20:$LY20,1,2+CK$71)&amp;""),NA())</f>
        <v>#N/A</v>
      </c>
      <c r="CL92" s="42" t="e">
        <f>IFERROR(VALUE(INDEX('Paths Edit'!$C20:$LY20,1,2+CL$71)&amp;""),NA())</f>
        <v>#N/A</v>
      </c>
      <c r="CM92" s="44" t="e">
        <f>IFERROR(VALUE(INDEX('Paths Edit'!$C20:$LY20,1,2+CM$71)&amp;""),NA())</f>
        <v>#N/A</v>
      </c>
      <c r="CN92" s="42" t="e">
        <f>IFERROR(VALUE(INDEX('Paths Edit'!$C20:$LY20,1,2+CN$71)&amp;""),NA())</f>
        <v>#N/A</v>
      </c>
      <c r="CO92" s="44" t="e">
        <f>IFERROR(VALUE(INDEX('Paths Edit'!$C20:$LY20,1,2+CO$71)&amp;""),NA())</f>
        <v>#N/A</v>
      </c>
      <c r="CP92" s="42" t="e">
        <f>IFERROR(VALUE(INDEX('Paths Edit'!$C20:$LY20,1,2+CP$71)&amp;""),NA())</f>
        <v>#N/A</v>
      </c>
      <c r="CQ92" s="44" t="e">
        <f>IFERROR(VALUE(INDEX('Paths Edit'!$C20:$LY20,1,2+CQ$71)&amp;""),NA())</f>
        <v>#N/A</v>
      </c>
      <c r="CR92" s="42" t="e">
        <f>IFERROR(VALUE(INDEX('Paths Edit'!$C20:$LY20,1,2+CR$71)&amp;""),NA())</f>
        <v>#N/A</v>
      </c>
      <c r="CS92" s="44" t="e">
        <f>IFERROR(VALUE(INDEX('Paths Edit'!$C20:$LY20,1,2+CS$71)&amp;""),NA())</f>
        <v>#N/A</v>
      </c>
    </row>
    <row r="93" spans="1:97" ht="15" customHeight="1">
      <c r="A93" s="96"/>
      <c r="B93" s="42" t="e">
        <f>IFERROR(VALUE(INDEX('Paths Edit'!$C21:$LY21,1,2+B$71)&amp;""),NA())</f>
        <v>#N/A</v>
      </c>
      <c r="C93" s="44" t="e">
        <f>IFERROR(VALUE(INDEX('Paths Edit'!$C21:$LY21,1,2+C$71)&amp;""),NA())</f>
        <v>#N/A</v>
      </c>
      <c r="D93" s="42" t="e">
        <f>IFERROR(VALUE(INDEX('Paths Edit'!$C21:$LY21,1,2+D$71)&amp;""),NA())</f>
        <v>#N/A</v>
      </c>
      <c r="E93" s="44" t="e">
        <f>IFERROR(VALUE(INDEX('Paths Edit'!$C21:$LY21,1,2+E$71)&amp;""),NA())</f>
        <v>#N/A</v>
      </c>
      <c r="F93" s="42" t="e">
        <f>IFERROR(VALUE(INDEX('Paths Edit'!$C21:$LY21,1,2+F$71)&amp;""),NA())</f>
        <v>#N/A</v>
      </c>
      <c r="G93" s="44" t="e">
        <f>IFERROR(VALUE(INDEX('Paths Edit'!$C21:$LY21,1,2+G$71)&amp;""),NA())</f>
        <v>#N/A</v>
      </c>
      <c r="H93" s="42" t="e">
        <f>IFERROR(VALUE(INDEX('Paths Edit'!$C21:$LY21,1,2+H$71)&amp;""),NA())</f>
        <v>#N/A</v>
      </c>
      <c r="I93" s="44" t="e">
        <f>IFERROR(VALUE(INDEX('Paths Edit'!$C21:$LY21,1,2+I$71)&amp;""),NA())</f>
        <v>#N/A</v>
      </c>
      <c r="J93" s="42" t="e">
        <f>IFERROR(VALUE(INDEX('Paths Edit'!$C21:$LY21,1,2+J$71)&amp;""),NA())</f>
        <v>#N/A</v>
      </c>
      <c r="K93" s="44" t="e">
        <f>IFERROR(VALUE(INDEX('Paths Edit'!$C21:$LY21,1,2+K$71)&amp;""),NA())</f>
        <v>#N/A</v>
      </c>
      <c r="L93" s="42" t="e">
        <f>IFERROR(VALUE(INDEX('Paths Edit'!$C21:$LY21,1,2+L$71)&amp;""),NA())</f>
        <v>#N/A</v>
      </c>
      <c r="M93" s="44" t="e">
        <f>IFERROR(VALUE(INDEX('Paths Edit'!$C21:$LY21,1,2+M$71)&amp;""),NA())</f>
        <v>#N/A</v>
      </c>
      <c r="N93" s="42" t="e">
        <f>IFERROR(VALUE(INDEX('Paths Edit'!$C21:$LY21,1,2+N$71)&amp;""),NA())</f>
        <v>#N/A</v>
      </c>
      <c r="O93" s="44" t="e">
        <f>IFERROR(VALUE(INDEX('Paths Edit'!$C21:$LY21,1,2+O$71)&amp;""),NA())</f>
        <v>#N/A</v>
      </c>
      <c r="P93" s="42" t="e">
        <f>IFERROR(VALUE(INDEX('Paths Edit'!$C21:$LY21,1,2+P$71)&amp;""),NA())</f>
        <v>#N/A</v>
      </c>
      <c r="Q93" s="44" t="e">
        <f>IFERROR(VALUE(INDEX('Paths Edit'!$C21:$LY21,1,2+Q$71)&amp;""),NA())</f>
        <v>#N/A</v>
      </c>
      <c r="R93" s="42" t="e">
        <f>IFERROR(VALUE(INDEX('Paths Edit'!$C21:$LY21,1,2+R$71)&amp;""),NA())</f>
        <v>#N/A</v>
      </c>
      <c r="S93" s="44" t="e">
        <f>IFERROR(VALUE(INDEX('Paths Edit'!$C21:$LY21,1,2+S$71)&amp;""),NA())</f>
        <v>#N/A</v>
      </c>
      <c r="T93" s="42" t="e">
        <f>IFERROR(VALUE(INDEX('Paths Edit'!$C21:$LY21,1,2+T$71)&amp;""),NA())</f>
        <v>#N/A</v>
      </c>
      <c r="U93" s="44" t="e">
        <f>IFERROR(VALUE(INDEX('Paths Edit'!$C21:$LY21,1,2+U$71)&amp;""),NA())</f>
        <v>#N/A</v>
      </c>
      <c r="V93" s="42" t="e">
        <f>IFERROR(VALUE(INDEX('Paths Edit'!$C21:$LY21,1,2+V$71)&amp;""),NA())</f>
        <v>#N/A</v>
      </c>
      <c r="W93" s="44" t="e">
        <f>IFERROR(VALUE(INDEX('Paths Edit'!$C21:$LY21,1,2+W$71)&amp;""),NA())</f>
        <v>#N/A</v>
      </c>
      <c r="X93" s="42" t="e">
        <f>IFERROR(VALUE(INDEX('Paths Edit'!$C21:$LY21,1,2+X$71)&amp;""),NA())</f>
        <v>#N/A</v>
      </c>
      <c r="Y93" s="44" t="e">
        <f>IFERROR(VALUE(INDEX('Paths Edit'!$C21:$LY21,1,2+Y$71)&amp;""),NA())</f>
        <v>#N/A</v>
      </c>
      <c r="Z93" s="42" t="e">
        <f>IFERROR(VALUE(INDEX('Paths Edit'!$C21:$LY21,1,2+Z$71)&amp;""),NA())</f>
        <v>#N/A</v>
      </c>
      <c r="AA93" s="44" t="e">
        <f>IFERROR(VALUE(INDEX('Paths Edit'!$C21:$LY21,1,2+AA$71)&amp;""),NA())</f>
        <v>#N/A</v>
      </c>
      <c r="AB93" s="42" t="e">
        <f>IFERROR(VALUE(INDEX('Paths Edit'!$C21:$LY21,1,2+AB$71)&amp;""),NA())</f>
        <v>#N/A</v>
      </c>
      <c r="AC93" s="44" t="e">
        <f>IFERROR(VALUE(INDEX('Paths Edit'!$C21:$LY21,1,2+AC$71)&amp;""),NA())</f>
        <v>#N/A</v>
      </c>
      <c r="AD93" s="42" t="e">
        <f>IFERROR(VALUE(INDEX('Paths Edit'!$C21:$LY21,1,2+AD$71)&amp;""),NA())</f>
        <v>#N/A</v>
      </c>
      <c r="AE93" s="44" t="e">
        <f>IFERROR(VALUE(INDEX('Paths Edit'!$C21:$LY21,1,2+AE$71)&amp;""),NA())</f>
        <v>#N/A</v>
      </c>
      <c r="AF93" s="42" t="e">
        <f>IFERROR(VALUE(INDEX('Paths Edit'!$C21:$LY21,1,2+AF$71)&amp;""),NA())</f>
        <v>#N/A</v>
      </c>
      <c r="AG93" s="44" t="e">
        <f>IFERROR(VALUE(INDEX('Paths Edit'!$C21:$LY21,1,2+AG$71)&amp;""),NA())</f>
        <v>#N/A</v>
      </c>
      <c r="AH93" s="42" t="e">
        <f>IFERROR(VALUE(INDEX('Paths Edit'!$C21:$LY21,1,2+AH$71)&amp;""),NA())</f>
        <v>#N/A</v>
      </c>
      <c r="AI93" s="44" t="e">
        <f>IFERROR(VALUE(INDEX('Paths Edit'!$C21:$LY21,1,2+AI$71)&amp;""),NA())</f>
        <v>#N/A</v>
      </c>
      <c r="AJ93" s="42" t="e">
        <f>IFERROR(VALUE(INDEX('Paths Edit'!$C21:$LY21,1,2+AJ$71)&amp;""),NA())</f>
        <v>#N/A</v>
      </c>
      <c r="AK93" s="44" t="e">
        <f>IFERROR(VALUE(INDEX('Paths Edit'!$C21:$LY21,1,2+AK$71)&amp;""),NA())</f>
        <v>#N/A</v>
      </c>
      <c r="AL93" s="42" t="e">
        <f>IFERROR(VALUE(INDEX('Paths Edit'!$C21:$LY21,1,2+AL$71)&amp;""),NA())</f>
        <v>#N/A</v>
      </c>
      <c r="AM93" s="44" t="e">
        <f>IFERROR(VALUE(INDEX('Paths Edit'!$C21:$LY21,1,2+AM$71)&amp;""),NA())</f>
        <v>#N/A</v>
      </c>
      <c r="AN93" s="42" t="e">
        <f>IFERROR(VALUE(INDEX('Paths Edit'!$C21:$LY21,1,2+AN$71)&amp;""),NA())</f>
        <v>#N/A</v>
      </c>
      <c r="AO93" s="44" t="e">
        <f>IFERROR(VALUE(INDEX('Paths Edit'!$C21:$LY21,1,2+AO$71)&amp;""),NA())</f>
        <v>#N/A</v>
      </c>
      <c r="AP93" s="42" t="e">
        <f>IFERROR(VALUE(INDEX('Paths Edit'!$C21:$LY21,1,2+AP$71)&amp;""),NA())</f>
        <v>#N/A</v>
      </c>
      <c r="AQ93" s="44" t="e">
        <f>IFERROR(VALUE(INDEX('Paths Edit'!$C21:$LY21,1,2+AQ$71)&amp;""),NA())</f>
        <v>#N/A</v>
      </c>
      <c r="AR93" s="42" t="e">
        <f>IFERROR(VALUE(INDEX('Paths Edit'!$C21:$LY21,1,2+AR$71)&amp;""),NA())</f>
        <v>#N/A</v>
      </c>
      <c r="AS93" s="44" t="e">
        <f>IFERROR(VALUE(INDEX('Paths Edit'!$C21:$LY21,1,2+AS$71)&amp;""),NA())</f>
        <v>#N/A</v>
      </c>
      <c r="AT93" s="42" t="e">
        <f>IFERROR(VALUE(INDEX('Paths Edit'!$C21:$LY21,1,2+AT$71)&amp;""),NA())</f>
        <v>#N/A</v>
      </c>
      <c r="AU93" s="44" t="e">
        <f>IFERROR(VALUE(INDEX('Paths Edit'!$C21:$LY21,1,2+AU$71)&amp;""),NA())</f>
        <v>#N/A</v>
      </c>
      <c r="AV93" s="42" t="e">
        <f>IFERROR(VALUE(INDEX('Paths Edit'!$C21:$LY21,1,2+AV$71)&amp;""),NA())</f>
        <v>#N/A</v>
      </c>
      <c r="AW93" s="44" t="e">
        <f>IFERROR(VALUE(INDEX('Paths Edit'!$C21:$LY21,1,2+AW$71)&amp;""),NA())</f>
        <v>#N/A</v>
      </c>
      <c r="AX93" s="42" t="e">
        <f>IFERROR(VALUE(INDEX('Paths Edit'!$C21:$LY21,1,2+AX$71)&amp;""),NA())</f>
        <v>#N/A</v>
      </c>
      <c r="AY93" s="44" t="e">
        <f>IFERROR(VALUE(INDEX('Paths Edit'!$C21:$LY21,1,2+AY$71)&amp;""),NA())</f>
        <v>#N/A</v>
      </c>
      <c r="AZ93" s="42" t="e">
        <f>IFERROR(VALUE(INDEX('Paths Edit'!$C21:$LY21,1,2+AZ$71)&amp;""),NA())</f>
        <v>#N/A</v>
      </c>
      <c r="BA93" s="44" t="e">
        <f>IFERROR(VALUE(INDEX('Paths Edit'!$C21:$LY21,1,2+BA$71)&amp;""),NA())</f>
        <v>#N/A</v>
      </c>
      <c r="BB93" s="42" t="e">
        <f>IFERROR(VALUE(INDEX('Paths Edit'!$C21:$LY21,1,2+BB$71)&amp;""),NA())</f>
        <v>#N/A</v>
      </c>
      <c r="BC93" s="44" t="e">
        <f>IFERROR(VALUE(INDEX('Paths Edit'!$C21:$LY21,1,2+BC$71)&amp;""),NA())</f>
        <v>#N/A</v>
      </c>
      <c r="BD93" s="42" t="e">
        <f>IFERROR(VALUE(INDEX('Paths Edit'!$C21:$LY21,1,2+BD$71)&amp;""),NA())</f>
        <v>#N/A</v>
      </c>
      <c r="BE93" s="44" t="e">
        <f>IFERROR(VALUE(INDEX('Paths Edit'!$C21:$LY21,1,2+BE$71)&amp;""),NA())</f>
        <v>#N/A</v>
      </c>
      <c r="BF93" s="42" t="e">
        <f>IFERROR(VALUE(INDEX('Paths Edit'!$C21:$LY21,1,2+BF$71)&amp;""),NA())</f>
        <v>#N/A</v>
      </c>
      <c r="BG93" s="44" t="e">
        <f>IFERROR(VALUE(INDEX('Paths Edit'!$C21:$LY21,1,2+BG$71)&amp;""),NA())</f>
        <v>#N/A</v>
      </c>
      <c r="BH93" s="42" t="e">
        <f>IFERROR(VALUE(INDEX('Paths Edit'!$C21:$LY21,1,2+BH$71)&amp;""),NA())</f>
        <v>#N/A</v>
      </c>
      <c r="BI93" s="44" t="e">
        <f>IFERROR(VALUE(INDEX('Paths Edit'!$C21:$LY21,1,2+BI$71)&amp;""),NA())</f>
        <v>#N/A</v>
      </c>
      <c r="BJ93" s="42" t="e">
        <f>IFERROR(VALUE(INDEX('Paths Edit'!$C21:$LY21,1,2+BJ$71)&amp;""),NA())</f>
        <v>#N/A</v>
      </c>
      <c r="BK93" s="44" t="e">
        <f>IFERROR(VALUE(INDEX('Paths Edit'!$C21:$LY21,1,2+BK$71)&amp;""),NA())</f>
        <v>#N/A</v>
      </c>
      <c r="BL93" s="42" t="e">
        <f>IFERROR(VALUE(INDEX('Paths Edit'!$C21:$LY21,1,2+BL$71)&amp;""),NA())</f>
        <v>#N/A</v>
      </c>
      <c r="BM93" s="44" t="e">
        <f>IFERROR(VALUE(INDEX('Paths Edit'!$C21:$LY21,1,2+BM$71)&amp;""),NA())</f>
        <v>#N/A</v>
      </c>
      <c r="BN93" s="42" t="e">
        <f>IFERROR(VALUE(INDEX('Paths Edit'!$C21:$LY21,1,2+BN$71)&amp;""),NA())</f>
        <v>#N/A</v>
      </c>
      <c r="BO93" s="44" t="e">
        <f>IFERROR(VALUE(INDEX('Paths Edit'!$C21:$LY21,1,2+BO$71)&amp;""),NA())</f>
        <v>#N/A</v>
      </c>
      <c r="BP93" s="42" t="e">
        <f>IFERROR(VALUE(INDEX('Paths Edit'!$C21:$LY21,1,2+BP$71)&amp;""),NA())</f>
        <v>#N/A</v>
      </c>
      <c r="BQ93" s="44" t="e">
        <f>IFERROR(VALUE(INDEX('Paths Edit'!$C21:$LY21,1,2+BQ$71)&amp;""),NA())</f>
        <v>#N/A</v>
      </c>
      <c r="BR93" s="42" t="e">
        <f>IFERROR(VALUE(INDEX('Paths Edit'!$C21:$LY21,1,2+BR$71)&amp;""),NA())</f>
        <v>#N/A</v>
      </c>
      <c r="BS93" s="44" t="e">
        <f>IFERROR(VALUE(INDEX('Paths Edit'!$C21:$LY21,1,2+BS$71)&amp;""),NA())</f>
        <v>#N/A</v>
      </c>
      <c r="BT93" s="42" t="e">
        <f>IFERROR(VALUE(INDEX('Paths Edit'!$C21:$LY21,1,2+BT$71)&amp;""),NA())</f>
        <v>#N/A</v>
      </c>
      <c r="BU93" s="44" t="e">
        <f>IFERROR(VALUE(INDEX('Paths Edit'!$C21:$LY21,1,2+BU$71)&amp;""),NA())</f>
        <v>#N/A</v>
      </c>
      <c r="BV93" s="42" t="e">
        <f>IFERROR(VALUE(INDEX('Paths Edit'!$C21:$LY21,1,2+BV$71)&amp;""),NA())</f>
        <v>#N/A</v>
      </c>
      <c r="BW93" s="44" t="e">
        <f>IFERROR(VALUE(INDEX('Paths Edit'!$C21:$LY21,1,2+BW$71)&amp;""),NA())</f>
        <v>#N/A</v>
      </c>
      <c r="BX93" s="42" t="e">
        <f>IFERROR(VALUE(INDEX('Paths Edit'!$C21:$LY21,1,2+BX$71)&amp;""),NA())</f>
        <v>#N/A</v>
      </c>
      <c r="BY93" s="44" t="e">
        <f>IFERROR(VALUE(INDEX('Paths Edit'!$C21:$LY21,1,2+BY$71)&amp;""),NA())</f>
        <v>#N/A</v>
      </c>
      <c r="BZ93" s="42" t="e">
        <f>IFERROR(VALUE(INDEX('Paths Edit'!$C21:$LY21,1,2+BZ$71)&amp;""),NA())</f>
        <v>#N/A</v>
      </c>
      <c r="CA93" s="44" t="e">
        <f>IFERROR(VALUE(INDEX('Paths Edit'!$C21:$LY21,1,2+CA$71)&amp;""),NA())</f>
        <v>#N/A</v>
      </c>
      <c r="CB93" s="42" t="e">
        <f>IFERROR(VALUE(INDEX('Paths Edit'!$C21:$LY21,1,2+CB$71)&amp;""),NA())</f>
        <v>#N/A</v>
      </c>
      <c r="CC93" s="44" t="e">
        <f>IFERROR(VALUE(INDEX('Paths Edit'!$C21:$LY21,1,2+CC$71)&amp;""),NA())</f>
        <v>#N/A</v>
      </c>
      <c r="CD93" s="42" t="e">
        <f>IFERROR(VALUE(INDEX('Paths Edit'!$C21:$LY21,1,2+CD$71)&amp;""),NA())</f>
        <v>#N/A</v>
      </c>
      <c r="CE93" s="44" t="e">
        <f>IFERROR(VALUE(INDEX('Paths Edit'!$C21:$LY21,1,2+CE$71)&amp;""),NA())</f>
        <v>#N/A</v>
      </c>
      <c r="CF93" s="42" t="e">
        <f>IFERROR(VALUE(INDEX('Paths Edit'!$C21:$LY21,1,2+CF$71)&amp;""),NA())</f>
        <v>#N/A</v>
      </c>
      <c r="CG93" s="44" t="e">
        <f>IFERROR(VALUE(INDEX('Paths Edit'!$C21:$LY21,1,2+CG$71)&amp;""),NA())</f>
        <v>#N/A</v>
      </c>
      <c r="CH93" s="42" t="e">
        <f>IFERROR(VALUE(INDEX('Paths Edit'!$C21:$LY21,1,2+CH$71)&amp;""),NA())</f>
        <v>#N/A</v>
      </c>
      <c r="CI93" s="44" t="e">
        <f>IFERROR(VALUE(INDEX('Paths Edit'!$C21:$LY21,1,2+CI$71)&amp;""),NA())</f>
        <v>#N/A</v>
      </c>
      <c r="CJ93" s="42" t="e">
        <f>IFERROR(VALUE(INDEX('Paths Edit'!$C21:$LY21,1,2+CJ$71)&amp;""),NA())</f>
        <v>#N/A</v>
      </c>
      <c r="CK93" s="44" t="e">
        <f>IFERROR(VALUE(INDEX('Paths Edit'!$C21:$LY21,1,2+CK$71)&amp;""),NA())</f>
        <v>#N/A</v>
      </c>
      <c r="CL93" s="42" t="e">
        <f>IFERROR(VALUE(INDEX('Paths Edit'!$C21:$LY21,1,2+CL$71)&amp;""),NA())</f>
        <v>#N/A</v>
      </c>
      <c r="CM93" s="44" t="e">
        <f>IFERROR(VALUE(INDEX('Paths Edit'!$C21:$LY21,1,2+CM$71)&amp;""),NA())</f>
        <v>#N/A</v>
      </c>
      <c r="CN93" s="42" t="e">
        <f>IFERROR(VALUE(INDEX('Paths Edit'!$C21:$LY21,1,2+CN$71)&amp;""),NA())</f>
        <v>#N/A</v>
      </c>
      <c r="CO93" s="44" t="e">
        <f>IFERROR(VALUE(INDEX('Paths Edit'!$C21:$LY21,1,2+CO$71)&amp;""),NA())</f>
        <v>#N/A</v>
      </c>
      <c r="CP93" s="42" t="e">
        <f>IFERROR(VALUE(INDEX('Paths Edit'!$C21:$LY21,1,2+CP$71)&amp;""),NA())</f>
        <v>#N/A</v>
      </c>
      <c r="CQ93" s="44" t="e">
        <f>IFERROR(VALUE(INDEX('Paths Edit'!$C21:$LY21,1,2+CQ$71)&amp;""),NA())</f>
        <v>#N/A</v>
      </c>
      <c r="CR93" s="42" t="e">
        <f>IFERROR(VALUE(INDEX('Paths Edit'!$C21:$LY21,1,2+CR$71)&amp;""),NA())</f>
        <v>#N/A</v>
      </c>
      <c r="CS93" s="44" t="e">
        <f>IFERROR(VALUE(INDEX('Paths Edit'!$C21:$LY21,1,2+CS$71)&amp;""),NA())</f>
        <v>#N/A</v>
      </c>
    </row>
    <row r="94" spans="1:97" ht="15" customHeight="1">
      <c r="A94" s="96"/>
      <c r="B94" s="42" t="e">
        <f>IFERROR(VALUE(INDEX('Paths Edit'!$C22:$LY22,1,2+B$71)&amp;""),NA())</f>
        <v>#N/A</v>
      </c>
      <c r="C94" s="44" t="e">
        <f>IFERROR(VALUE(INDEX('Paths Edit'!$C22:$LY22,1,2+C$71)&amp;""),NA())</f>
        <v>#N/A</v>
      </c>
      <c r="D94" s="42" t="e">
        <f>IFERROR(VALUE(INDEX('Paths Edit'!$C22:$LY22,1,2+D$71)&amp;""),NA())</f>
        <v>#N/A</v>
      </c>
      <c r="E94" s="44" t="e">
        <f>IFERROR(VALUE(INDEX('Paths Edit'!$C22:$LY22,1,2+E$71)&amp;""),NA())</f>
        <v>#N/A</v>
      </c>
      <c r="F94" s="42" t="e">
        <f>IFERROR(VALUE(INDEX('Paths Edit'!$C22:$LY22,1,2+F$71)&amp;""),NA())</f>
        <v>#N/A</v>
      </c>
      <c r="G94" s="44" t="e">
        <f>IFERROR(VALUE(INDEX('Paths Edit'!$C22:$LY22,1,2+G$71)&amp;""),NA())</f>
        <v>#N/A</v>
      </c>
      <c r="H94" s="42" t="e">
        <f>IFERROR(VALUE(INDEX('Paths Edit'!$C22:$LY22,1,2+H$71)&amp;""),NA())</f>
        <v>#N/A</v>
      </c>
      <c r="I94" s="44" t="e">
        <f>IFERROR(VALUE(INDEX('Paths Edit'!$C22:$LY22,1,2+I$71)&amp;""),NA())</f>
        <v>#N/A</v>
      </c>
      <c r="J94" s="42" t="e">
        <f>IFERROR(VALUE(INDEX('Paths Edit'!$C22:$LY22,1,2+J$71)&amp;""),NA())</f>
        <v>#N/A</v>
      </c>
      <c r="K94" s="44" t="e">
        <f>IFERROR(VALUE(INDEX('Paths Edit'!$C22:$LY22,1,2+K$71)&amp;""),NA())</f>
        <v>#N/A</v>
      </c>
      <c r="L94" s="42" t="e">
        <f>IFERROR(VALUE(INDEX('Paths Edit'!$C22:$LY22,1,2+L$71)&amp;""),NA())</f>
        <v>#N/A</v>
      </c>
      <c r="M94" s="44" t="e">
        <f>IFERROR(VALUE(INDEX('Paths Edit'!$C22:$LY22,1,2+M$71)&amp;""),NA())</f>
        <v>#N/A</v>
      </c>
      <c r="N94" s="42" t="e">
        <f>IFERROR(VALUE(INDEX('Paths Edit'!$C22:$LY22,1,2+N$71)&amp;""),NA())</f>
        <v>#N/A</v>
      </c>
      <c r="O94" s="44" t="e">
        <f>IFERROR(VALUE(INDEX('Paths Edit'!$C22:$LY22,1,2+O$71)&amp;""),NA())</f>
        <v>#N/A</v>
      </c>
      <c r="P94" s="42" t="e">
        <f>IFERROR(VALUE(INDEX('Paths Edit'!$C22:$LY22,1,2+P$71)&amp;""),NA())</f>
        <v>#N/A</v>
      </c>
      <c r="Q94" s="44" t="e">
        <f>IFERROR(VALUE(INDEX('Paths Edit'!$C22:$LY22,1,2+Q$71)&amp;""),NA())</f>
        <v>#N/A</v>
      </c>
      <c r="R94" s="42" t="e">
        <f>IFERROR(VALUE(INDEX('Paths Edit'!$C22:$LY22,1,2+R$71)&amp;""),NA())</f>
        <v>#N/A</v>
      </c>
      <c r="S94" s="44" t="e">
        <f>IFERROR(VALUE(INDEX('Paths Edit'!$C22:$LY22,1,2+S$71)&amp;""),NA())</f>
        <v>#N/A</v>
      </c>
      <c r="T94" s="42" t="e">
        <f>IFERROR(VALUE(INDEX('Paths Edit'!$C22:$LY22,1,2+T$71)&amp;""),NA())</f>
        <v>#N/A</v>
      </c>
      <c r="U94" s="44" t="e">
        <f>IFERROR(VALUE(INDEX('Paths Edit'!$C22:$LY22,1,2+U$71)&amp;""),NA())</f>
        <v>#N/A</v>
      </c>
      <c r="V94" s="42" t="e">
        <f>IFERROR(VALUE(INDEX('Paths Edit'!$C22:$LY22,1,2+V$71)&amp;""),NA())</f>
        <v>#N/A</v>
      </c>
      <c r="W94" s="44" t="e">
        <f>IFERROR(VALUE(INDEX('Paths Edit'!$C22:$LY22,1,2+W$71)&amp;""),NA())</f>
        <v>#N/A</v>
      </c>
      <c r="X94" s="42" t="e">
        <f>IFERROR(VALUE(INDEX('Paths Edit'!$C22:$LY22,1,2+X$71)&amp;""),NA())</f>
        <v>#N/A</v>
      </c>
      <c r="Y94" s="44" t="e">
        <f>IFERROR(VALUE(INDEX('Paths Edit'!$C22:$LY22,1,2+Y$71)&amp;""),NA())</f>
        <v>#N/A</v>
      </c>
      <c r="Z94" s="42" t="e">
        <f>IFERROR(VALUE(INDEX('Paths Edit'!$C22:$LY22,1,2+Z$71)&amp;""),NA())</f>
        <v>#N/A</v>
      </c>
      <c r="AA94" s="44" t="e">
        <f>IFERROR(VALUE(INDEX('Paths Edit'!$C22:$LY22,1,2+AA$71)&amp;""),NA())</f>
        <v>#N/A</v>
      </c>
      <c r="AB94" s="42" t="e">
        <f>IFERROR(VALUE(INDEX('Paths Edit'!$C22:$LY22,1,2+AB$71)&amp;""),NA())</f>
        <v>#N/A</v>
      </c>
      <c r="AC94" s="44" t="e">
        <f>IFERROR(VALUE(INDEX('Paths Edit'!$C22:$LY22,1,2+AC$71)&amp;""),NA())</f>
        <v>#N/A</v>
      </c>
      <c r="AD94" s="42" t="e">
        <f>IFERROR(VALUE(INDEX('Paths Edit'!$C22:$LY22,1,2+AD$71)&amp;""),NA())</f>
        <v>#N/A</v>
      </c>
      <c r="AE94" s="44" t="e">
        <f>IFERROR(VALUE(INDEX('Paths Edit'!$C22:$LY22,1,2+AE$71)&amp;""),NA())</f>
        <v>#N/A</v>
      </c>
      <c r="AF94" s="42" t="e">
        <f>IFERROR(VALUE(INDEX('Paths Edit'!$C22:$LY22,1,2+AF$71)&amp;""),NA())</f>
        <v>#N/A</v>
      </c>
      <c r="AG94" s="44" t="e">
        <f>IFERROR(VALUE(INDEX('Paths Edit'!$C22:$LY22,1,2+AG$71)&amp;""),NA())</f>
        <v>#N/A</v>
      </c>
      <c r="AH94" s="42" t="e">
        <f>IFERROR(VALUE(INDEX('Paths Edit'!$C22:$LY22,1,2+AH$71)&amp;""),NA())</f>
        <v>#N/A</v>
      </c>
      <c r="AI94" s="44" t="e">
        <f>IFERROR(VALUE(INDEX('Paths Edit'!$C22:$LY22,1,2+AI$71)&amp;""),NA())</f>
        <v>#N/A</v>
      </c>
      <c r="AJ94" s="42" t="e">
        <f>IFERROR(VALUE(INDEX('Paths Edit'!$C22:$LY22,1,2+AJ$71)&amp;""),NA())</f>
        <v>#N/A</v>
      </c>
      <c r="AK94" s="44" t="e">
        <f>IFERROR(VALUE(INDEX('Paths Edit'!$C22:$LY22,1,2+AK$71)&amp;""),NA())</f>
        <v>#N/A</v>
      </c>
      <c r="AL94" s="42" t="e">
        <f>IFERROR(VALUE(INDEX('Paths Edit'!$C22:$LY22,1,2+AL$71)&amp;""),NA())</f>
        <v>#N/A</v>
      </c>
      <c r="AM94" s="44" t="e">
        <f>IFERROR(VALUE(INDEX('Paths Edit'!$C22:$LY22,1,2+AM$71)&amp;""),NA())</f>
        <v>#N/A</v>
      </c>
      <c r="AN94" s="42" t="e">
        <f>IFERROR(VALUE(INDEX('Paths Edit'!$C22:$LY22,1,2+AN$71)&amp;""),NA())</f>
        <v>#N/A</v>
      </c>
      <c r="AO94" s="44" t="e">
        <f>IFERROR(VALUE(INDEX('Paths Edit'!$C22:$LY22,1,2+AO$71)&amp;""),NA())</f>
        <v>#N/A</v>
      </c>
      <c r="AP94" s="42" t="e">
        <f>IFERROR(VALUE(INDEX('Paths Edit'!$C22:$LY22,1,2+AP$71)&amp;""),NA())</f>
        <v>#N/A</v>
      </c>
      <c r="AQ94" s="44" t="e">
        <f>IFERROR(VALUE(INDEX('Paths Edit'!$C22:$LY22,1,2+AQ$71)&amp;""),NA())</f>
        <v>#N/A</v>
      </c>
      <c r="AR94" s="42" t="e">
        <f>IFERROR(VALUE(INDEX('Paths Edit'!$C22:$LY22,1,2+AR$71)&amp;""),NA())</f>
        <v>#N/A</v>
      </c>
      <c r="AS94" s="44" t="e">
        <f>IFERROR(VALUE(INDEX('Paths Edit'!$C22:$LY22,1,2+AS$71)&amp;""),NA())</f>
        <v>#N/A</v>
      </c>
      <c r="AT94" s="42" t="e">
        <f>IFERROR(VALUE(INDEX('Paths Edit'!$C22:$LY22,1,2+AT$71)&amp;""),NA())</f>
        <v>#N/A</v>
      </c>
      <c r="AU94" s="44" t="e">
        <f>IFERROR(VALUE(INDEX('Paths Edit'!$C22:$LY22,1,2+AU$71)&amp;""),NA())</f>
        <v>#N/A</v>
      </c>
      <c r="AV94" s="42" t="e">
        <f>IFERROR(VALUE(INDEX('Paths Edit'!$C22:$LY22,1,2+AV$71)&amp;""),NA())</f>
        <v>#N/A</v>
      </c>
      <c r="AW94" s="44" t="e">
        <f>IFERROR(VALUE(INDEX('Paths Edit'!$C22:$LY22,1,2+AW$71)&amp;""),NA())</f>
        <v>#N/A</v>
      </c>
      <c r="AX94" s="42" t="e">
        <f>IFERROR(VALUE(INDEX('Paths Edit'!$C22:$LY22,1,2+AX$71)&amp;""),NA())</f>
        <v>#N/A</v>
      </c>
      <c r="AY94" s="44" t="e">
        <f>IFERROR(VALUE(INDEX('Paths Edit'!$C22:$LY22,1,2+AY$71)&amp;""),NA())</f>
        <v>#N/A</v>
      </c>
      <c r="AZ94" s="42" t="e">
        <f>IFERROR(VALUE(INDEX('Paths Edit'!$C22:$LY22,1,2+AZ$71)&amp;""),NA())</f>
        <v>#N/A</v>
      </c>
      <c r="BA94" s="44" t="e">
        <f>IFERROR(VALUE(INDEX('Paths Edit'!$C22:$LY22,1,2+BA$71)&amp;""),NA())</f>
        <v>#N/A</v>
      </c>
      <c r="BB94" s="42" t="e">
        <f>IFERROR(VALUE(INDEX('Paths Edit'!$C22:$LY22,1,2+BB$71)&amp;""),NA())</f>
        <v>#N/A</v>
      </c>
      <c r="BC94" s="44" t="e">
        <f>IFERROR(VALUE(INDEX('Paths Edit'!$C22:$LY22,1,2+BC$71)&amp;""),NA())</f>
        <v>#N/A</v>
      </c>
      <c r="BD94" s="42" t="e">
        <f>IFERROR(VALUE(INDEX('Paths Edit'!$C22:$LY22,1,2+BD$71)&amp;""),NA())</f>
        <v>#N/A</v>
      </c>
      <c r="BE94" s="44" t="e">
        <f>IFERROR(VALUE(INDEX('Paths Edit'!$C22:$LY22,1,2+BE$71)&amp;""),NA())</f>
        <v>#N/A</v>
      </c>
      <c r="BF94" s="42" t="e">
        <f>IFERROR(VALUE(INDEX('Paths Edit'!$C22:$LY22,1,2+BF$71)&amp;""),NA())</f>
        <v>#N/A</v>
      </c>
      <c r="BG94" s="44" t="e">
        <f>IFERROR(VALUE(INDEX('Paths Edit'!$C22:$LY22,1,2+BG$71)&amp;""),NA())</f>
        <v>#N/A</v>
      </c>
      <c r="BH94" s="42" t="e">
        <f>IFERROR(VALUE(INDEX('Paths Edit'!$C22:$LY22,1,2+BH$71)&amp;""),NA())</f>
        <v>#N/A</v>
      </c>
      <c r="BI94" s="44" t="e">
        <f>IFERROR(VALUE(INDEX('Paths Edit'!$C22:$LY22,1,2+BI$71)&amp;""),NA())</f>
        <v>#N/A</v>
      </c>
      <c r="BJ94" s="42" t="e">
        <f>IFERROR(VALUE(INDEX('Paths Edit'!$C22:$LY22,1,2+BJ$71)&amp;""),NA())</f>
        <v>#N/A</v>
      </c>
      <c r="BK94" s="44" t="e">
        <f>IFERROR(VALUE(INDEX('Paths Edit'!$C22:$LY22,1,2+BK$71)&amp;""),NA())</f>
        <v>#N/A</v>
      </c>
      <c r="BL94" s="42" t="e">
        <f>IFERROR(VALUE(INDEX('Paths Edit'!$C22:$LY22,1,2+BL$71)&amp;""),NA())</f>
        <v>#N/A</v>
      </c>
      <c r="BM94" s="44" t="e">
        <f>IFERROR(VALUE(INDEX('Paths Edit'!$C22:$LY22,1,2+BM$71)&amp;""),NA())</f>
        <v>#N/A</v>
      </c>
      <c r="BN94" s="42" t="e">
        <f>IFERROR(VALUE(INDEX('Paths Edit'!$C22:$LY22,1,2+BN$71)&amp;""),NA())</f>
        <v>#N/A</v>
      </c>
      <c r="BO94" s="44" t="e">
        <f>IFERROR(VALUE(INDEX('Paths Edit'!$C22:$LY22,1,2+BO$71)&amp;""),NA())</f>
        <v>#N/A</v>
      </c>
      <c r="BP94" s="42" t="e">
        <f>IFERROR(VALUE(INDEX('Paths Edit'!$C22:$LY22,1,2+BP$71)&amp;""),NA())</f>
        <v>#N/A</v>
      </c>
      <c r="BQ94" s="44" t="e">
        <f>IFERROR(VALUE(INDEX('Paths Edit'!$C22:$LY22,1,2+BQ$71)&amp;""),NA())</f>
        <v>#N/A</v>
      </c>
      <c r="BR94" s="42" t="e">
        <f>IFERROR(VALUE(INDEX('Paths Edit'!$C22:$LY22,1,2+BR$71)&amp;""),NA())</f>
        <v>#N/A</v>
      </c>
      <c r="BS94" s="44" t="e">
        <f>IFERROR(VALUE(INDEX('Paths Edit'!$C22:$LY22,1,2+BS$71)&amp;""),NA())</f>
        <v>#N/A</v>
      </c>
      <c r="BT94" s="42" t="e">
        <f>IFERROR(VALUE(INDEX('Paths Edit'!$C22:$LY22,1,2+BT$71)&amp;""),NA())</f>
        <v>#N/A</v>
      </c>
      <c r="BU94" s="44" t="e">
        <f>IFERROR(VALUE(INDEX('Paths Edit'!$C22:$LY22,1,2+BU$71)&amp;""),NA())</f>
        <v>#N/A</v>
      </c>
      <c r="BV94" s="42" t="e">
        <f>IFERROR(VALUE(INDEX('Paths Edit'!$C22:$LY22,1,2+BV$71)&amp;""),NA())</f>
        <v>#N/A</v>
      </c>
      <c r="BW94" s="44" t="e">
        <f>IFERROR(VALUE(INDEX('Paths Edit'!$C22:$LY22,1,2+BW$71)&amp;""),NA())</f>
        <v>#N/A</v>
      </c>
      <c r="BX94" s="42" t="e">
        <f>IFERROR(VALUE(INDEX('Paths Edit'!$C22:$LY22,1,2+BX$71)&amp;""),NA())</f>
        <v>#N/A</v>
      </c>
      <c r="BY94" s="44" t="e">
        <f>IFERROR(VALUE(INDEX('Paths Edit'!$C22:$LY22,1,2+BY$71)&amp;""),NA())</f>
        <v>#N/A</v>
      </c>
      <c r="BZ94" s="42" t="e">
        <f>IFERROR(VALUE(INDEX('Paths Edit'!$C22:$LY22,1,2+BZ$71)&amp;""),NA())</f>
        <v>#N/A</v>
      </c>
      <c r="CA94" s="44" t="e">
        <f>IFERROR(VALUE(INDEX('Paths Edit'!$C22:$LY22,1,2+CA$71)&amp;""),NA())</f>
        <v>#N/A</v>
      </c>
      <c r="CB94" s="42" t="e">
        <f>IFERROR(VALUE(INDEX('Paths Edit'!$C22:$LY22,1,2+CB$71)&amp;""),NA())</f>
        <v>#N/A</v>
      </c>
      <c r="CC94" s="44" t="e">
        <f>IFERROR(VALUE(INDEX('Paths Edit'!$C22:$LY22,1,2+CC$71)&amp;""),NA())</f>
        <v>#N/A</v>
      </c>
      <c r="CD94" s="42" t="e">
        <f>IFERROR(VALUE(INDEX('Paths Edit'!$C22:$LY22,1,2+CD$71)&amp;""),NA())</f>
        <v>#N/A</v>
      </c>
      <c r="CE94" s="44" t="e">
        <f>IFERROR(VALUE(INDEX('Paths Edit'!$C22:$LY22,1,2+CE$71)&amp;""),NA())</f>
        <v>#N/A</v>
      </c>
      <c r="CF94" s="42" t="e">
        <f>IFERROR(VALUE(INDEX('Paths Edit'!$C22:$LY22,1,2+CF$71)&amp;""),NA())</f>
        <v>#N/A</v>
      </c>
      <c r="CG94" s="44" t="e">
        <f>IFERROR(VALUE(INDEX('Paths Edit'!$C22:$LY22,1,2+CG$71)&amp;""),NA())</f>
        <v>#N/A</v>
      </c>
      <c r="CH94" s="42" t="e">
        <f>IFERROR(VALUE(INDEX('Paths Edit'!$C22:$LY22,1,2+CH$71)&amp;""),NA())</f>
        <v>#N/A</v>
      </c>
      <c r="CI94" s="44" t="e">
        <f>IFERROR(VALUE(INDEX('Paths Edit'!$C22:$LY22,1,2+CI$71)&amp;""),NA())</f>
        <v>#N/A</v>
      </c>
      <c r="CJ94" s="42" t="e">
        <f>IFERROR(VALUE(INDEX('Paths Edit'!$C22:$LY22,1,2+CJ$71)&amp;""),NA())</f>
        <v>#N/A</v>
      </c>
      <c r="CK94" s="44" t="e">
        <f>IFERROR(VALUE(INDEX('Paths Edit'!$C22:$LY22,1,2+CK$71)&amp;""),NA())</f>
        <v>#N/A</v>
      </c>
      <c r="CL94" s="42" t="e">
        <f>IFERROR(VALUE(INDEX('Paths Edit'!$C22:$LY22,1,2+CL$71)&amp;""),NA())</f>
        <v>#N/A</v>
      </c>
      <c r="CM94" s="44" t="e">
        <f>IFERROR(VALUE(INDEX('Paths Edit'!$C22:$LY22,1,2+CM$71)&amp;""),NA())</f>
        <v>#N/A</v>
      </c>
      <c r="CN94" s="42" t="e">
        <f>IFERROR(VALUE(INDEX('Paths Edit'!$C22:$LY22,1,2+CN$71)&amp;""),NA())</f>
        <v>#N/A</v>
      </c>
      <c r="CO94" s="44" t="e">
        <f>IFERROR(VALUE(INDEX('Paths Edit'!$C22:$LY22,1,2+CO$71)&amp;""),NA())</f>
        <v>#N/A</v>
      </c>
      <c r="CP94" s="42" t="e">
        <f>IFERROR(VALUE(INDEX('Paths Edit'!$C22:$LY22,1,2+CP$71)&amp;""),NA())</f>
        <v>#N/A</v>
      </c>
      <c r="CQ94" s="44" t="e">
        <f>IFERROR(VALUE(INDEX('Paths Edit'!$C22:$LY22,1,2+CQ$71)&amp;""),NA())</f>
        <v>#N/A</v>
      </c>
      <c r="CR94" s="42" t="e">
        <f>IFERROR(VALUE(INDEX('Paths Edit'!$C22:$LY22,1,2+CR$71)&amp;""),NA())</f>
        <v>#N/A</v>
      </c>
      <c r="CS94" s="44" t="e">
        <f>IFERROR(VALUE(INDEX('Paths Edit'!$C22:$LY22,1,2+CS$71)&amp;""),NA())</f>
        <v>#N/A</v>
      </c>
    </row>
    <row r="95" spans="1:97" ht="15" customHeight="1">
      <c r="A95" s="96"/>
      <c r="B95" s="43" t="e">
        <f>IFERROR(VALUE(INDEX('Paths Edit'!$C23:$LY23,1,2+B$71)&amp;""),NA())</f>
        <v>#N/A</v>
      </c>
      <c r="C95" s="45" t="e">
        <f>IFERROR(VALUE(INDEX('Paths Edit'!$C23:$LY23,1,2+C$71)&amp;""),NA())</f>
        <v>#N/A</v>
      </c>
      <c r="D95" s="43" t="e">
        <f>IFERROR(VALUE(INDEX('Paths Edit'!$C23:$LY23,1,2+D$71)&amp;""),NA())</f>
        <v>#N/A</v>
      </c>
      <c r="E95" s="45" t="e">
        <f>IFERROR(VALUE(INDEX('Paths Edit'!$C23:$LY23,1,2+E$71)&amp;""),NA())</f>
        <v>#N/A</v>
      </c>
      <c r="F95" s="43" t="e">
        <f>IFERROR(VALUE(INDEX('Paths Edit'!$C23:$LY23,1,2+F$71)&amp;""),NA())</f>
        <v>#N/A</v>
      </c>
      <c r="G95" s="45" t="e">
        <f>IFERROR(VALUE(INDEX('Paths Edit'!$C23:$LY23,1,2+G$71)&amp;""),NA())</f>
        <v>#N/A</v>
      </c>
      <c r="H95" s="43" t="e">
        <f>IFERROR(VALUE(INDEX('Paths Edit'!$C23:$LY23,1,2+H$71)&amp;""),NA())</f>
        <v>#N/A</v>
      </c>
      <c r="I95" s="45" t="e">
        <f>IFERROR(VALUE(INDEX('Paths Edit'!$C23:$LY23,1,2+I$71)&amp;""),NA())</f>
        <v>#N/A</v>
      </c>
      <c r="J95" s="43" t="e">
        <f>IFERROR(VALUE(INDEX('Paths Edit'!$C23:$LY23,1,2+J$71)&amp;""),NA())</f>
        <v>#N/A</v>
      </c>
      <c r="K95" s="45" t="e">
        <f>IFERROR(VALUE(INDEX('Paths Edit'!$C23:$LY23,1,2+K$71)&amp;""),NA())</f>
        <v>#N/A</v>
      </c>
      <c r="L95" s="43" t="e">
        <f>IFERROR(VALUE(INDEX('Paths Edit'!$C23:$LY23,1,2+L$71)&amp;""),NA())</f>
        <v>#N/A</v>
      </c>
      <c r="M95" s="45" t="e">
        <f>IFERROR(VALUE(INDEX('Paths Edit'!$C23:$LY23,1,2+M$71)&amp;""),NA())</f>
        <v>#N/A</v>
      </c>
      <c r="N95" s="43" t="e">
        <f>IFERROR(VALUE(INDEX('Paths Edit'!$C23:$LY23,1,2+N$71)&amp;""),NA())</f>
        <v>#N/A</v>
      </c>
      <c r="O95" s="45" t="e">
        <f>IFERROR(VALUE(INDEX('Paths Edit'!$C23:$LY23,1,2+O$71)&amp;""),NA())</f>
        <v>#N/A</v>
      </c>
      <c r="P95" s="43" t="e">
        <f>IFERROR(VALUE(INDEX('Paths Edit'!$C23:$LY23,1,2+P$71)&amp;""),NA())</f>
        <v>#N/A</v>
      </c>
      <c r="Q95" s="45" t="e">
        <f>IFERROR(VALUE(INDEX('Paths Edit'!$C23:$LY23,1,2+Q$71)&amp;""),NA())</f>
        <v>#N/A</v>
      </c>
      <c r="R95" s="43" t="e">
        <f>IFERROR(VALUE(INDEX('Paths Edit'!$C23:$LY23,1,2+R$71)&amp;""),NA())</f>
        <v>#N/A</v>
      </c>
      <c r="S95" s="45" t="e">
        <f>IFERROR(VALUE(INDEX('Paths Edit'!$C23:$LY23,1,2+S$71)&amp;""),NA())</f>
        <v>#N/A</v>
      </c>
      <c r="T95" s="43" t="e">
        <f>IFERROR(VALUE(INDEX('Paths Edit'!$C23:$LY23,1,2+T$71)&amp;""),NA())</f>
        <v>#N/A</v>
      </c>
      <c r="U95" s="45" t="e">
        <f>IFERROR(VALUE(INDEX('Paths Edit'!$C23:$LY23,1,2+U$71)&amp;""),NA())</f>
        <v>#N/A</v>
      </c>
      <c r="V95" s="43" t="e">
        <f>IFERROR(VALUE(INDEX('Paths Edit'!$C23:$LY23,1,2+V$71)&amp;""),NA())</f>
        <v>#N/A</v>
      </c>
      <c r="W95" s="45" t="e">
        <f>IFERROR(VALUE(INDEX('Paths Edit'!$C23:$LY23,1,2+W$71)&amp;""),NA())</f>
        <v>#N/A</v>
      </c>
      <c r="X95" s="43" t="e">
        <f>IFERROR(VALUE(INDEX('Paths Edit'!$C23:$LY23,1,2+X$71)&amp;""),NA())</f>
        <v>#N/A</v>
      </c>
      <c r="Y95" s="45" t="e">
        <f>IFERROR(VALUE(INDEX('Paths Edit'!$C23:$LY23,1,2+Y$71)&amp;""),NA())</f>
        <v>#N/A</v>
      </c>
      <c r="Z95" s="43" t="e">
        <f>IFERROR(VALUE(INDEX('Paths Edit'!$C23:$LY23,1,2+Z$71)&amp;""),NA())</f>
        <v>#N/A</v>
      </c>
      <c r="AA95" s="45" t="e">
        <f>IFERROR(VALUE(INDEX('Paths Edit'!$C23:$LY23,1,2+AA$71)&amp;""),NA())</f>
        <v>#N/A</v>
      </c>
      <c r="AB95" s="43" t="e">
        <f>IFERROR(VALUE(INDEX('Paths Edit'!$C23:$LY23,1,2+AB$71)&amp;""),NA())</f>
        <v>#N/A</v>
      </c>
      <c r="AC95" s="45" t="e">
        <f>IFERROR(VALUE(INDEX('Paths Edit'!$C23:$LY23,1,2+AC$71)&amp;""),NA())</f>
        <v>#N/A</v>
      </c>
      <c r="AD95" s="43" t="e">
        <f>IFERROR(VALUE(INDEX('Paths Edit'!$C23:$LY23,1,2+AD$71)&amp;""),NA())</f>
        <v>#N/A</v>
      </c>
      <c r="AE95" s="45" t="e">
        <f>IFERROR(VALUE(INDEX('Paths Edit'!$C23:$LY23,1,2+AE$71)&amp;""),NA())</f>
        <v>#N/A</v>
      </c>
      <c r="AF95" s="43" t="e">
        <f>IFERROR(VALUE(INDEX('Paths Edit'!$C23:$LY23,1,2+AF$71)&amp;""),NA())</f>
        <v>#N/A</v>
      </c>
      <c r="AG95" s="45" t="e">
        <f>IFERROR(VALUE(INDEX('Paths Edit'!$C23:$LY23,1,2+AG$71)&amp;""),NA())</f>
        <v>#N/A</v>
      </c>
      <c r="AH95" s="43" t="e">
        <f>IFERROR(VALUE(INDEX('Paths Edit'!$C23:$LY23,1,2+AH$71)&amp;""),NA())</f>
        <v>#N/A</v>
      </c>
      <c r="AI95" s="45" t="e">
        <f>IFERROR(VALUE(INDEX('Paths Edit'!$C23:$LY23,1,2+AI$71)&amp;""),NA())</f>
        <v>#N/A</v>
      </c>
      <c r="AJ95" s="43" t="e">
        <f>IFERROR(VALUE(INDEX('Paths Edit'!$C23:$LY23,1,2+AJ$71)&amp;""),NA())</f>
        <v>#N/A</v>
      </c>
      <c r="AK95" s="45" t="e">
        <f>IFERROR(VALUE(INDEX('Paths Edit'!$C23:$LY23,1,2+AK$71)&amp;""),NA())</f>
        <v>#N/A</v>
      </c>
      <c r="AL95" s="43" t="e">
        <f>IFERROR(VALUE(INDEX('Paths Edit'!$C23:$LY23,1,2+AL$71)&amp;""),NA())</f>
        <v>#N/A</v>
      </c>
      <c r="AM95" s="45" t="e">
        <f>IFERROR(VALUE(INDEX('Paths Edit'!$C23:$LY23,1,2+AM$71)&amp;""),NA())</f>
        <v>#N/A</v>
      </c>
      <c r="AN95" s="43" t="e">
        <f>IFERROR(VALUE(INDEX('Paths Edit'!$C23:$LY23,1,2+AN$71)&amp;""),NA())</f>
        <v>#N/A</v>
      </c>
      <c r="AO95" s="45" t="e">
        <f>IFERROR(VALUE(INDEX('Paths Edit'!$C23:$LY23,1,2+AO$71)&amp;""),NA())</f>
        <v>#N/A</v>
      </c>
      <c r="AP95" s="43" t="e">
        <f>IFERROR(VALUE(INDEX('Paths Edit'!$C23:$LY23,1,2+AP$71)&amp;""),NA())</f>
        <v>#N/A</v>
      </c>
      <c r="AQ95" s="45" t="e">
        <f>IFERROR(VALUE(INDEX('Paths Edit'!$C23:$LY23,1,2+AQ$71)&amp;""),NA())</f>
        <v>#N/A</v>
      </c>
      <c r="AR95" s="43" t="e">
        <f>IFERROR(VALUE(INDEX('Paths Edit'!$C23:$LY23,1,2+AR$71)&amp;""),NA())</f>
        <v>#N/A</v>
      </c>
      <c r="AS95" s="45" t="e">
        <f>IFERROR(VALUE(INDEX('Paths Edit'!$C23:$LY23,1,2+AS$71)&amp;""),NA())</f>
        <v>#N/A</v>
      </c>
      <c r="AT95" s="43" t="e">
        <f>IFERROR(VALUE(INDEX('Paths Edit'!$C23:$LY23,1,2+AT$71)&amp;""),NA())</f>
        <v>#N/A</v>
      </c>
      <c r="AU95" s="45" t="e">
        <f>IFERROR(VALUE(INDEX('Paths Edit'!$C23:$LY23,1,2+AU$71)&amp;""),NA())</f>
        <v>#N/A</v>
      </c>
      <c r="AV95" s="43" t="e">
        <f>IFERROR(VALUE(INDEX('Paths Edit'!$C23:$LY23,1,2+AV$71)&amp;""),NA())</f>
        <v>#N/A</v>
      </c>
      <c r="AW95" s="45" t="e">
        <f>IFERROR(VALUE(INDEX('Paths Edit'!$C23:$LY23,1,2+AW$71)&amp;""),NA())</f>
        <v>#N/A</v>
      </c>
      <c r="AX95" s="43" t="e">
        <f>IFERROR(VALUE(INDEX('Paths Edit'!$C23:$LY23,1,2+AX$71)&amp;""),NA())</f>
        <v>#N/A</v>
      </c>
      <c r="AY95" s="45" t="e">
        <f>IFERROR(VALUE(INDEX('Paths Edit'!$C23:$LY23,1,2+AY$71)&amp;""),NA())</f>
        <v>#N/A</v>
      </c>
      <c r="AZ95" s="43" t="e">
        <f>IFERROR(VALUE(INDEX('Paths Edit'!$C23:$LY23,1,2+AZ$71)&amp;""),NA())</f>
        <v>#N/A</v>
      </c>
      <c r="BA95" s="45" t="e">
        <f>IFERROR(VALUE(INDEX('Paths Edit'!$C23:$LY23,1,2+BA$71)&amp;""),NA())</f>
        <v>#N/A</v>
      </c>
      <c r="BB95" s="43" t="e">
        <f>IFERROR(VALUE(INDEX('Paths Edit'!$C23:$LY23,1,2+BB$71)&amp;""),NA())</f>
        <v>#N/A</v>
      </c>
      <c r="BC95" s="45" t="e">
        <f>IFERROR(VALUE(INDEX('Paths Edit'!$C23:$LY23,1,2+BC$71)&amp;""),NA())</f>
        <v>#N/A</v>
      </c>
      <c r="BD95" s="43" t="e">
        <f>IFERROR(VALUE(INDEX('Paths Edit'!$C23:$LY23,1,2+BD$71)&amp;""),NA())</f>
        <v>#N/A</v>
      </c>
      <c r="BE95" s="45" t="e">
        <f>IFERROR(VALUE(INDEX('Paths Edit'!$C23:$LY23,1,2+BE$71)&amp;""),NA())</f>
        <v>#N/A</v>
      </c>
      <c r="BF95" s="43" t="e">
        <f>IFERROR(VALUE(INDEX('Paths Edit'!$C23:$LY23,1,2+BF$71)&amp;""),NA())</f>
        <v>#N/A</v>
      </c>
      <c r="BG95" s="45" t="e">
        <f>IFERROR(VALUE(INDEX('Paths Edit'!$C23:$LY23,1,2+BG$71)&amp;""),NA())</f>
        <v>#N/A</v>
      </c>
      <c r="BH95" s="43" t="e">
        <f>IFERROR(VALUE(INDEX('Paths Edit'!$C23:$LY23,1,2+BH$71)&amp;""),NA())</f>
        <v>#N/A</v>
      </c>
      <c r="BI95" s="45" t="e">
        <f>IFERROR(VALUE(INDEX('Paths Edit'!$C23:$LY23,1,2+BI$71)&amp;""),NA())</f>
        <v>#N/A</v>
      </c>
      <c r="BJ95" s="43" t="e">
        <f>IFERROR(VALUE(INDEX('Paths Edit'!$C23:$LY23,1,2+BJ$71)&amp;""),NA())</f>
        <v>#N/A</v>
      </c>
      <c r="BK95" s="45" t="e">
        <f>IFERROR(VALUE(INDEX('Paths Edit'!$C23:$LY23,1,2+BK$71)&amp;""),NA())</f>
        <v>#N/A</v>
      </c>
      <c r="BL95" s="43" t="e">
        <f>IFERROR(VALUE(INDEX('Paths Edit'!$C23:$LY23,1,2+BL$71)&amp;""),NA())</f>
        <v>#N/A</v>
      </c>
      <c r="BM95" s="45" t="e">
        <f>IFERROR(VALUE(INDEX('Paths Edit'!$C23:$LY23,1,2+BM$71)&amp;""),NA())</f>
        <v>#N/A</v>
      </c>
      <c r="BN95" s="43" t="e">
        <f>IFERROR(VALUE(INDEX('Paths Edit'!$C23:$LY23,1,2+BN$71)&amp;""),NA())</f>
        <v>#N/A</v>
      </c>
      <c r="BO95" s="45" t="e">
        <f>IFERROR(VALUE(INDEX('Paths Edit'!$C23:$LY23,1,2+BO$71)&amp;""),NA())</f>
        <v>#N/A</v>
      </c>
      <c r="BP95" s="43" t="e">
        <f>IFERROR(VALUE(INDEX('Paths Edit'!$C23:$LY23,1,2+BP$71)&amp;""),NA())</f>
        <v>#N/A</v>
      </c>
      <c r="BQ95" s="45" t="e">
        <f>IFERROR(VALUE(INDEX('Paths Edit'!$C23:$LY23,1,2+BQ$71)&amp;""),NA())</f>
        <v>#N/A</v>
      </c>
      <c r="BR95" s="43" t="e">
        <f>IFERROR(VALUE(INDEX('Paths Edit'!$C23:$LY23,1,2+BR$71)&amp;""),NA())</f>
        <v>#N/A</v>
      </c>
      <c r="BS95" s="45" t="e">
        <f>IFERROR(VALUE(INDEX('Paths Edit'!$C23:$LY23,1,2+BS$71)&amp;""),NA())</f>
        <v>#N/A</v>
      </c>
      <c r="BT95" s="43" t="e">
        <f>IFERROR(VALUE(INDEX('Paths Edit'!$C23:$LY23,1,2+BT$71)&amp;""),NA())</f>
        <v>#N/A</v>
      </c>
      <c r="BU95" s="45" t="e">
        <f>IFERROR(VALUE(INDEX('Paths Edit'!$C23:$LY23,1,2+BU$71)&amp;""),NA())</f>
        <v>#N/A</v>
      </c>
      <c r="BV95" s="43" t="e">
        <f>IFERROR(VALUE(INDEX('Paths Edit'!$C23:$LY23,1,2+BV$71)&amp;""),NA())</f>
        <v>#N/A</v>
      </c>
      <c r="BW95" s="45" t="e">
        <f>IFERROR(VALUE(INDEX('Paths Edit'!$C23:$LY23,1,2+BW$71)&amp;""),NA())</f>
        <v>#N/A</v>
      </c>
      <c r="BX95" s="43" t="e">
        <f>IFERROR(VALUE(INDEX('Paths Edit'!$C23:$LY23,1,2+BX$71)&amp;""),NA())</f>
        <v>#N/A</v>
      </c>
      <c r="BY95" s="45" t="e">
        <f>IFERROR(VALUE(INDEX('Paths Edit'!$C23:$LY23,1,2+BY$71)&amp;""),NA())</f>
        <v>#N/A</v>
      </c>
      <c r="BZ95" s="43" t="e">
        <f>IFERROR(VALUE(INDEX('Paths Edit'!$C23:$LY23,1,2+BZ$71)&amp;""),NA())</f>
        <v>#N/A</v>
      </c>
      <c r="CA95" s="45" t="e">
        <f>IFERROR(VALUE(INDEX('Paths Edit'!$C23:$LY23,1,2+CA$71)&amp;""),NA())</f>
        <v>#N/A</v>
      </c>
      <c r="CB95" s="43" t="e">
        <f>IFERROR(VALUE(INDEX('Paths Edit'!$C23:$LY23,1,2+CB$71)&amp;""),NA())</f>
        <v>#N/A</v>
      </c>
      <c r="CC95" s="45" t="e">
        <f>IFERROR(VALUE(INDEX('Paths Edit'!$C23:$LY23,1,2+CC$71)&amp;""),NA())</f>
        <v>#N/A</v>
      </c>
      <c r="CD95" s="43" t="e">
        <f>IFERROR(VALUE(INDEX('Paths Edit'!$C23:$LY23,1,2+CD$71)&amp;""),NA())</f>
        <v>#N/A</v>
      </c>
      <c r="CE95" s="45" t="e">
        <f>IFERROR(VALUE(INDEX('Paths Edit'!$C23:$LY23,1,2+CE$71)&amp;""),NA())</f>
        <v>#N/A</v>
      </c>
      <c r="CF95" s="43" t="e">
        <f>IFERROR(VALUE(INDEX('Paths Edit'!$C23:$LY23,1,2+CF$71)&amp;""),NA())</f>
        <v>#N/A</v>
      </c>
      <c r="CG95" s="45" t="e">
        <f>IFERROR(VALUE(INDEX('Paths Edit'!$C23:$LY23,1,2+CG$71)&amp;""),NA())</f>
        <v>#N/A</v>
      </c>
      <c r="CH95" s="43" t="e">
        <f>IFERROR(VALUE(INDEX('Paths Edit'!$C23:$LY23,1,2+CH$71)&amp;""),NA())</f>
        <v>#N/A</v>
      </c>
      <c r="CI95" s="45" t="e">
        <f>IFERROR(VALUE(INDEX('Paths Edit'!$C23:$LY23,1,2+CI$71)&amp;""),NA())</f>
        <v>#N/A</v>
      </c>
      <c r="CJ95" s="43" t="e">
        <f>IFERROR(VALUE(INDEX('Paths Edit'!$C23:$LY23,1,2+CJ$71)&amp;""),NA())</f>
        <v>#N/A</v>
      </c>
      <c r="CK95" s="45" t="e">
        <f>IFERROR(VALUE(INDEX('Paths Edit'!$C23:$LY23,1,2+CK$71)&amp;""),NA())</f>
        <v>#N/A</v>
      </c>
      <c r="CL95" s="43" t="e">
        <f>IFERROR(VALUE(INDEX('Paths Edit'!$C23:$LY23,1,2+CL$71)&amp;""),NA())</f>
        <v>#N/A</v>
      </c>
      <c r="CM95" s="45" t="e">
        <f>IFERROR(VALUE(INDEX('Paths Edit'!$C23:$LY23,1,2+CM$71)&amp;""),NA())</f>
        <v>#N/A</v>
      </c>
      <c r="CN95" s="43" t="e">
        <f>IFERROR(VALUE(INDEX('Paths Edit'!$C23:$LY23,1,2+CN$71)&amp;""),NA())</f>
        <v>#N/A</v>
      </c>
      <c r="CO95" s="45" t="e">
        <f>IFERROR(VALUE(INDEX('Paths Edit'!$C23:$LY23,1,2+CO$71)&amp;""),NA())</f>
        <v>#N/A</v>
      </c>
      <c r="CP95" s="43" t="e">
        <f>IFERROR(VALUE(INDEX('Paths Edit'!$C23:$LY23,1,2+CP$71)&amp;""),NA())</f>
        <v>#N/A</v>
      </c>
      <c r="CQ95" s="45" t="e">
        <f>IFERROR(VALUE(INDEX('Paths Edit'!$C23:$LY23,1,2+CQ$71)&amp;""),NA())</f>
        <v>#N/A</v>
      </c>
      <c r="CR95" s="43" t="e">
        <f>IFERROR(VALUE(INDEX('Paths Edit'!$C23:$LY23,1,2+CR$71)&amp;""),NA())</f>
        <v>#N/A</v>
      </c>
      <c r="CS95" s="45" t="e">
        <f>IFERROR(VALUE(INDEX('Paths Edit'!$C23:$LY23,1,2+CS$71)&amp;""),NA())</f>
        <v>#N/A</v>
      </c>
    </row>
    <row r="96" spans="1:97" ht="15">
      <c r="A96" s="58">
        <v>1</v>
      </c>
      <c r="B96" s="36">
        <f>IFERROR(IF(AND(OR(LEN(B80),LEN(C80)),OR(LEN(B81),LEN(C81))),B81-B80,""),"")</f>
        <v>4</v>
      </c>
      <c r="C96" s="37">
        <f>IFERROR(IF(AND(OR(LEN(B80),LEN(C80)),OR(LEN(B81),LEN(C81))),C81-C80,""),"")</f>
        <v>-6</v>
      </c>
      <c r="D96" s="36">
        <f t="shared" ref="D96" si="127">IFERROR(IF(AND(OR(LEN(D80),LEN(E80)),OR(LEN(D81),LEN(E81))),D81-D80,""),"")</f>
        <v>-1</v>
      </c>
      <c r="E96" s="37">
        <f t="shared" ref="E96" si="128">IFERROR(IF(AND(OR(LEN(D80),LEN(E80)),OR(LEN(D81),LEN(E81))),E81-E80,""),"")</f>
        <v>8</v>
      </c>
      <c r="F96" s="36">
        <f t="shared" ref="F96" si="129">IFERROR(IF(AND(OR(LEN(F80),LEN(G80)),OR(LEN(F81),LEN(G81))),F81-F80,""),"")</f>
        <v>0</v>
      </c>
      <c r="G96" s="37">
        <f t="shared" ref="G96" si="130">IFERROR(IF(AND(OR(LEN(F80),LEN(G80)),OR(LEN(F81),LEN(G81))),G81-G80,""),"")</f>
        <v>8</v>
      </c>
      <c r="H96" s="36">
        <f t="shared" ref="H96" si="131">IFERROR(IF(AND(OR(LEN(H80),LEN(I80)),OR(LEN(H81),LEN(I81))),H81-H80,""),"")</f>
        <v>12</v>
      </c>
      <c r="I96" s="37">
        <f t="shared" ref="I96" si="132">IFERROR(IF(AND(OR(LEN(H80),LEN(I80)),OR(LEN(H81),LEN(I81))),I81-I80,""),"")</f>
        <v>1</v>
      </c>
      <c r="J96" s="36">
        <f t="shared" ref="J96" si="133">IFERROR(IF(AND(OR(LEN(J80),LEN(K80)),OR(LEN(J81),LEN(K81))),J81-J80,""),"")</f>
        <v>2</v>
      </c>
      <c r="K96" s="37">
        <f t="shared" ref="K96" si="134">IFERROR(IF(AND(OR(LEN(J80),LEN(K80)),OR(LEN(J81),LEN(K81))),K81-K80,""),"")</f>
        <v>-10</v>
      </c>
      <c r="L96" s="36">
        <f t="shared" ref="L96" si="135">IFERROR(IF(AND(OR(LEN(L80),LEN(M80)),OR(LEN(L81),LEN(M81))),L81-L80,""),"")</f>
        <v>5</v>
      </c>
      <c r="M96" s="37">
        <f t="shared" ref="M96" si="136">IFERROR(IF(AND(OR(LEN(L80),LEN(M80)),OR(LEN(L81),LEN(M81))),M81-M80,""),"")</f>
        <v>-9</v>
      </c>
      <c r="N96" s="36">
        <f t="shared" ref="N96" si="137">IFERROR(IF(AND(OR(LEN(N80),LEN(O80)),OR(LEN(N81),LEN(O81))),N81-N80,""),"")</f>
        <v>-7</v>
      </c>
      <c r="O96" s="37">
        <f t="shared" ref="O96" si="138">IFERROR(IF(AND(OR(LEN(N80),LEN(O80)),OR(LEN(N81),LEN(O81))),O81-O80,""),"")</f>
        <v>1</v>
      </c>
      <c r="P96" s="36">
        <f t="shared" ref="P96" si="139">IFERROR(IF(AND(OR(LEN(P80),LEN(Q80)),OR(LEN(P81),LEN(Q81))),P81-P80,""),"")</f>
        <v>4</v>
      </c>
      <c r="Q96" s="37">
        <f t="shared" ref="Q96" si="140">IFERROR(IF(AND(OR(LEN(P80),LEN(Q80)),OR(LEN(P81),LEN(Q81))),Q81-Q80,""),"")</f>
        <v>-6</v>
      </c>
      <c r="R96" s="36">
        <f t="shared" ref="R96:AV97" si="141">IFERROR(IF(AND(OR(LEN(R80),LEN(S80)),OR(LEN(R81),LEN(S81))),R81-R80,""),"")</f>
        <v>0</v>
      </c>
      <c r="S96" s="37">
        <f t="shared" ref="S96:AW97" si="142">IFERROR(IF(AND(OR(LEN(R80),LEN(S80)),OR(LEN(R81),LEN(S81))),S81-S80,""),"")</f>
        <v>8</v>
      </c>
      <c r="T96" s="36">
        <f t="shared" ref="T96" si="143">IFERROR(IF(AND(OR(LEN(T80),LEN(U80)),OR(LEN(T81),LEN(U81))),T81-T80,""),"")</f>
        <v>1</v>
      </c>
      <c r="U96" s="37">
        <f t="shared" ref="U96" si="144">IFERROR(IF(AND(OR(LEN(T80),LEN(U80)),OR(LEN(T81),LEN(U81))),U81-U80,""),"")</f>
        <v>7</v>
      </c>
      <c r="V96" s="36">
        <f t="shared" ref="V96" si="145">IFERROR(IF(AND(OR(LEN(V80),LEN(W80)),OR(LEN(V81),LEN(W81))),V81-V80,""),"")</f>
        <v>-1</v>
      </c>
      <c r="W96" s="37">
        <f t="shared" ref="W96" si="146">IFERROR(IF(AND(OR(LEN(V80),LEN(W80)),OR(LEN(V81),LEN(W81))),W81-W80,""),"")</f>
        <v>8</v>
      </c>
      <c r="X96" s="36">
        <f t="shared" ref="X96" si="147">IFERROR(IF(AND(OR(LEN(X80),LEN(Y80)),OR(LEN(X81),LEN(Y81))),X81-X80,""),"")</f>
        <v>-7</v>
      </c>
      <c r="Y96" s="37">
        <f t="shared" ref="Y96" si="148">IFERROR(IF(AND(OR(LEN(X80),LEN(Y80)),OR(LEN(X81),LEN(Y81))),Y81-Y80,""),"")</f>
        <v>0</v>
      </c>
      <c r="Z96" s="36">
        <f t="shared" ref="Z96" si="149">IFERROR(IF(AND(OR(LEN(Z80),LEN(AA80)),OR(LEN(Z81),LEN(AA81))),Z81-Z80,""),"")</f>
        <v>-8</v>
      </c>
      <c r="AA96" s="37">
        <f t="shared" ref="AA96" si="150">IFERROR(IF(AND(OR(LEN(Z80),LEN(AA80)),OR(LEN(Z81),LEN(AA81))),AA81-AA80,""),"")</f>
        <v>1</v>
      </c>
      <c r="AB96" s="36">
        <f t="shared" ref="AB96" si="151">IFERROR(IF(AND(OR(LEN(AB80),LEN(AC80)),OR(LEN(AB81),LEN(AC81))),AB81-AB80,""),"")</f>
        <v>0</v>
      </c>
      <c r="AC96" s="37">
        <f t="shared" ref="AC96" si="152">IFERROR(IF(AND(OR(LEN(AB80),LEN(AC80)),OR(LEN(AB81),LEN(AC81))),AC81-AC80,""),"")</f>
        <v>-8</v>
      </c>
      <c r="AD96" s="36">
        <f t="shared" ref="AD96" si="153">IFERROR(IF(AND(OR(LEN(AD80),LEN(AE80)),OR(LEN(AD81),LEN(AE81))),AD81-AD80,""),"")</f>
        <v>8</v>
      </c>
      <c r="AE96" s="37">
        <f t="shared" ref="AE96" si="154">IFERROR(IF(AND(OR(LEN(AD80),LEN(AE80)),OR(LEN(AD81),LEN(AE81))),AE81-AE80,""),"")</f>
        <v>0</v>
      </c>
      <c r="AF96" s="36">
        <f t="shared" ref="AF96" si="155">IFERROR(IF(AND(OR(LEN(AF80),LEN(AG80)),OR(LEN(AF81),LEN(AG81))),AF81-AF80,""),"")</f>
        <v>1</v>
      </c>
      <c r="AG96" s="37">
        <f t="shared" ref="AG96" si="156">IFERROR(IF(AND(OR(LEN(AF80),LEN(AG80)),OR(LEN(AF81),LEN(AG81))),AG81-AG80,""),"")</f>
        <v>7</v>
      </c>
      <c r="AH96" s="36">
        <f t="shared" ref="AH96" si="157">IFERROR(IF(AND(OR(LEN(AH80),LEN(AI80)),OR(LEN(AH81),LEN(AI81))),AH81-AH80,""),"")</f>
        <v>0</v>
      </c>
      <c r="AI96" s="37">
        <f t="shared" ref="AI96" si="158">IFERROR(IF(AND(OR(LEN(AH80),LEN(AI80)),OR(LEN(AH81),LEN(AI81))),AI81-AI80,""),"")</f>
        <v>8</v>
      </c>
      <c r="AJ96" s="36">
        <f t="shared" ref="AJ96" si="159">IFERROR(IF(AND(OR(LEN(AJ80),LEN(AK80)),OR(LEN(AJ81),LEN(AK81))),AJ81-AJ80,""),"")</f>
        <v>-1</v>
      </c>
      <c r="AK96" s="37">
        <f t="shared" ref="AK96" si="160">IFERROR(IF(AND(OR(LEN(AJ80),LEN(AK80)),OR(LEN(AJ81),LEN(AK81))),AK81-AK80,""),"")</f>
        <v>11</v>
      </c>
      <c r="AL96" s="36">
        <f t="shared" ref="AL96" si="161">IFERROR(IF(AND(OR(LEN(AL80),LEN(AM80)),OR(LEN(AL81),LEN(AM81))),AL81-AL80,""),"")</f>
        <v>-9</v>
      </c>
      <c r="AM96" s="37">
        <f t="shared" ref="AM96" si="162">IFERROR(IF(AND(OR(LEN(AL80),LEN(AM80)),OR(LEN(AL81),LEN(AM81))),AM81-AM80,""),"")</f>
        <v>1</v>
      </c>
      <c r="AN96" s="36">
        <f t="shared" ref="AN96" si="163">IFERROR(IF(AND(OR(LEN(AN80),LEN(AO80)),OR(LEN(AN81),LEN(AO81))),AN81-AN80,""),"")</f>
        <v>1</v>
      </c>
      <c r="AO96" s="37">
        <f t="shared" ref="AO96" si="164">IFERROR(IF(AND(OR(LEN(AN80),LEN(AO80)),OR(LEN(AN81),LEN(AO81))),AO81-AO80,""),"")</f>
        <v>6</v>
      </c>
      <c r="AP96" s="36">
        <f t="shared" ref="AP96" si="165">IFERROR(IF(AND(OR(LEN(AP80),LEN(AQ80)),OR(LEN(AP81),LEN(AQ81))),AP81-AP80,""),"")</f>
        <v>8</v>
      </c>
      <c r="AQ96" s="37">
        <f t="shared" ref="AQ96" si="166">IFERROR(IF(AND(OR(LEN(AP80),LEN(AQ80)),OR(LEN(AP81),LEN(AQ81))),AQ81-AQ80,""),"")</f>
        <v>0</v>
      </c>
      <c r="AR96" s="36">
        <f t="shared" ref="AR96" si="167">IFERROR(IF(AND(OR(LEN(AR80),LEN(AS80)),OR(LEN(AR81),LEN(AS81))),AR81-AR80,""),"")</f>
        <v>10</v>
      </c>
      <c r="AS96" s="37">
        <f t="shared" ref="AS96" si="168">IFERROR(IF(AND(OR(LEN(AR80),LEN(AS80)),OR(LEN(AR81),LEN(AS81))),AS81-AS80,""),"")</f>
        <v>1</v>
      </c>
      <c r="AT96" s="36">
        <f t="shared" ref="AT96" si="169">IFERROR(IF(AND(OR(LEN(AT80),LEN(AU80)),OR(LEN(AT81),LEN(AU81))),AT81-AT80,""),"")</f>
        <v>7</v>
      </c>
      <c r="AU96" s="37">
        <f t="shared" ref="AU96" si="170">IFERROR(IF(AND(OR(LEN(AT80),LEN(AU80)),OR(LEN(AT81),LEN(AU81))),AU81-AU80,""),"")</f>
        <v>-1</v>
      </c>
      <c r="AV96" s="36">
        <f t="shared" ref="AV96" si="171">IFERROR(IF(AND(OR(LEN(AV80),LEN(AW80)),OR(LEN(AV81),LEN(AW81))),AV81-AV80,""),"")</f>
        <v>10</v>
      </c>
      <c r="AW96" s="37">
        <f t="shared" ref="AW96" si="172">IFERROR(IF(AND(OR(LEN(AV80),LEN(AW80)),OR(LEN(AV81),LEN(AW81))),AW81-AW80,""),"")</f>
        <v>-1</v>
      </c>
      <c r="AX96" s="36">
        <f t="shared" ref="AX96:CR104" si="173">IFERROR(IF(AND(OR(LEN(AX80),LEN(AY80)),OR(LEN(AX81),LEN(AY81))),AX81-AX80,""),"")</f>
        <v>-4</v>
      </c>
      <c r="AY96" s="37">
        <f t="shared" ref="AY96:CS104" si="174">IFERROR(IF(AND(OR(LEN(AX80),LEN(AY80)),OR(LEN(AX81),LEN(AY81))),AY81-AY80,""),"")</f>
        <v>-7</v>
      </c>
      <c r="AZ96" s="36">
        <f t="shared" ref="AZ96" si="175">IFERROR(IF(AND(OR(LEN(AZ80),LEN(BA80)),OR(LEN(AZ81),LEN(BA81))),AZ81-AZ80,""),"")</f>
        <v>-1</v>
      </c>
      <c r="BA96" s="37">
        <f t="shared" ref="BA96" si="176">IFERROR(IF(AND(OR(LEN(AZ80),LEN(BA80)),OR(LEN(AZ81),LEN(BA81))),BA81-BA80,""),"")</f>
        <v>-7</v>
      </c>
      <c r="BB96" s="36">
        <f t="shared" ref="BB96" si="177">IFERROR(IF(AND(OR(LEN(BB80),LEN(BC80)),OR(LEN(BB81),LEN(BC81))),BB81-BB80,""),"")</f>
        <v>-6</v>
      </c>
      <c r="BC96" s="37">
        <f t="shared" ref="BC96" si="178">IFERROR(IF(AND(OR(LEN(BB80),LEN(BC80)),OR(LEN(BB81),LEN(BC81))),BC81-BC80,""),"")</f>
        <v>-3</v>
      </c>
      <c r="BD96" s="36">
        <f t="shared" ref="BD96" si="179">IFERROR(IF(AND(OR(LEN(BD80),LEN(BE80)),OR(LEN(BD81),LEN(BE81))),BD81-BD80,""),"")</f>
        <v>11</v>
      </c>
      <c r="BE96" s="37">
        <f t="shared" ref="BE96" si="180">IFERROR(IF(AND(OR(LEN(BD80),LEN(BE80)),OR(LEN(BD81),LEN(BE81))),BE81-BE80,""),"")</f>
        <v>4</v>
      </c>
      <c r="BF96" s="36">
        <f t="shared" ref="BF96" si="181">IFERROR(IF(AND(OR(LEN(BF80),LEN(BG80)),OR(LEN(BF81),LEN(BG81))),BF81-BF80,""),"")</f>
        <v>6</v>
      </c>
      <c r="BG96" s="37">
        <f t="shared" ref="BG96" si="182">IFERROR(IF(AND(OR(LEN(BF80),LEN(BG80)),OR(LEN(BF81),LEN(BG81))),BG81-BG80,""),"")</f>
        <v>-3</v>
      </c>
      <c r="BH96" s="36">
        <f t="shared" ref="BH96" si="183">IFERROR(IF(AND(OR(LEN(BH80),LEN(BI80)),OR(LEN(BH81),LEN(BI81))),BH81-BH80,""),"")</f>
        <v>-2</v>
      </c>
      <c r="BI96" s="37">
        <f t="shared" ref="BI96" si="184">IFERROR(IF(AND(OR(LEN(BH80),LEN(BI80)),OR(LEN(BH81),LEN(BI81))),BI81-BI80,""),"")</f>
        <v>-7</v>
      </c>
      <c r="BJ96" s="36">
        <f t="shared" ref="BJ96" si="185">IFERROR(IF(AND(OR(LEN(BJ80),LEN(BK80)),OR(LEN(BJ81),LEN(BK81))),BJ81-BJ80,""),"")</f>
        <v>7</v>
      </c>
      <c r="BK96" s="37">
        <f t="shared" ref="BK96" si="186">IFERROR(IF(AND(OR(LEN(BJ80),LEN(BK80)),OR(LEN(BJ81),LEN(BK81))),BK81-BK80,""),"")</f>
        <v>1</v>
      </c>
      <c r="BL96" s="36">
        <f t="shared" ref="BL96" si="187">IFERROR(IF(AND(OR(LEN(BL80),LEN(BM80)),OR(LEN(BL81),LEN(BM81))),BL81-BL80,""),"")</f>
        <v>-1</v>
      </c>
      <c r="BM96" s="37">
        <f t="shared" ref="BM96" si="188">IFERROR(IF(AND(OR(LEN(BL80),LEN(BM80)),OR(LEN(BL81),LEN(BM81))),BM81-BM80,""),"")</f>
        <v>7</v>
      </c>
      <c r="BN96" s="36">
        <f t="shared" ref="BN96" si="189">IFERROR(IF(AND(OR(LEN(BN80),LEN(BO80)),OR(LEN(BN81),LEN(BO81))),BN81-BN80,""),"")</f>
        <v>-1</v>
      </c>
      <c r="BO96" s="37">
        <f t="shared" ref="BO96" si="190">IFERROR(IF(AND(OR(LEN(BN80),LEN(BO80)),OR(LEN(BN81),LEN(BO81))),BO81-BO80,""),"")</f>
        <v>9</v>
      </c>
      <c r="BP96" s="36">
        <f t="shared" ref="BP96" si="191">IFERROR(IF(AND(OR(LEN(BP80),LEN(BQ80)),OR(LEN(BP81),LEN(BQ81))),BP81-BP80,""),"")</f>
        <v>-7</v>
      </c>
      <c r="BQ96" s="37">
        <f t="shared" ref="BQ96" si="192">IFERROR(IF(AND(OR(LEN(BP80),LEN(BQ80)),OR(LEN(BP81),LEN(BQ81))),BQ81-BQ80,""),"")</f>
        <v>2</v>
      </c>
      <c r="BR96" s="36">
        <f t="shared" ref="BR96" si="193">IFERROR(IF(AND(OR(LEN(BR80),LEN(BS80)),OR(LEN(BR81),LEN(BS81))),BR81-BR80,""),"")</f>
        <v>-7</v>
      </c>
      <c r="BS96" s="37">
        <f t="shared" ref="BS96" si="194">IFERROR(IF(AND(OR(LEN(BR80),LEN(BS80)),OR(LEN(BR81),LEN(BS81))),BS81-BS80,""),"")</f>
        <v>-2</v>
      </c>
      <c r="BT96" s="36">
        <f t="shared" ref="BT96" si="195">IFERROR(IF(AND(OR(LEN(BT80),LEN(BU80)),OR(LEN(BT81),LEN(BU81))),BT81-BT80,""),"")</f>
        <v>-8</v>
      </c>
      <c r="BU96" s="37">
        <f t="shared" ref="BU96" si="196">IFERROR(IF(AND(OR(LEN(BT80),LEN(BU80)),OR(LEN(BT81),LEN(BU81))),BU81-BU80,""),"")</f>
        <v>1</v>
      </c>
      <c r="BV96" s="36">
        <f t="shared" ref="BV96" si="197">IFERROR(IF(AND(OR(LEN(BV80),LEN(BW80)),OR(LEN(BV81),LEN(BW81))),BV81-BV80,""),"")</f>
        <v>-2</v>
      </c>
      <c r="BW96" s="37">
        <f t="shared" ref="BW96" si="198">IFERROR(IF(AND(OR(LEN(BV80),LEN(BW80)),OR(LEN(BV81),LEN(BW81))),BW81-BW80,""),"")</f>
        <v>8</v>
      </c>
      <c r="BX96" s="36">
        <f t="shared" ref="BX96" si="199">IFERROR(IF(AND(OR(LEN(BX80),LEN(BY80)),OR(LEN(BX81),LEN(BY81))),BX81-BX80,""),"")</f>
        <v>3</v>
      </c>
      <c r="BY96" s="37">
        <f t="shared" ref="BY96" si="200">IFERROR(IF(AND(OR(LEN(BX80),LEN(BY80)),OR(LEN(BX81),LEN(BY81))),BY81-BY80,""),"")</f>
        <v>6</v>
      </c>
      <c r="BZ96" s="36">
        <f t="shared" ref="BZ96" si="201">IFERROR(IF(AND(OR(LEN(BZ80),LEN(CA80)),OR(LEN(BZ81),LEN(CA81))),BZ81-BZ80,""),"")</f>
        <v>1</v>
      </c>
      <c r="CA96" s="37">
        <f t="shared" ref="CA96" si="202">IFERROR(IF(AND(OR(LEN(BZ80),LEN(CA80)),OR(LEN(BZ81),LEN(CA81))),CA81-CA80,""),"")</f>
        <v>7</v>
      </c>
      <c r="CB96" s="36">
        <f t="shared" ref="CB96" si="203">IFERROR(IF(AND(OR(LEN(CB80),LEN(CC80)),OR(LEN(CB81),LEN(CC81))),CB81-CB80,""),"")</f>
        <v>9</v>
      </c>
      <c r="CC96" s="37">
        <f t="shared" ref="CC96" si="204">IFERROR(IF(AND(OR(LEN(CB80),LEN(CC80)),OR(LEN(CB81),LEN(CC81))),CC81-CC80,""),"")</f>
        <v>0</v>
      </c>
      <c r="CD96" s="36">
        <f t="shared" ref="CD96" si="205">IFERROR(IF(AND(OR(LEN(CD80),LEN(CE80)),OR(LEN(CD81),LEN(CE81))),CD81-CD80,""),"")</f>
        <v>7</v>
      </c>
      <c r="CE96" s="37">
        <f t="shared" ref="CE96" si="206">IFERROR(IF(AND(OR(LEN(CD80),LEN(CE80)),OR(LEN(CD81),LEN(CE81))),CE81-CE80,""),"")</f>
        <v>3</v>
      </c>
      <c r="CF96" s="36">
        <f t="shared" ref="CF96" si="207">IFERROR(IF(AND(OR(LEN(CF80),LEN(CG80)),OR(LEN(CF81),LEN(CG81))),CF81-CF80,""),"")</f>
        <v>15</v>
      </c>
      <c r="CG96" s="37">
        <f t="shared" ref="CG96" si="208">IFERROR(IF(AND(OR(LEN(CF80),LEN(CG80)),OR(LEN(CF81),LEN(CG81))),CG81-CG80,""),"")</f>
        <v>0</v>
      </c>
      <c r="CH96" s="36">
        <f t="shared" ref="CH96" si="209">IFERROR(IF(AND(OR(LEN(CH80),LEN(CI80)),OR(LEN(CH81),LEN(CI81))),CH81-CH80,""),"")</f>
        <v>18</v>
      </c>
      <c r="CI96" s="37">
        <f t="shared" ref="CI96" si="210">IFERROR(IF(AND(OR(LEN(CH80),LEN(CI80)),OR(LEN(CH81),LEN(CI81))),CI81-CI80,""),"")</f>
        <v>-1</v>
      </c>
      <c r="CJ96" s="36">
        <f t="shared" ref="CJ96" si="211">IFERROR(IF(AND(OR(LEN(CJ80),LEN(CK80)),OR(LEN(CJ81),LEN(CK81))),CJ81-CJ80,""),"")</f>
        <v>11</v>
      </c>
      <c r="CK96" s="37">
        <f t="shared" ref="CK96" si="212">IFERROR(IF(AND(OR(LEN(CJ80),LEN(CK80)),OR(LEN(CJ81),LEN(CK81))),CK81-CK80,""),"")</f>
        <v>0</v>
      </c>
      <c r="CL96" s="36">
        <f t="shared" ref="CL96" si="213">IFERROR(IF(AND(OR(LEN(CL80),LEN(CM80)),OR(LEN(CL81),LEN(CM81))),CL81-CL80,""),"")</f>
        <v>-12</v>
      </c>
      <c r="CM96" s="37">
        <f t="shared" ref="CM96" si="214">IFERROR(IF(AND(OR(LEN(CL80),LEN(CM80)),OR(LEN(CL81),LEN(CM81))),CM81-CM80,""),"")</f>
        <v>0</v>
      </c>
      <c r="CN96" s="36">
        <f t="shared" ref="CN96" si="215">IFERROR(IF(AND(OR(LEN(CN80),LEN(CO80)),OR(LEN(CN81),LEN(CO81))),CN81-CN80,""),"")</f>
        <v>-9</v>
      </c>
      <c r="CO96" s="37">
        <f t="shared" ref="CO96" si="216">IFERROR(IF(AND(OR(LEN(CN80),LEN(CO80)),OR(LEN(CN81),LEN(CO81))),CO81-CO80,""),"")</f>
        <v>-3</v>
      </c>
      <c r="CP96" s="36">
        <f t="shared" ref="CP96" si="217">IFERROR(IF(AND(OR(LEN(CP80),LEN(CQ80)),OR(LEN(CP81),LEN(CQ81))),CP81-CP80,""),"")</f>
        <v>0</v>
      </c>
      <c r="CQ96" s="37">
        <f t="shared" ref="CQ96" si="218">IFERROR(IF(AND(OR(LEN(CP80),LEN(CQ80)),OR(LEN(CP81),LEN(CQ81))),CQ81-CQ80,""),"")</f>
        <v>-14</v>
      </c>
      <c r="CR96" s="36">
        <f t="shared" ref="CR96" si="219">IFERROR(IF(AND(OR(LEN(CR80),LEN(CS80)),OR(LEN(CR81),LEN(CS81))),CR81-CR80,""),"")</f>
        <v>3</v>
      </c>
      <c r="CS96" s="37">
        <f t="shared" ref="CS96" si="220">IFERROR(IF(AND(OR(LEN(CR80),LEN(CS80)),OR(LEN(CR81),LEN(CS81))),CS81-CS80,""),"")</f>
        <v>9</v>
      </c>
    </row>
    <row r="97" spans="1:97" ht="15">
      <c r="A97" s="58">
        <f t="shared" ref="A97:A127" si="221">A96+1</f>
        <v>2</v>
      </c>
      <c r="B97" s="36">
        <f t="shared" ref="B97:P110" si="222">IFERROR(IF(AND(OR(LEN(B81),LEN(C81)),OR(LEN(B82),LEN(C82))),B82-B81,""),"")</f>
        <v>10</v>
      </c>
      <c r="C97" s="37">
        <f t="shared" ref="C97:Q110" si="223">IFERROR(IF(AND(OR(LEN(B81),LEN(C81)),OR(LEN(B82),LEN(C82))),C82-C81,""),"")</f>
        <v>-3</v>
      </c>
      <c r="D97" s="36">
        <f t="shared" si="222"/>
        <v>-3</v>
      </c>
      <c r="E97" s="37">
        <f t="shared" si="223"/>
        <v>7</v>
      </c>
      <c r="F97" s="36">
        <f t="shared" si="222"/>
        <v>1</v>
      </c>
      <c r="G97" s="37">
        <f t="shared" si="223"/>
        <v>11</v>
      </c>
      <c r="H97" s="36">
        <f t="shared" si="222"/>
        <v>7</v>
      </c>
      <c r="I97" s="37">
        <f t="shared" si="223"/>
        <v>4</v>
      </c>
      <c r="J97" s="36">
        <f t="shared" si="222"/>
        <v>7</v>
      </c>
      <c r="K97" s="37">
        <f t="shared" si="223"/>
        <v>-7</v>
      </c>
      <c r="L97" s="36">
        <f t="shared" si="222"/>
        <v>0</v>
      </c>
      <c r="M97" s="37">
        <f t="shared" si="223"/>
        <v>-10</v>
      </c>
      <c r="N97" s="36">
        <f t="shared" si="222"/>
        <v>-5</v>
      </c>
      <c r="O97" s="37">
        <f t="shared" si="223"/>
        <v>5</v>
      </c>
      <c r="P97" s="36">
        <f t="shared" si="222"/>
        <v>6</v>
      </c>
      <c r="Q97" s="37">
        <f t="shared" si="223"/>
        <v>-4</v>
      </c>
      <c r="R97" s="36">
        <f t="shared" si="141"/>
        <v>3</v>
      </c>
      <c r="S97" s="37">
        <f t="shared" si="142"/>
        <v>6</v>
      </c>
      <c r="T97" s="36">
        <f t="shared" si="141"/>
        <v>2</v>
      </c>
      <c r="U97" s="37">
        <f t="shared" si="142"/>
        <v>5</v>
      </c>
      <c r="V97" s="36">
        <f t="shared" si="141"/>
        <v>-5</v>
      </c>
      <c r="W97" s="37">
        <f t="shared" si="142"/>
        <v>6</v>
      </c>
      <c r="X97" s="36">
        <f t="shared" si="141"/>
        <v>-6</v>
      </c>
      <c r="Y97" s="37">
        <f t="shared" si="142"/>
        <v>-2</v>
      </c>
      <c r="Z97" s="36">
        <f t="shared" si="141"/>
        <v>-8</v>
      </c>
      <c r="AA97" s="37">
        <f t="shared" si="142"/>
        <v>2</v>
      </c>
      <c r="AB97" s="36">
        <f t="shared" si="141"/>
        <v>1</v>
      </c>
      <c r="AC97" s="37">
        <f t="shared" si="142"/>
        <v>-8</v>
      </c>
      <c r="AD97" s="36">
        <f t="shared" si="141"/>
        <v>6</v>
      </c>
      <c r="AE97" s="37">
        <f t="shared" si="142"/>
        <v>1</v>
      </c>
      <c r="AF97" s="36">
        <f t="shared" si="141"/>
        <v>-3</v>
      </c>
      <c r="AG97" s="37">
        <f t="shared" si="142"/>
        <v>5</v>
      </c>
      <c r="AH97" s="36">
        <f t="shared" si="141"/>
        <v>2</v>
      </c>
      <c r="AI97" s="37">
        <f t="shared" si="142"/>
        <v>5</v>
      </c>
      <c r="AJ97" s="36">
        <f t="shared" si="141"/>
        <v>-3</v>
      </c>
      <c r="AK97" s="37">
        <f t="shared" si="142"/>
        <v>9</v>
      </c>
      <c r="AL97" s="36">
        <f t="shared" si="141"/>
        <v>-8</v>
      </c>
      <c r="AM97" s="37">
        <f t="shared" si="142"/>
        <v>1</v>
      </c>
      <c r="AN97" s="36">
        <f t="shared" si="141"/>
        <v>2</v>
      </c>
      <c r="AO97" s="37">
        <f t="shared" si="142"/>
        <v>6</v>
      </c>
      <c r="AP97" s="36">
        <f t="shared" si="141"/>
        <v>7</v>
      </c>
      <c r="AQ97" s="37">
        <f t="shared" si="142"/>
        <v>-2</v>
      </c>
      <c r="AR97" s="36">
        <f t="shared" si="141"/>
        <v>8</v>
      </c>
      <c r="AS97" s="37">
        <f t="shared" si="142"/>
        <v>4</v>
      </c>
      <c r="AT97" s="36">
        <f t="shared" si="141"/>
        <v>7</v>
      </c>
      <c r="AU97" s="37">
        <f t="shared" si="142"/>
        <v>2</v>
      </c>
      <c r="AV97" s="36">
        <f t="shared" si="141"/>
        <v>8</v>
      </c>
      <c r="AW97" s="37">
        <f t="shared" si="142"/>
        <v>-5</v>
      </c>
      <c r="AX97" s="36">
        <f t="shared" si="173"/>
        <v>-3</v>
      </c>
      <c r="AY97" s="37">
        <f t="shared" si="174"/>
        <v>-8</v>
      </c>
      <c r="AZ97" s="36">
        <f t="shared" si="173"/>
        <v>-3</v>
      </c>
      <c r="BA97" s="37">
        <f t="shared" si="174"/>
        <v>-6</v>
      </c>
      <c r="BB97" s="36">
        <f t="shared" si="173"/>
        <v>-5</v>
      </c>
      <c r="BC97" s="37">
        <f t="shared" si="174"/>
        <v>-6</v>
      </c>
      <c r="BD97" s="36">
        <f t="shared" si="173"/>
        <v>8</v>
      </c>
      <c r="BE97" s="37">
        <f t="shared" si="174"/>
        <v>5</v>
      </c>
      <c r="BF97" s="36">
        <f t="shared" si="173"/>
        <v>3</v>
      </c>
      <c r="BG97" s="37">
        <f t="shared" si="174"/>
        <v>-6</v>
      </c>
      <c r="BH97" s="36">
        <f t="shared" si="173"/>
        <v>-4</v>
      </c>
      <c r="BI97" s="37">
        <f t="shared" si="174"/>
        <v>-9</v>
      </c>
      <c r="BJ97" s="36">
        <f t="shared" si="173"/>
        <v>8</v>
      </c>
      <c r="BK97" s="37">
        <f t="shared" si="174"/>
        <v>3</v>
      </c>
      <c r="BL97" s="36">
        <f t="shared" si="173"/>
        <v>-2</v>
      </c>
      <c r="BM97" s="37">
        <f t="shared" si="174"/>
        <v>6</v>
      </c>
      <c r="BN97" s="36">
        <f t="shared" si="173"/>
        <v>-2</v>
      </c>
      <c r="BO97" s="37">
        <f t="shared" si="174"/>
        <v>7</v>
      </c>
      <c r="BP97" s="36">
        <f t="shared" si="173"/>
        <v>-5</v>
      </c>
      <c r="BQ97" s="37">
        <f t="shared" si="174"/>
        <v>5</v>
      </c>
      <c r="BR97" s="36">
        <f t="shared" si="173"/>
        <v>-5</v>
      </c>
      <c r="BS97" s="37">
        <f t="shared" si="174"/>
        <v>-5</v>
      </c>
      <c r="BT97" s="36">
        <f t="shared" si="173"/>
        <v>-8</v>
      </c>
      <c r="BU97" s="37">
        <f t="shared" si="174"/>
        <v>1</v>
      </c>
      <c r="BV97" s="36">
        <f t="shared" si="173"/>
        <v>-4</v>
      </c>
      <c r="BW97" s="37">
        <f t="shared" si="174"/>
        <v>6</v>
      </c>
      <c r="BX97" s="36">
        <f t="shared" si="173"/>
        <v>6</v>
      </c>
      <c r="BY97" s="37">
        <f t="shared" si="174"/>
        <v>3</v>
      </c>
      <c r="BZ97" s="36">
        <f t="shared" si="173"/>
        <v>-1</v>
      </c>
      <c r="CA97" s="37">
        <f t="shared" si="174"/>
        <v>6</v>
      </c>
      <c r="CB97" s="36">
        <f t="shared" si="173"/>
        <v>8</v>
      </c>
      <c r="CC97" s="37">
        <f t="shared" si="174"/>
        <v>1</v>
      </c>
      <c r="CD97" s="36">
        <f t="shared" si="173"/>
        <v>3</v>
      </c>
      <c r="CE97" s="37">
        <f t="shared" si="174"/>
        <v>3</v>
      </c>
      <c r="CF97" s="36">
        <f t="shared" si="173"/>
        <v>17</v>
      </c>
      <c r="CG97" s="37">
        <f t="shared" si="174"/>
        <v>-3</v>
      </c>
      <c r="CH97" s="36">
        <f t="shared" si="173"/>
        <v>9</v>
      </c>
      <c r="CI97" s="37">
        <f t="shared" si="174"/>
        <v>-3</v>
      </c>
      <c r="CJ97" s="36">
        <f t="shared" si="173"/>
        <v>9</v>
      </c>
      <c r="CK97" s="37">
        <f t="shared" si="174"/>
        <v>4</v>
      </c>
      <c r="CL97" s="36">
        <f t="shared" si="173"/>
        <v>-10</v>
      </c>
      <c r="CM97" s="37">
        <f t="shared" si="174"/>
        <v>4</v>
      </c>
      <c r="CN97" s="36">
        <f t="shared" si="173"/>
        <v>-7</v>
      </c>
      <c r="CO97" s="37">
        <f t="shared" si="174"/>
        <v>-5</v>
      </c>
      <c r="CP97" s="36">
        <f t="shared" si="173"/>
        <v>-2</v>
      </c>
      <c r="CQ97" s="37">
        <f t="shared" si="174"/>
        <v>-12</v>
      </c>
      <c r="CR97" s="36">
        <f t="shared" si="173"/>
        <v>7</v>
      </c>
      <c r="CS97" s="37">
        <f t="shared" si="174"/>
        <v>8</v>
      </c>
    </row>
    <row r="98" spans="1:97" ht="15">
      <c r="A98" s="58">
        <f t="shared" si="221"/>
        <v>3</v>
      </c>
      <c r="B98" s="36">
        <f t="shared" si="222"/>
        <v>11</v>
      </c>
      <c r="C98" s="37">
        <f t="shared" si="223"/>
        <v>-1</v>
      </c>
      <c r="D98" s="36">
        <f t="shared" ref="D98:BN105" si="224">IFERROR(IF(AND(OR(LEN(D82),LEN(E82)),OR(LEN(D83),LEN(E83))),D83-D82,""),"")</f>
        <v>-1</v>
      </c>
      <c r="E98" s="37">
        <f t="shared" ref="E98:BO105" si="225">IFERROR(IF(AND(OR(LEN(D82),LEN(E82)),OR(LEN(D83),LEN(E83))),E83-E82,""),"")</f>
        <v>7</v>
      </c>
      <c r="F98" s="36">
        <f t="shared" si="224"/>
        <v>2</v>
      </c>
      <c r="G98" s="37">
        <f t="shared" si="225"/>
        <v>6</v>
      </c>
      <c r="H98" s="36">
        <f t="shared" si="224"/>
        <v>6</v>
      </c>
      <c r="I98" s="37">
        <f t="shared" si="225"/>
        <v>4</v>
      </c>
      <c r="J98" s="36">
        <f t="shared" si="224"/>
        <v>7</v>
      </c>
      <c r="K98" s="37">
        <f t="shared" si="225"/>
        <v>-5</v>
      </c>
      <c r="L98" s="36">
        <f t="shared" si="224"/>
        <v>-3</v>
      </c>
      <c r="M98" s="37">
        <f t="shared" si="225"/>
        <v>-8</v>
      </c>
      <c r="N98" s="36">
        <f t="shared" si="224"/>
        <v>-3</v>
      </c>
      <c r="O98" s="37">
        <f t="shared" si="225"/>
        <v>7</v>
      </c>
      <c r="P98" s="36">
        <f t="shared" si="224"/>
        <v>13</v>
      </c>
      <c r="Q98" s="37">
        <f t="shared" si="225"/>
        <v>-3</v>
      </c>
      <c r="R98" s="36">
        <f t="shared" si="224"/>
        <v>8</v>
      </c>
      <c r="S98" s="37">
        <f t="shared" si="225"/>
        <v>5</v>
      </c>
      <c r="T98" s="36">
        <f t="shared" si="224"/>
        <v>5</v>
      </c>
      <c r="U98" s="37">
        <f t="shared" si="225"/>
        <v>4</v>
      </c>
      <c r="V98" s="36">
        <f t="shared" si="224"/>
        <v>-2</v>
      </c>
      <c r="W98" s="37">
        <f t="shared" si="225"/>
        <v>6</v>
      </c>
      <c r="X98" s="36">
        <f t="shared" si="224"/>
        <v>-5</v>
      </c>
      <c r="Y98" s="37">
        <f t="shared" si="225"/>
        <v>-6</v>
      </c>
      <c r="Z98" s="36">
        <f t="shared" si="224"/>
        <v>-7</v>
      </c>
      <c r="AA98" s="37">
        <f t="shared" si="225"/>
        <v>6</v>
      </c>
      <c r="AB98" s="36">
        <f t="shared" si="224"/>
        <v>4</v>
      </c>
      <c r="AC98" s="37">
        <f t="shared" si="225"/>
        <v>-6</v>
      </c>
      <c r="AD98" s="36">
        <f t="shared" si="224"/>
        <v>7</v>
      </c>
      <c r="AE98" s="37">
        <f t="shared" si="225"/>
        <v>4</v>
      </c>
      <c r="AF98" s="36">
        <f t="shared" si="224"/>
        <v>-2</v>
      </c>
      <c r="AG98" s="37">
        <f t="shared" si="225"/>
        <v>8</v>
      </c>
      <c r="AH98" s="36">
        <f t="shared" si="224"/>
        <v>4</v>
      </c>
      <c r="AI98" s="37">
        <f t="shared" si="225"/>
        <v>3</v>
      </c>
      <c r="AJ98" s="36">
        <f t="shared" si="224"/>
        <v>-2</v>
      </c>
      <c r="AK98" s="37">
        <f t="shared" si="225"/>
        <v>10</v>
      </c>
      <c r="AL98" s="36">
        <f t="shared" si="224"/>
        <v>-7</v>
      </c>
      <c r="AM98" s="37">
        <f t="shared" si="225"/>
        <v>2</v>
      </c>
      <c r="AN98" s="36">
        <f t="shared" si="224"/>
        <v>6</v>
      </c>
      <c r="AO98" s="37">
        <f t="shared" si="225"/>
        <v>3</v>
      </c>
      <c r="AP98" s="36">
        <f t="shared" si="224"/>
        <v>5</v>
      </c>
      <c r="AQ98" s="37">
        <f t="shared" si="225"/>
        <v>-4</v>
      </c>
      <c r="AR98" s="36">
        <f t="shared" si="224"/>
        <v>4</v>
      </c>
      <c r="AS98" s="37">
        <f t="shared" si="225"/>
        <v>5</v>
      </c>
      <c r="AT98" s="36">
        <f t="shared" si="224"/>
        <v>5</v>
      </c>
      <c r="AU98" s="37">
        <f t="shared" si="225"/>
        <v>3</v>
      </c>
      <c r="AV98" s="36">
        <f t="shared" si="224"/>
        <v>2</v>
      </c>
      <c r="AW98" s="37">
        <f t="shared" si="225"/>
        <v>-8</v>
      </c>
      <c r="AX98" s="36">
        <f t="shared" si="224"/>
        <v>1</v>
      </c>
      <c r="AY98" s="37">
        <f t="shared" si="225"/>
        <v>-8</v>
      </c>
      <c r="AZ98" s="36">
        <f t="shared" si="224"/>
        <v>-6</v>
      </c>
      <c r="BA98" s="37">
        <f t="shared" si="225"/>
        <v>-5</v>
      </c>
      <c r="BB98" s="36">
        <f t="shared" si="224"/>
        <v>-7</v>
      </c>
      <c r="BC98" s="37">
        <f t="shared" si="225"/>
        <v>-7</v>
      </c>
      <c r="BD98" s="36">
        <f t="shared" si="224"/>
        <v>9</v>
      </c>
      <c r="BE98" s="37">
        <f t="shared" si="225"/>
        <v>3</v>
      </c>
      <c r="BF98" s="36">
        <f t="shared" si="224"/>
        <v>-1</v>
      </c>
      <c r="BG98" s="37">
        <f t="shared" si="225"/>
        <v>-6</v>
      </c>
      <c r="BH98" s="36">
        <f t="shared" si="224"/>
        <v>-4</v>
      </c>
      <c r="BI98" s="37">
        <f t="shared" si="225"/>
        <v>-11</v>
      </c>
      <c r="BJ98" s="36">
        <f t="shared" si="224"/>
        <v>6</v>
      </c>
      <c r="BK98" s="37">
        <f t="shared" si="225"/>
        <v>7</v>
      </c>
      <c r="BL98" s="36">
        <f t="shared" si="224"/>
        <v>-4</v>
      </c>
      <c r="BM98" s="37">
        <f t="shared" si="225"/>
        <v>5</v>
      </c>
      <c r="BN98" s="36">
        <f t="shared" si="224"/>
        <v>-6</v>
      </c>
      <c r="BO98" s="37">
        <f t="shared" si="225"/>
        <v>5</v>
      </c>
      <c r="BP98" s="36">
        <f t="shared" si="173"/>
        <v>-2</v>
      </c>
      <c r="BQ98" s="37">
        <f t="shared" si="174"/>
        <v>5</v>
      </c>
      <c r="BR98" s="36">
        <f t="shared" si="173"/>
        <v>-1</v>
      </c>
      <c r="BS98" s="37">
        <f t="shared" si="174"/>
        <v>-6</v>
      </c>
      <c r="BT98" s="36">
        <f t="shared" si="173"/>
        <v>-6</v>
      </c>
      <c r="BU98" s="37">
        <f t="shared" si="174"/>
        <v>3</v>
      </c>
      <c r="BV98" s="36">
        <f t="shared" si="173"/>
        <v>-6</v>
      </c>
      <c r="BW98" s="37">
        <f t="shared" si="174"/>
        <v>8</v>
      </c>
      <c r="BX98" s="36">
        <f t="shared" si="173"/>
        <v>6</v>
      </c>
      <c r="BY98" s="37">
        <f t="shared" si="174"/>
        <v>0</v>
      </c>
      <c r="BZ98" s="36">
        <f t="shared" si="173"/>
        <v>-5</v>
      </c>
      <c r="CA98" s="37">
        <f t="shared" si="174"/>
        <v>5</v>
      </c>
      <c r="CB98" s="36">
        <f t="shared" si="173"/>
        <v>8</v>
      </c>
      <c r="CC98" s="37">
        <f t="shared" si="174"/>
        <v>2</v>
      </c>
      <c r="CD98" s="36">
        <f t="shared" si="173"/>
        <v>3</v>
      </c>
      <c r="CE98" s="37">
        <f t="shared" si="174"/>
        <v>4</v>
      </c>
      <c r="CF98" s="36">
        <f t="shared" si="173"/>
        <v>16</v>
      </c>
      <c r="CG98" s="37">
        <f t="shared" si="174"/>
        <v>-8</v>
      </c>
      <c r="CH98" s="36">
        <f t="shared" si="173"/>
        <v>5</v>
      </c>
      <c r="CI98" s="37">
        <f t="shared" si="174"/>
        <v>-4</v>
      </c>
      <c r="CJ98" s="36">
        <f t="shared" si="173"/>
        <v>9</v>
      </c>
      <c r="CK98" s="37">
        <f t="shared" si="174"/>
        <v>5</v>
      </c>
      <c r="CL98" s="36">
        <f t="shared" si="173"/>
        <v>-7</v>
      </c>
      <c r="CM98" s="37">
        <f t="shared" si="174"/>
        <v>4</v>
      </c>
      <c r="CN98" s="36">
        <f t="shared" si="173"/>
        <v>-6</v>
      </c>
      <c r="CO98" s="37">
        <f t="shared" si="174"/>
        <v>-11</v>
      </c>
      <c r="CP98" s="36">
        <f t="shared" si="173"/>
        <v>-3</v>
      </c>
      <c r="CQ98" s="37">
        <f t="shared" si="174"/>
        <v>-11</v>
      </c>
      <c r="CR98" s="36">
        <f t="shared" si="173"/>
        <v>20</v>
      </c>
      <c r="CS98" s="37">
        <f t="shared" si="174"/>
        <v>14</v>
      </c>
    </row>
    <row r="99" spans="1:97" ht="15">
      <c r="A99" s="58">
        <f t="shared" si="221"/>
        <v>4</v>
      </c>
      <c r="B99" s="36">
        <f t="shared" si="222"/>
        <v>9</v>
      </c>
      <c r="C99" s="37">
        <f t="shared" si="223"/>
        <v>3</v>
      </c>
      <c r="D99" s="36">
        <f t="shared" si="224"/>
        <v>5</v>
      </c>
      <c r="E99" s="37">
        <f t="shared" si="225"/>
        <v>7</v>
      </c>
      <c r="F99" s="36">
        <f t="shared" si="224"/>
        <v>3</v>
      </c>
      <c r="G99" s="37">
        <f t="shared" si="225"/>
        <v>6</v>
      </c>
      <c r="H99" s="36">
        <f t="shared" si="224"/>
        <v>8</v>
      </c>
      <c r="I99" s="37">
        <f t="shared" si="225"/>
        <v>3</v>
      </c>
      <c r="J99" s="36">
        <f t="shared" si="224"/>
        <v>5</v>
      </c>
      <c r="K99" s="37">
        <f t="shared" si="225"/>
        <v>-8</v>
      </c>
      <c r="L99" s="36">
        <f t="shared" si="224"/>
        <v>-6</v>
      </c>
      <c r="M99" s="37">
        <f t="shared" si="225"/>
        <v>-5</v>
      </c>
      <c r="N99" s="36">
        <f t="shared" si="224"/>
        <v>-4</v>
      </c>
      <c r="O99" s="37">
        <f t="shared" si="225"/>
        <v>5</v>
      </c>
      <c r="P99" s="36">
        <f t="shared" si="224"/>
        <v>13</v>
      </c>
      <c r="Q99" s="37">
        <f t="shared" si="225"/>
        <v>-2</v>
      </c>
      <c r="R99" s="36">
        <f t="shared" si="224"/>
        <v>5</v>
      </c>
      <c r="S99" s="37">
        <f t="shared" si="225"/>
        <v>5</v>
      </c>
      <c r="T99" s="36">
        <f t="shared" si="224"/>
        <v>3</v>
      </c>
      <c r="U99" s="37">
        <f t="shared" si="225"/>
        <v>5</v>
      </c>
      <c r="V99" s="36">
        <f t="shared" si="224"/>
        <v>1</v>
      </c>
      <c r="W99" s="37">
        <f t="shared" si="225"/>
        <v>7</v>
      </c>
      <c r="X99" s="36">
        <f t="shared" si="224"/>
        <v>-4</v>
      </c>
      <c r="Y99" s="37">
        <f t="shared" si="225"/>
        <v>-9</v>
      </c>
      <c r="Z99" s="36">
        <f t="shared" si="224"/>
        <v>-11</v>
      </c>
      <c r="AA99" s="37">
        <f t="shared" si="225"/>
        <v>4</v>
      </c>
      <c r="AB99" s="36">
        <f t="shared" si="224"/>
        <v>7</v>
      </c>
      <c r="AC99" s="37">
        <f t="shared" si="225"/>
        <v>-4</v>
      </c>
      <c r="AD99" s="36">
        <f t="shared" si="224"/>
        <v>6</v>
      </c>
      <c r="AE99" s="37">
        <f t="shared" si="225"/>
        <v>3</v>
      </c>
      <c r="AF99" s="36">
        <f t="shared" si="224"/>
        <v>1</v>
      </c>
      <c r="AG99" s="37">
        <f t="shared" si="225"/>
        <v>5</v>
      </c>
      <c r="AH99" s="36">
        <f t="shared" si="224"/>
        <v>3</v>
      </c>
      <c r="AI99" s="37">
        <f t="shared" si="225"/>
        <v>6</v>
      </c>
      <c r="AJ99" s="36" t="str">
        <f t="shared" si="224"/>
        <v/>
      </c>
      <c r="AK99" s="37" t="str">
        <f t="shared" si="225"/>
        <v/>
      </c>
      <c r="AL99" s="36">
        <f t="shared" si="224"/>
        <v>-10</v>
      </c>
      <c r="AM99" s="37">
        <f t="shared" si="225"/>
        <v>0</v>
      </c>
      <c r="AN99" s="36">
        <f t="shared" si="224"/>
        <v>6</v>
      </c>
      <c r="AO99" s="37">
        <f t="shared" si="225"/>
        <v>1</v>
      </c>
      <c r="AP99" s="36">
        <f t="shared" si="224"/>
        <v>6</v>
      </c>
      <c r="AQ99" s="37">
        <f t="shared" si="225"/>
        <v>-2</v>
      </c>
      <c r="AR99" s="36">
        <f t="shared" si="224"/>
        <v>2</v>
      </c>
      <c r="AS99" s="37">
        <f t="shared" si="225"/>
        <v>6</v>
      </c>
      <c r="AT99" s="36">
        <f t="shared" si="224"/>
        <v>3</v>
      </c>
      <c r="AU99" s="37">
        <f t="shared" si="225"/>
        <v>1</v>
      </c>
      <c r="AV99" s="36">
        <f t="shared" si="224"/>
        <v>-1</v>
      </c>
      <c r="AW99" s="37">
        <f t="shared" si="225"/>
        <v>-7</v>
      </c>
      <c r="AX99" s="36">
        <f t="shared" si="224"/>
        <v>3</v>
      </c>
      <c r="AY99" s="37">
        <f t="shared" si="225"/>
        <v>-4</v>
      </c>
      <c r="AZ99" s="36">
        <f t="shared" si="224"/>
        <v>-8</v>
      </c>
      <c r="BA99" s="37">
        <f t="shared" si="225"/>
        <v>-3</v>
      </c>
      <c r="BB99" s="36">
        <f t="shared" si="224"/>
        <v>-6</v>
      </c>
      <c r="BC99" s="37">
        <f t="shared" si="225"/>
        <v>-2</v>
      </c>
      <c r="BD99" s="36">
        <f t="shared" si="224"/>
        <v>9</v>
      </c>
      <c r="BE99" s="37">
        <f t="shared" si="225"/>
        <v>-1</v>
      </c>
      <c r="BF99" s="36">
        <f t="shared" si="224"/>
        <v>1</v>
      </c>
      <c r="BG99" s="37">
        <f t="shared" si="225"/>
        <v>-6</v>
      </c>
      <c r="BH99" s="36">
        <f t="shared" si="224"/>
        <v>-5</v>
      </c>
      <c r="BI99" s="37">
        <f t="shared" si="225"/>
        <v>-10</v>
      </c>
      <c r="BJ99" s="36">
        <f t="shared" si="224"/>
        <v>4</v>
      </c>
      <c r="BK99" s="37">
        <f t="shared" si="225"/>
        <v>8</v>
      </c>
      <c r="BL99" s="36">
        <f t="shared" si="224"/>
        <v>-3</v>
      </c>
      <c r="BM99" s="37">
        <f t="shared" si="225"/>
        <v>7</v>
      </c>
      <c r="BN99" s="36">
        <f t="shared" si="224"/>
        <v>-8</v>
      </c>
      <c r="BO99" s="37">
        <f t="shared" si="225"/>
        <v>3</v>
      </c>
      <c r="BP99" s="36">
        <f t="shared" si="173"/>
        <v>1</v>
      </c>
      <c r="BQ99" s="37">
        <f t="shared" si="174"/>
        <v>7</v>
      </c>
      <c r="BR99" s="36">
        <f t="shared" si="173"/>
        <v>-4</v>
      </c>
      <c r="BS99" s="37">
        <f t="shared" si="174"/>
        <v>-5</v>
      </c>
      <c r="BT99" s="36">
        <f t="shared" si="173"/>
        <v>-9</v>
      </c>
      <c r="BU99" s="37">
        <f t="shared" si="174"/>
        <v>-1</v>
      </c>
      <c r="BV99" s="36">
        <f t="shared" si="173"/>
        <v>-3</v>
      </c>
      <c r="BW99" s="37">
        <f t="shared" si="174"/>
        <v>8</v>
      </c>
      <c r="BX99" s="36">
        <f t="shared" si="173"/>
        <v>6</v>
      </c>
      <c r="BY99" s="37">
        <f t="shared" si="174"/>
        <v>1</v>
      </c>
      <c r="BZ99" s="36">
        <f t="shared" si="173"/>
        <v>-6</v>
      </c>
      <c r="CA99" s="37">
        <f t="shared" si="174"/>
        <v>6</v>
      </c>
      <c r="CB99" s="36">
        <f t="shared" si="173"/>
        <v>7</v>
      </c>
      <c r="CC99" s="37">
        <f t="shared" si="174"/>
        <v>4</v>
      </c>
      <c r="CD99" s="36">
        <f t="shared" si="173"/>
        <v>2</v>
      </c>
      <c r="CE99" s="37">
        <f t="shared" si="174"/>
        <v>8</v>
      </c>
      <c r="CF99" s="36">
        <f t="shared" si="173"/>
        <v>17</v>
      </c>
      <c r="CG99" s="37">
        <f t="shared" si="174"/>
        <v>-7</v>
      </c>
      <c r="CH99" s="36">
        <f t="shared" si="173"/>
        <v>5</v>
      </c>
      <c r="CI99" s="37">
        <f t="shared" si="174"/>
        <v>-5</v>
      </c>
      <c r="CJ99" s="36">
        <f t="shared" si="173"/>
        <v>10</v>
      </c>
      <c r="CK99" s="37">
        <f t="shared" si="174"/>
        <v>3</v>
      </c>
      <c r="CL99" s="36">
        <f t="shared" si="173"/>
        <v>-10</v>
      </c>
      <c r="CM99" s="37">
        <f t="shared" si="174"/>
        <v>6</v>
      </c>
      <c r="CN99" s="36">
        <f t="shared" si="173"/>
        <v>-2</v>
      </c>
      <c r="CO99" s="37">
        <f t="shared" si="174"/>
        <v>-14</v>
      </c>
      <c r="CP99" s="36">
        <f t="shared" si="173"/>
        <v>1</v>
      </c>
      <c r="CQ99" s="37">
        <f t="shared" si="174"/>
        <v>-12</v>
      </c>
      <c r="CR99" s="36">
        <f t="shared" si="173"/>
        <v>21</v>
      </c>
      <c r="CS99" s="37">
        <f t="shared" si="174"/>
        <v>11</v>
      </c>
    </row>
    <row r="100" spans="1:97" ht="15">
      <c r="A100" s="58">
        <f t="shared" si="221"/>
        <v>5</v>
      </c>
      <c r="B100" s="36">
        <f t="shared" si="222"/>
        <v>7</v>
      </c>
      <c r="C100" s="37">
        <f t="shared" si="223"/>
        <v>0</v>
      </c>
      <c r="D100" s="36">
        <f t="shared" si="224"/>
        <v>8</v>
      </c>
      <c r="E100" s="37">
        <f t="shared" si="225"/>
        <v>2</v>
      </c>
      <c r="F100" s="36">
        <f t="shared" si="224"/>
        <v>1</v>
      </c>
      <c r="G100" s="37">
        <f t="shared" si="225"/>
        <v>6</v>
      </c>
      <c r="H100" s="36">
        <f t="shared" si="224"/>
        <v>9</v>
      </c>
      <c r="I100" s="37">
        <f t="shared" si="225"/>
        <v>-1</v>
      </c>
      <c r="J100" s="36">
        <f t="shared" si="224"/>
        <v>-1</v>
      </c>
      <c r="K100" s="37">
        <f t="shared" si="225"/>
        <v>-10</v>
      </c>
      <c r="L100" s="36">
        <f t="shared" si="224"/>
        <v>-4</v>
      </c>
      <c r="M100" s="37">
        <f t="shared" si="225"/>
        <v>-8</v>
      </c>
      <c r="N100" s="36">
        <f t="shared" si="224"/>
        <v>-8</v>
      </c>
      <c r="O100" s="37">
        <f t="shared" si="225"/>
        <v>6</v>
      </c>
      <c r="P100" s="36" t="str">
        <f t="shared" si="224"/>
        <v/>
      </c>
      <c r="Q100" s="37" t="str">
        <f t="shared" si="225"/>
        <v/>
      </c>
      <c r="R100" s="36">
        <f t="shared" si="224"/>
        <v>1</v>
      </c>
      <c r="S100" s="37">
        <f t="shared" si="225"/>
        <v>6</v>
      </c>
      <c r="T100" s="36">
        <f t="shared" si="224"/>
        <v>2</v>
      </c>
      <c r="U100" s="37">
        <f t="shared" si="225"/>
        <v>7</v>
      </c>
      <c r="V100" s="36">
        <f t="shared" si="224"/>
        <v>2</v>
      </c>
      <c r="W100" s="37">
        <f t="shared" si="225"/>
        <v>6</v>
      </c>
      <c r="X100" s="36">
        <f t="shared" si="224"/>
        <v>-5</v>
      </c>
      <c r="Y100" s="37">
        <f t="shared" si="225"/>
        <v>-4</v>
      </c>
      <c r="Z100" s="36">
        <f t="shared" si="224"/>
        <v>-12</v>
      </c>
      <c r="AA100" s="37">
        <f t="shared" si="225"/>
        <v>0</v>
      </c>
      <c r="AB100" s="36" t="str">
        <f t="shared" si="224"/>
        <v/>
      </c>
      <c r="AC100" s="37" t="str">
        <f t="shared" si="225"/>
        <v/>
      </c>
      <c r="AD100" s="36">
        <f t="shared" si="224"/>
        <v>7</v>
      </c>
      <c r="AE100" s="37">
        <f t="shared" si="225"/>
        <v>0</v>
      </c>
      <c r="AF100" s="36">
        <f t="shared" si="224"/>
        <v>9</v>
      </c>
      <c r="AG100" s="37">
        <f t="shared" si="225"/>
        <v>4</v>
      </c>
      <c r="AH100" s="36">
        <f t="shared" si="224"/>
        <v>1</v>
      </c>
      <c r="AI100" s="37">
        <f t="shared" si="225"/>
        <v>7</v>
      </c>
      <c r="AJ100" s="36" t="str">
        <f t="shared" si="224"/>
        <v/>
      </c>
      <c r="AK100" s="37" t="str">
        <f t="shared" si="225"/>
        <v/>
      </c>
      <c r="AL100" s="36" t="str">
        <f t="shared" si="224"/>
        <v/>
      </c>
      <c r="AM100" s="37" t="str">
        <f t="shared" si="225"/>
        <v/>
      </c>
      <c r="AN100" s="36">
        <f t="shared" si="224"/>
        <v>7</v>
      </c>
      <c r="AO100" s="37">
        <f t="shared" si="225"/>
        <v>1</v>
      </c>
      <c r="AP100" s="36">
        <f t="shared" si="224"/>
        <v>7</v>
      </c>
      <c r="AQ100" s="37">
        <f t="shared" si="225"/>
        <v>0</v>
      </c>
      <c r="AR100" s="36" t="str">
        <f t="shared" si="224"/>
        <v/>
      </c>
      <c r="AS100" s="37" t="str">
        <f t="shared" si="225"/>
        <v/>
      </c>
      <c r="AT100" s="36">
        <f t="shared" si="224"/>
        <v>5</v>
      </c>
      <c r="AU100" s="37">
        <f t="shared" si="225"/>
        <v>0</v>
      </c>
      <c r="AV100" s="36">
        <f t="shared" si="224"/>
        <v>-6</v>
      </c>
      <c r="AW100" s="37">
        <f t="shared" si="225"/>
        <v>-8</v>
      </c>
      <c r="AX100" s="36">
        <f t="shared" si="224"/>
        <v>5</v>
      </c>
      <c r="AY100" s="37">
        <f t="shared" si="225"/>
        <v>-5</v>
      </c>
      <c r="AZ100" s="36">
        <f t="shared" si="224"/>
        <v>-7</v>
      </c>
      <c r="BA100" s="37">
        <f t="shared" si="225"/>
        <v>-6</v>
      </c>
      <c r="BB100" s="36">
        <f t="shared" si="224"/>
        <v>-8</v>
      </c>
      <c r="BC100" s="37">
        <f t="shared" si="225"/>
        <v>0</v>
      </c>
      <c r="BD100" s="36">
        <f t="shared" si="224"/>
        <v>8</v>
      </c>
      <c r="BE100" s="37">
        <f t="shared" si="225"/>
        <v>-4</v>
      </c>
      <c r="BF100" s="36">
        <f t="shared" si="224"/>
        <v>4</v>
      </c>
      <c r="BG100" s="37">
        <f t="shared" si="225"/>
        <v>-3</v>
      </c>
      <c r="BH100" s="36">
        <f t="shared" si="224"/>
        <v>-5</v>
      </c>
      <c r="BI100" s="37">
        <f t="shared" si="225"/>
        <v>-7</v>
      </c>
      <c r="BJ100" s="36">
        <f t="shared" si="224"/>
        <v>4</v>
      </c>
      <c r="BK100" s="37">
        <f t="shared" si="225"/>
        <v>5</v>
      </c>
      <c r="BL100" s="36">
        <f t="shared" si="224"/>
        <v>0</v>
      </c>
      <c r="BM100" s="37">
        <f t="shared" si="225"/>
        <v>7</v>
      </c>
      <c r="BN100" s="36">
        <f t="shared" si="224"/>
        <v>-12</v>
      </c>
      <c r="BO100" s="37">
        <f t="shared" si="225"/>
        <v>1</v>
      </c>
      <c r="BP100" s="36">
        <f t="shared" si="173"/>
        <v>-2</v>
      </c>
      <c r="BQ100" s="37">
        <f t="shared" si="174"/>
        <v>6</v>
      </c>
      <c r="BR100" s="36">
        <f t="shared" si="173"/>
        <v>-6</v>
      </c>
      <c r="BS100" s="37">
        <f t="shared" si="174"/>
        <v>-3</v>
      </c>
      <c r="BT100" s="36">
        <f t="shared" si="173"/>
        <v>-3</v>
      </c>
      <c r="BU100" s="37">
        <f t="shared" si="174"/>
        <v>-3</v>
      </c>
      <c r="BV100" s="36">
        <f t="shared" si="173"/>
        <v>0</v>
      </c>
      <c r="BW100" s="37">
        <f t="shared" si="174"/>
        <v>12</v>
      </c>
      <c r="BX100" s="36">
        <f t="shared" si="173"/>
        <v>6</v>
      </c>
      <c r="BY100" s="37">
        <f t="shared" si="174"/>
        <v>2</v>
      </c>
      <c r="BZ100" s="36">
        <f t="shared" si="173"/>
        <v>-3</v>
      </c>
      <c r="CA100" s="37">
        <f t="shared" si="174"/>
        <v>7</v>
      </c>
      <c r="CB100" s="36" t="str">
        <f t="shared" si="173"/>
        <v/>
      </c>
      <c r="CC100" s="37" t="str">
        <f t="shared" si="174"/>
        <v/>
      </c>
      <c r="CD100" s="36">
        <f t="shared" si="173"/>
        <v>1</v>
      </c>
      <c r="CE100" s="37">
        <f t="shared" si="174"/>
        <v>14</v>
      </c>
      <c r="CF100" s="36">
        <f t="shared" si="173"/>
        <v>13</v>
      </c>
      <c r="CG100" s="37">
        <f t="shared" si="174"/>
        <v>-5</v>
      </c>
      <c r="CH100" s="36">
        <f t="shared" si="173"/>
        <v>2</v>
      </c>
      <c r="CI100" s="37">
        <f t="shared" si="174"/>
        <v>-9</v>
      </c>
      <c r="CJ100" s="36">
        <f t="shared" si="173"/>
        <v>10</v>
      </c>
      <c r="CK100" s="37">
        <f t="shared" si="174"/>
        <v>1</v>
      </c>
      <c r="CL100" s="36">
        <f t="shared" si="173"/>
        <v>-9</v>
      </c>
      <c r="CM100" s="37">
        <f t="shared" si="174"/>
        <v>3</v>
      </c>
      <c r="CN100" s="36">
        <f t="shared" si="173"/>
        <v>0</v>
      </c>
      <c r="CO100" s="37">
        <f t="shared" si="174"/>
        <v>-16</v>
      </c>
      <c r="CP100" s="36" t="str">
        <f t="shared" si="173"/>
        <v/>
      </c>
      <c r="CQ100" s="37" t="str">
        <f t="shared" si="174"/>
        <v/>
      </c>
      <c r="CR100" s="36">
        <f t="shared" si="173"/>
        <v>24</v>
      </c>
      <c r="CS100" s="37">
        <f t="shared" si="174"/>
        <v>9</v>
      </c>
    </row>
    <row r="101" spans="1:97" ht="15">
      <c r="A101" s="58">
        <f t="shared" si="221"/>
        <v>6</v>
      </c>
      <c r="B101" s="36" t="str">
        <f t="shared" si="222"/>
        <v/>
      </c>
      <c r="C101" s="37" t="str">
        <f t="shared" si="223"/>
        <v/>
      </c>
      <c r="D101" s="36">
        <f t="shared" si="224"/>
        <v>4</v>
      </c>
      <c r="E101" s="37">
        <f t="shared" si="225"/>
        <v>2</v>
      </c>
      <c r="F101" s="36" t="str">
        <f t="shared" si="224"/>
        <v/>
      </c>
      <c r="G101" s="37" t="str">
        <f t="shared" si="225"/>
        <v/>
      </c>
      <c r="H101" s="36" t="str">
        <f t="shared" si="224"/>
        <v/>
      </c>
      <c r="I101" s="37" t="str">
        <f t="shared" si="225"/>
        <v/>
      </c>
      <c r="J101" s="36" t="str">
        <f t="shared" si="224"/>
        <v/>
      </c>
      <c r="K101" s="37" t="str">
        <f t="shared" si="225"/>
        <v/>
      </c>
      <c r="L101" s="36" t="str">
        <f t="shared" si="224"/>
        <v/>
      </c>
      <c r="M101" s="37" t="str">
        <f t="shared" si="225"/>
        <v/>
      </c>
      <c r="N101" s="36" t="str">
        <f t="shared" si="224"/>
        <v/>
      </c>
      <c r="O101" s="37" t="str">
        <f t="shared" si="225"/>
        <v/>
      </c>
      <c r="P101" s="36" t="str">
        <f t="shared" si="224"/>
        <v/>
      </c>
      <c r="Q101" s="37" t="str">
        <f t="shared" si="225"/>
        <v/>
      </c>
      <c r="R101" s="36">
        <f t="shared" si="224"/>
        <v>-3</v>
      </c>
      <c r="S101" s="37">
        <f t="shared" si="225"/>
        <v>6</v>
      </c>
      <c r="T101" s="36">
        <f t="shared" si="224"/>
        <v>5</v>
      </c>
      <c r="U101" s="37">
        <f t="shared" si="225"/>
        <v>5</v>
      </c>
      <c r="V101" s="36" t="str">
        <f t="shared" si="224"/>
        <v/>
      </c>
      <c r="W101" s="37" t="str">
        <f t="shared" si="225"/>
        <v/>
      </c>
      <c r="X101" s="36">
        <f t="shared" si="224"/>
        <v>-8</v>
      </c>
      <c r="Y101" s="37">
        <f t="shared" si="225"/>
        <v>-1</v>
      </c>
      <c r="Z101" s="36" t="str">
        <f t="shared" si="224"/>
        <v/>
      </c>
      <c r="AA101" s="37" t="str">
        <f t="shared" si="225"/>
        <v/>
      </c>
      <c r="AB101" s="36" t="str">
        <f t="shared" si="224"/>
        <v/>
      </c>
      <c r="AC101" s="37" t="str">
        <f t="shared" si="225"/>
        <v/>
      </c>
      <c r="AD101" s="36" t="str">
        <f t="shared" si="224"/>
        <v/>
      </c>
      <c r="AE101" s="37" t="str">
        <f t="shared" si="225"/>
        <v/>
      </c>
      <c r="AF101" s="36">
        <f t="shared" si="224"/>
        <v>9</v>
      </c>
      <c r="AG101" s="37">
        <f t="shared" si="225"/>
        <v>0</v>
      </c>
      <c r="AH101" s="36" t="str">
        <f t="shared" si="224"/>
        <v/>
      </c>
      <c r="AI101" s="37" t="str">
        <f t="shared" si="225"/>
        <v/>
      </c>
      <c r="AJ101" s="36" t="str">
        <f t="shared" si="224"/>
        <v/>
      </c>
      <c r="AK101" s="37" t="str">
        <f t="shared" si="225"/>
        <v/>
      </c>
      <c r="AL101" s="36" t="str">
        <f t="shared" si="224"/>
        <v/>
      </c>
      <c r="AM101" s="37" t="str">
        <f t="shared" si="225"/>
        <v/>
      </c>
      <c r="AN101" s="36" t="str">
        <f t="shared" si="224"/>
        <v/>
      </c>
      <c r="AO101" s="37" t="str">
        <f t="shared" si="225"/>
        <v/>
      </c>
      <c r="AP101" s="36" t="str">
        <f t="shared" si="224"/>
        <v/>
      </c>
      <c r="AQ101" s="37" t="str">
        <f t="shared" si="225"/>
        <v/>
      </c>
      <c r="AR101" s="36" t="str">
        <f t="shared" si="224"/>
        <v/>
      </c>
      <c r="AS101" s="37" t="str">
        <f t="shared" si="225"/>
        <v/>
      </c>
      <c r="AT101" s="36" t="str">
        <f t="shared" si="224"/>
        <v/>
      </c>
      <c r="AU101" s="37" t="str">
        <f t="shared" si="225"/>
        <v/>
      </c>
      <c r="AV101" s="36" t="str">
        <f t="shared" si="224"/>
        <v/>
      </c>
      <c r="AW101" s="37" t="str">
        <f t="shared" si="225"/>
        <v/>
      </c>
      <c r="AX101" s="36">
        <f t="shared" si="224"/>
        <v>1</v>
      </c>
      <c r="AY101" s="37">
        <f t="shared" si="225"/>
        <v>-5</v>
      </c>
      <c r="AZ101" s="36" t="str">
        <f t="shared" si="224"/>
        <v/>
      </c>
      <c r="BA101" s="37" t="str">
        <f t="shared" si="225"/>
        <v/>
      </c>
      <c r="BB101" s="36">
        <f t="shared" si="224"/>
        <v>-8</v>
      </c>
      <c r="BC101" s="37">
        <f t="shared" si="225"/>
        <v>2</v>
      </c>
      <c r="BD101" s="36" t="str">
        <f t="shared" si="224"/>
        <v/>
      </c>
      <c r="BE101" s="37" t="str">
        <f t="shared" si="225"/>
        <v/>
      </c>
      <c r="BF101" s="36">
        <f t="shared" si="224"/>
        <v>7</v>
      </c>
      <c r="BG101" s="37">
        <f t="shared" si="225"/>
        <v>-2</v>
      </c>
      <c r="BH101" s="36">
        <f t="shared" si="224"/>
        <v>-5</v>
      </c>
      <c r="BI101" s="37">
        <f t="shared" si="225"/>
        <v>-1</v>
      </c>
      <c r="BJ101" s="36">
        <f t="shared" si="224"/>
        <v>9</v>
      </c>
      <c r="BK101" s="37">
        <f t="shared" si="225"/>
        <v>1</v>
      </c>
      <c r="BL101" s="36" t="str">
        <f t="shared" si="224"/>
        <v/>
      </c>
      <c r="BM101" s="37" t="str">
        <f t="shared" si="225"/>
        <v/>
      </c>
      <c r="BN101" s="36" t="str">
        <f t="shared" si="224"/>
        <v/>
      </c>
      <c r="BO101" s="37" t="str">
        <f t="shared" si="225"/>
        <v/>
      </c>
      <c r="BP101" s="36">
        <f t="shared" si="173"/>
        <v>-6</v>
      </c>
      <c r="BQ101" s="37">
        <f t="shared" si="174"/>
        <v>4</v>
      </c>
      <c r="BR101" s="36" t="str">
        <f t="shared" si="173"/>
        <v/>
      </c>
      <c r="BS101" s="37" t="str">
        <f t="shared" si="174"/>
        <v/>
      </c>
      <c r="BT101" s="36">
        <f t="shared" si="173"/>
        <v>-2</v>
      </c>
      <c r="BU101" s="37">
        <f t="shared" si="174"/>
        <v>-6</v>
      </c>
      <c r="BV101" s="36" t="str">
        <f t="shared" si="173"/>
        <v/>
      </c>
      <c r="BW101" s="37" t="str">
        <f t="shared" si="174"/>
        <v/>
      </c>
      <c r="BX101" s="36" t="str">
        <f t="shared" si="173"/>
        <v/>
      </c>
      <c r="BY101" s="37" t="str">
        <f t="shared" si="174"/>
        <v/>
      </c>
      <c r="BZ101" s="36" t="str">
        <f t="shared" si="173"/>
        <v/>
      </c>
      <c r="CA101" s="37" t="str">
        <f t="shared" si="174"/>
        <v/>
      </c>
      <c r="CB101" s="36" t="str">
        <f t="shared" si="173"/>
        <v/>
      </c>
      <c r="CC101" s="37" t="str">
        <f t="shared" si="174"/>
        <v/>
      </c>
      <c r="CD101" s="36" t="str">
        <f t="shared" si="173"/>
        <v/>
      </c>
      <c r="CE101" s="37" t="str">
        <f t="shared" si="174"/>
        <v/>
      </c>
      <c r="CF101" s="36" t="str">
        <f t="shared" si="173"/>
        <v/>
      </c>
      <c r="CG101" s="37" t="str">
        <f t="shared" si="174"/>
        <v/>
      </c>
      <c r="CH101" s="36" t="str">
        <f t="shared" si="173"/>
        <v/>
      </c>
      <c r="CI101" s="37" t="str">
        <f t="shared" si="174"/>
        <v/>
      </c>
      <c r="CJ101" s="36" t="str">
        <f t="shared" si="173"/>
        <v/>
      </c>
      <c r="CK101" s="37" t="str">
        <f t="shared" si="174"/>
        <v/>
      </c>
      <c r="CL101" s="36">
        <f t="shared" si="173"/>
        <v>-9</v>
      </c>
      <c r="CM101" s="37">
        <f t="shared" si="174"/>
        <v>3</v>
      </c>
      <c r="CN101" s="36">
        <f t="shared" si="173"/>
        <v>-2</v>
      </c>
      <c r="CO101" s="37">
        <f t="shared" si="174"/>
        <v>-11</v>
      </c>
      <c r="CP101" s="36" t="str">
        <f t="shared" si="173"/>
        <v/>
      </c>
      <c r="CQ101" s="37" t="str">
        <f t="shared" si="174"/>
        <v/>
      </c>
      <c r="CR101" s="36">
        <f t="shared" si="173"/>
        <v>18</v>
      </c>
      <c r="CS101" s="37">
        <f t="shared" si="174"/>
        <v>3</v>
      </c>
    </row>
    <row r="102" spans="1:97" ht="15">
      <c r="A102" s="58">
        <f t="shared" si="221"/>
        <v>7</v>
      </c>
      <c r="B102" s="36" t="str">
        <f t="shared" si="222"/>
        <v/>
      </c>
      <c r="C102" s="37" t="str">
        <f t="shared" si="223"/>
        <v/>
      </c>
      <c r="D102" s="36">
        <f t="shared" si="224"/>
        <v>2</v>
      </c>
      <c r="E102" s="37">
        <f t="shared" si="225"/>
        <v>5</v>
      </c>
      <c r="F102" s="36" t="str">
        <f t="shared" si="224"/>
        <v/>
      </c>
      <c r="G102" s="37" t="str">
        <f t="shared" si="225"/>
        <v/>
      </c>
      <c r="H102" s="36" t="str">
        <f t="shared" si="224"/>
        <v/>
      </c>
      <c r="I102" s="37" t="str">
        <f t="shared" si="225"/>
        <v/>
      </c>
      <c r="J102" s="36" t="str">
        <f t="shared" si="224"/>
        <v/>
      </c>
      <c r="K102" s="37" t="str">
        <f t="shared" si="225"/>
        <v/>
      </c>
      <c r="L102" s="36" t="str">
        <f t="shared" si="224"/>
        <v/>
      </c>
      <c r="M102" s="37" t="str">
        <f t="shared" si="225"/>
        <v/>
      </c>
      <c r="N102" s="36" t="str">
        <f t="shared" si="224"/>
        <v/>
      </c>
      <c r="O102" s="37" t="str">
        <f t="shared" si="225"/>
        <v/>
      </c>
      <c r="P102" s="36" t="str">
        <f t="shared" si="224"/>
        <v/>
      </c>
      <c r="Q102" s="37" t="str">
        <f t="shared" si="225"/>
        <v/>
      </c>
      <c r="R102" s="36" t="str">
        <f t="shared" si="224"/>
        <v/>
      </c>
      <c r="S102" s="37" t="str">
        <f t="shared" si="225"/>
        <v/>
      </c>
      <c r="T102" s="36">
        <f t="shared" si="224"/>
        <v>6</v>
      </c>
      <c r="U102" s="37">
        <f t="shared" si="225"/>
        <v>2</v>
      </c>
      <c r="V102" s="36" t="str">
        <f t="shared" si="224"/>
        <v/>
      </c>
      <c r="W102" s="37" t="str">
        <f t="shared" si="225"/>
        <v/>
      </c>
      <c r="X102" s="36" t="str">
        <f t="shared" si="224"/>
        <v/>
      </c>
      <c r="Y102" s="37" t="str">
        <f t="shared" si="225"/>
        <v/>
      </c>
      <c r="Z102" s="36" t="str">
        <f t="shared" si="224"/>
        <v/>
      </c>
      <c r="AA102" s="37" t="str">
        <f t="shared" si="225"/>
        <v/>
      </c>
      <c r="AB102" s="36" t="str">
        <f t="shared" si="224"/>
        <v/>
      </c>
      <c r="AC102" s="37" t="str">
        <f t="shared" si="225"/>
        <v/>
      </c>
      <c r="AD102" s="36" t="str">
        <f t="shared" si="224"/>
        <v/>
      </c>
      <c r="AE102" s="37" t="str">
        <f t="shared" si="225"/>
        <v/>
      </c>
      <c r="AF102" s="36">
        <f t="shared" si="224"/>
        <v>7</v>
      </c>
      <c r="AG102" s="37">
        <f t="shared" si="225"/>
        <v>-3</v>
      </c>
      <c r="AH102" s="36" t="str">
        <f t="shared" si="224"/>
        <v/>
      </c>
      <c r="AI102" s="37" t="str">
        <f t="shared" si="225"/>
        <v/>
      </c>
      <c r="AJ102" s="36" t="str">
        <f t="shared" si="224"/>
        <v/>
      </c>
      <c r="AK102" s="37" t="str">
        <f t="shared" si="225"/>
        <v/>
      </c>
      <c r="AL102" s="36" t="str">
        <f t="shared" si="224"/>
        <v/>
      </c>
      <c r="AM102" s="37" t="str">
        <f t="shared" si="225"/>
        <v/>
      </c>
      <c r="AN102" s="36" t="str">
        <f t="shared" si="224"/>
        <v/>
      </c>
      <c r="AO102" s="37" t="str">
        <f t="shared" si="225"/>
        <v/>
      </c>
      <c r="AP102" s="36" t="str">
        <f t="shared" si="224"/>
        <v/>
      </c>
      <c r="AQ102" s="37" t="str">
        <f t="shared" si="225"/>
        <v/>
      </c>
      <c r="AR102" s="36" t="str">
        <f t="shared" si="224"/>
        <v/>
      </c>
      <c r="AS102" s="37" t="str">
        <f t="shared" si="225"/>
        <v/>
      </c>
      <c r="AT102" s="36" t="str">
        <f t="shared" si="224"/>
        <v/>
      </c>
      <c r="AU102" s="37" t="str">
        <f t="shared" si="225"/>
        <v/>
      </c>
      <c r="AV102" s="36" t="str">
        <f t="shared" si="224"/>
        <v/>
      </c>
      <c r="AW102" s="37" t="str">
        <f t="shared" si="225"/>
        <v/>
      </c>
      <c r="AX102" s="36" t="str">
        <f t="shared" si="224"/>
        <v/>
      </c>
      <c r="AY102" s="37" t="str">
        <f t="shared" si="225"/>
        <v/>
      </c>
      <c r="AZ102" s="36" t="str">
        <f t="shared" si="224"/>
        <v/>
      </c>
      <c r="BA102" s="37" t="str">
        <f t="shared" si="225"/>
        <v/>
      </c>
      <c r="BB102" s="36" t="str">
        <f t="shared" si="224"/>
        <v/>
      </c>
      <c r="BC102" s="37" t="str">
        <f t="shared" si="225"/>
        <v/>
      </c>
      <c r="BD102" s="36" t="str">
        <f t="shared" si="224"/>
        <v/>
      </c>
      <c r="BE102" s="37" t="str">
        <f t="shared" si="225"/>
        <v/>
      </c>
      <c r="BF102" s="36" t="str">
        <f t="shared" si="224"/>
        <v/>
      </c>
      <c r="BG102" s="37" t="str">
        <f t="shared" si="225"/>
        <v/>
      </c>
      <c r="BH102" s="36" t="str">
        <f t="shared" si="224"/>
        <v/>
      </c>
      <c r="BI102" s="37" t="str">
        <f t="shared" si="225"/>
        <v/>
      </c>
      <c r="BJ102" s="36" t="str">
        <f t="shared" si="224"/>
        <v/>
      </c>
      <c r="BK102" s="37" t="str">
        <f t="shared" si="225"/>
        <v/>
      </c>
      <c r="BL102" s="36" t="str">
        <f t="shared" si="224"/>
        <v/>
      </c>
      <c r="BM102" s="37" t="str">
        <f t="shared" si="225"/>
        <v/>
      </c>
      <c r="BN102" s="36" t="str">
        <f t="shared" si="224"/>
        <v/>
      </c>
      <c r="BO102" s="37" t="str">
        <f t="shared" si="225"/>
        <v/>
      </c>
      <c r="BP102" s="36" t="str">
        <f t="shared" si="173"/>
        <v/>
      </c>
      <c r="BQ102" s="37" t="str">
        <f t="shared" si="174"/>
        <v/>
      </c>
      <c r="BR102" s="36" t="str">
        <f t="shared" si="173"/>
        <v/>
      </c>
      <c r="BS102" s="37" t="str">
        <f t="shared" si="174"/>
        <v/>
      </c>
      <c r="BT102" s="36" t="str">
        <f t="shared" si="173"/>
        <v/>
      </c>
      <c r="BU102" s="37" t="str">
        <f t="shared" si="174"/>
        <v/>
      </c>
      <c r="BV102" s="36" t="str">
        <f t="shared" si="173"/>
        <v/>
      </c>
      <c r="BW102" s="37" t="str">
        <f t="shared" si="174"/>
        <v/>
      </c>
      <c r="BX102" s="36" t="str">
        <f t="shared" si="173"/>
        <v/>
      </c>
      <c r="BY102" s="37" t="str">
        <f t="shared" si="174"/>
        <v/>
      </c>
      <c r="BZ102" s="36" t="str">
        <f t="shared" si="173"/>
        <v/>
      </c>
      <c r="CA102" s="37" t="str">
        <f t="shared" si="174"/>
        <v/>
      </c>
      <c r="CB102" s="36" t="str">
        <f t="shared" si="173"/>
        <v/>
      </c>
      <c r="CC102" s="37" t="str">
        <f t="shared" si="174"/>
        <v/>
      </c>
      <c r="CD102" s="36" t="str">
        <f t="shared" si="173"/>
        <v/>
      </c>
      <c r="CE102" s="37" t="str">
        <f t="shared" si="174"/>
        <v/>
      </c>
      <c r="CF102" s="36" t="str">
        <f t="shared" si="173"/>
        <v/>
      </c>
      <c r="CG102" s="37" t="str">
        <f t="shared" si="174"/>
        <v/>
      </c>
      <c r="CH102" s="36" t="str">
        <f t="shared" si="173"/>
        <v/>
      </c>
      <c r="CI102" s="37" t="str">
        <f t="shared" si="174"/>
        <v/>
      </c>
      <c r="CJ102" s="36" t="str">
        <f t="shared" si="173"/>
        <v/>
      </c>
      <c r="CK102" s="37" t="str">
        <f t="shared" si="174"/>
        <v/>
      </c>
      <c r="CL102" s="36" t="str">
        <f t="shared" si="173"/>
        <v/>
      </c>
      <c r="CM102" s="37" t="str">
        <f t="shared" si="174"/>
        <v/>
      </c>
      <c r="CN102" s="36" t="str">
        <f t="shared" si="173"/>
        <v/>
      </c>
      <c r="CO102" s="37" t="str">
        <f t="shared" si="174"/>
        <v/>
      </c>
      <c r="CP102" s="36" t="str">
        <f t="shared" si="173"/>
        <v/>
      </c>
      <c r="CQ102" s="37" t="str">
        <f t="shared" si="174"/>
        <v/>
      </c>
      <c r="CR102" s="36">
        <f t="shared" si="173"/>
        <v>31</v>
      </c>
      <c r="CS102" s="37">
        <f t="shared" si="174"/>
        <v>-2</v>
      </c>
    </row>
    <row r="103" spans="1:97" ht="15">
      <c r="A103" s="58">
        <f t="shared" si="221"/>
        <v>8</v>
      </c>
      <c r="B103" s="36" t="str">
        <f t="shared" si="222"/>
        <v/>
      </c>
      <c r="C103" s="37" t="str">
        <f t="shared" si="223"/>
        <v/>
      </c>
      <c r="D103" s="36" t="str">
        <f t="shared" si="224"/>
        <v/>
      </c>
      <c r="E103" s="37" t="str">
        <f t="shared" si="225"/>
        <v/>
      </c>
      <c r="F103" s="36" t="str">
        <f t="shared" si="224"/>
        <v/>
      </c>
      <c r="G103" s="37" t="str">
        <f t="shared" si="225"/>
        <v/>
      </c>
      <c r="H103" s="36" t="str">
        <f t="shared" si="224"/>
        <v/>
      </c>
      <c r="I103" s="37" t="str">
        <f t="shared" si="225"/>
        <v/>
      </c>
      <c r="J103" s="36" t="str">
        <f t="shared" si="224"/>
        <v/>
      </c>
      <c r="K103" s="37" t="str">
        <f t="shared" si="225"/>
        <v/>
      </c>
      <c r="L103" s="36" t="str">
        <f t="shared" si="224"/>
        <v/>
      </c>
      <c r="M103" s="37" t="str">
        <f t="shared" si="225"/>
        <v/>
      </c>
      <c r="N103" s="36" t="str">
        <f t="shared" si="224"/>
        <v/>
      </c>
      <c r="O103" s="37" t="str">
        <f t="shared" si="225"/>
        <v/>
      </c>
      <c r="P103" s="36" t="str">
        <f t="shared" si="224"/>
        <v/>
      </c>
      <c r="Q103" s="37" t="str">
        <f t="shared" si="225"/>
        <v/>
      </c>
      <c r="R103" s="36" t="str">
        <f t="shared" si="224"/>
        <v/>
      </c>
      <c r="S103" s="37" t="str">
        <f t="shared" si="225"/>
        <v/>
      </c>
      <c r="T103" s="36" t="str">
        <f t="shared" si="224"/>
        <v/>
      </c>
      <c r="U103" s="37" t="str">
        <f t="shared" si="225"/>
        <v/>
      </c>
      <c r="V103" s="36" t="str">
        <f t="shared" si="224"/>
        <v/>
      </c>
      <c r="W103" s="37" t="str">
        <f t="shared" si="225"/>
        <v/>
      </c>
      <c r="X103" s="36" t="str">
        <f t="shared" si="224"/>
        <v/>
      </c>
      <c r="Y103" s="37" t="str">
        <f t="shared" si="225"/>
        <v/>
      </c>
      <c r="Z103" s="36" t="str">
        <f t="shared" si="224"/>
        <v/>
      </c>
      <c r="AA103" s="37" t="str">
        <f t="shared" si="225"/>
        <v/>
      </c>
      <c r="AB103" s="36" t="str">
        <f t="shared" si="224"/>
        <v/>
      </c>
      <c r="AC103" s="37" t="str">
        <f t="shared" si="225"/>
        <v/>
      </c>
      <c r="AD103" s="36" t="str">
        <f t="shared" si="224"/>
        <v/>
      </c>
      <c r="AE103" s="37" t="str">
        <f t="shared" si="225"/>
        <v/>
      </c>
      <c r="AF103" s="36" t="str">
        <f t="shared" si="224"/>
        <v/>
      </c>
      <c r="AG103" s="37" t="str">
        <f t="shared" si="225"/>
        <v/>
      </c>
      <c r="AH103" s="36" t="str">
        <f t="shared" si="224"/>
        <v/>
      </c>
      <c r="AI103" s="37" t="str">
        <f t="shared" si="225"/>
        <v/>
      </c>
      <c r="AJ103" s="36" t="str">
        <f t="shared" si="224"/>
        <v/>
      </c>
      <c r="AK103" s="37" t="str">
        <f t="shared" si="225"/>
        <v/>
      </c>
      <c r="AL103" s="36" t="str">
        <f t="shared" si="224"/>
        <v/>
      </c>
      <c r="AM103" s="37" t="str">
        <f t="shared" si="225"/>
        <v/>
      </c>
      <c r="AN103" s="36" t="str">
        <f t="shared" si="224"/>
        <v/>
      </c>
      <c r="AO103" s="37" t="str">
        <f t="shared" si="225"/>
        <v/>
      </c>
      <c r="AP103" s="36" t="str">
        <f t="shared" si="224"/>
        <v/>
      </c>
      <c r="AQ103" s="37" t="str">
        <f t="shared" si="225"/>
        <v/>
      </c>
      <c r="AR103" s="36" t="str">
        <f t="shared" si="224"/>
        <v/>
      </c>
      <c r="AS103" s="37" t="str">
        <f t="shared" si="225"/>
        <v/>
      </c>
      <c r="AT103" s="36" t="str">
        <f t="shared" si="224"/>
        <v/>
      </c>
      <c r="AU103" s="37" t="str">
        <f t="shared" si="225"/>
        <v/>
      </c>
      <c r="AV103" s="36" t="str">
        <f t="shared" si="224"/>
        <v/>
      </c>
      <c r="AW103" s="37" t="str">
        <f t="shared" si="225"/>
        <v/>
      </c>
      <c r="AX103" s="36" t="str">
        <f t="shared" si="224"/>
        <v/>
      </c>
      <c r="AY103" s="37" t="str">
        <f t="shared" si="225"/>
        <v/>
      </c>
      <c r="AZ103" s="36" t="str">
        <f t="shared" si="224"/>
        <v/>
      </c>
      <c r="BA103" s="37" t="str">
        <f t="shared" si="225"/>
        <v/>
      </c>
      <c r="BB103" s="36" t="str">
        <f t="shared" si="224"/>
        <v/>
      </c>
      <c r="BC103" s="37" t="str">
        <f t="shared" si="225"/>
        <v/>
      </c>
      <c r="BD103" s="36" t="str">
        <f t="shared" si="224"/>
        <v/>
      </c>
      <c r="BE103" s="37" t="str">
        <f t="shared" si="225"/>
        <v/>
      </c>
      <c r="BF103" s="36" t="str">
        <f t="shared" si="224"/>
        <v/>
      </c>
      <c r="BG103" s="37" t="str">
        <f t="shared" si="225"/>
        <v/>
      </c>
      <c r="BH103" s="36" t="str">
        <f t="shared" si="224"/>
        <v/>
      </c>
      <c r="BI103" s="37" t="str">
        <f t="shared" si="225"/>
        <v/>
      </c>
      <c r="BJ103" s="36" t="str">
        <f t="shared" si="224"/>
        <v/>
      </c>
      <c r="BK103" s="37" t="str">
        <f t="shared" si="225"/>
        <v/>
      </c>
      <c r="BL103" s="36" t="str">
        <f t="shared" si="224"/>
        <v/>
      </c>
      <c r="BM103" s="37" t="str">
        <f t="shared" si="225"/>
        <v/>
      </c>
      <c r="BN103" s="36" t="str">
        <f t="shared" si="224"/>
        <v/>
      </c>
      <c r="BO103" s="37" t="str">
        <f t="shared" si="225"/>
        <v/>
      </c>
      <c r="BP103" s="36" t="str">
        <f t="shared" si="173"/>
        <v/>
      </c>
      <c r="BQ103" s="37" t="str">
        <f t="shared" si="174"/>
        <v/>
      </c>
      <c r="BR103" s="36" t="str">
        <f t="shared" si="173"/>
        <v/>
      </c>
      <c r="BS103" s="37" t="str">
        <f t="shared" si="174"/>
        <v/>
      </c>
      <c r="BT103" s="36" t="str">
        <f t="shared" si="173"/>
        <v/>
      </c>
      <c r="BU103" s="37" t="str">
        <f t="shared" si="174"/>
        <v/>
      </c>
      <c r="BV103" s="36" t="str">
        <f t="shared" si="173"/>
        <v/>
      </c>
      <c r="BW103" s="37" t="str">
        <f t="shared" si="174"/>
        <v/>
      </c>
      <c r="BX103" s="36" t="str">
        <f t="shared" si="173"/>
        <v/>
      </c>
      <c r="BY103" s="37" t="str">
        <f t="shared" si="174"/>
        <v/>
      </c>
      <c r="BZ103" s="36" t="str">
        <f t="shared" si="173"/>
        <v/>
      </c>
      <c r="CA103" s="37" t="str">
        <f t="shared" si="174"/>
        <v/>
      </c>
      <c r="CB103" s="36" t="str">
        <f t="shared" si="173"/>
        <v/>
      </c>
      <c r="CC103" s="37" t="str">
        <f t="shared" si="174"/>
        <v/>
      </c>
      <c r="CD103" s="36" t="str">
        <f t="shared" si="173"/>
        <v/>
      </c>
      <c r="CE103" s="37" t="str">
        <f t="shared" si="174"/>
        <v/>
      </c>
      <c r="CF103" s="36" t="str">
        <f t="shared" si="173"/>
        <v/>
      </c>
      <c r="CG103" s="37" t="str">
        <f t="shared" si="174"/>
        <v/>
      </c>
      <c r="CH103" s="36" t="str">
        <f t="shared" si="173"/>
        <v/>
      </c>
      <c r="CI103" s="37" t="str">
        <f t="shared" si="174"/>
        <v/>
      </c>
      <c r="CJ103" s="36" t="str">
        <f t="shared" si="173"/>
        <v/>
      </c>
      <c r="CK103" s="37" t="str">
        <f t="shared" si="174"/>
        <v/>
      </c>
      <c r="CL103" s="36" t="str">
        <f t="shared" si="173"/>
        <v/>
      </c>
      <c r="CM103" s="37" t="str">
        <f t="shared" si="174"/>
        <v/>
      </c>
      <c r="CN103" s="36" t="str">
        <f t="shared" si="173"/>
        <v/>
      </c>
      <c r="CO103" s="37" t="str">
        <f t="shared" si="174"/>
        <v/>
      </c>
      <c r="CP103" s="36" t="str">
        <f t="shared" si="173"/>
        <v/>
      </c>
      <c r="CQ103" s="37" t="str">
        <f t="shared" si="174"/>
        <v/>
      </c>
      <c r="CR103" s="36">
        <f t="shared" si="173"/>
        <v>17</v>
      </c>
      <c r="CS103" s="37">
        <f t="shared" si="174"/>
        <v>-5</v>
      </c>
    </row>
    <row r="104" spans="1:97" ht="15">
      <c r="A104" s="58">
        <f t="shared" si="221"/>
        <v>9</v>
      </c>
      <c r="B104" s="36" t="str">
        <f t="shared" si="222"/>
        <v/>
      </c>
      <c r="C104" s="37" t="str">
        <f t="shared" si="223"/>
        <v/>
      </c>
      <c r="D104" s="36" t="str">
        <f t="shared" si="224"/>
        <v/>
      </c>
      <c r="E104" s="37" t="str">
        <f t="shared" si="225"/>
        <v/>
      </c>
      <c r="F104" s="36" t="str">
        <f t="shared" si="224"/>
        <v/>
      </c>
      <c r="G104" s="37" t="str">
        <f t="shared" si="225"/>
        <v/>
      </c>
      <c r="H104" s="36" t="str">
        <f t="shared" si="224"/>
        <v/>
      </c>
      <c r="I104" s="37" t="str">
        <f t="shared" si="225"/>
        <v/>
      </c>
      <c r="J104" s="36" t="str">
        <f t="shared" si="224"/>
        <v/>
      </c>
      <c r="K104" s="37" t="str">
        <f t="shared" si="225"/>
        <v/>
      </c>
      <c r="L104" s="36" t="str">
        <f t="shared" si="224"/>
        <v/>
      </c>
      <c r="M104" s="37" t="str">
        <f t="shared" si="225"/>
        <v/>
      </c>
      <c r="N104" s="36" t="str">
        <f t="shared" si="224"/>
        <v/>
      </c>
      <c r="O104" s="37" t="str">
        <f t="shared" si="225"/>
        <v/>
      </c>
      <c r="P104" s="36" t="str">
        <f t="shared" si="224"/>
        <v/>
      </c>
      <c r="Q104" s="37" t="str">
        <f t="shared" si="225"/>
        <v/>
      </c>
      <c r="R104" s="36" t="str">
        <f t="shared" si="224"/>
        <v/>
      </c>
      <c r="S104" s="37" t="str">
        <f t="shared" si="225"/>
        <v/>
      </c>
      <c r="T104" s="36" t="str">
        <f t="shared" si="224"/>
        <v/>
      </c>
      <c r="U104" s="37" t="str">
        <f t="shared" si="225"/>
        <v/>
      </c>
      <c r="V104" s="36" t="str">
        <f t="shared" si="224"/>
        <v/>
      </c>
      <c r="W104" s="37" t="str">
        <f t="shared" si="225"/>
        <v/>
      </c>
      <c r="X104" s="36" t="str">
        <f t="shared" si="224"/>
        <v/>
      </c>
      <c r="Y104" s="37" t="str">
        <f t="shared" si="225"/>
        <v/>
      </c>
      <c r="Z104" s="36" t="str">
        <f t="shared" si="224"/>
        <v/>
      </c>
      <c r="AA104" s="37" t="str">
        <f t="shared" si="225"/>
        <v/>
      </c>
      <c r="AB104" s="36" t="str">
        <f t="shared" si="224"/>
        <v/>
      </c>
      <c r="AC104" s="37" t="str">
        <f t="shared" si="225"/>
        <v/>
      </c>
      <c r="AD104" s="36" t="str">
        <f t="shared" si="224"/>
        <v/>
      </c>
      <c r="AE104" s="37" t="str">
        <f t="shared" si="225"/>
        <v/>
      </c>
      <c r="AF104" s="36" t="str">
        <f t="shared" si="224"/>
        <v/>
      </c>
      <c r="AG104" s="37" t="str">
        <f t="shared" si="225"/>
        <v/>
      </c>
      <c r="AH104" s="36" t="str">
        <f t="shared" si="224"/>
        <v/>
      </c>
      <c r="AI104" s="37" t="str">
        <f t="shared" si="225"/>
        <v/>
      </c>
      <c r="AJ104" s="36" t="str">
        <f t="shared" si="224"/>
        <v/>
      </c>
      <c r="AK104" s="37" t="str">
        <f t="shared" si="225"/>
        <v/>
      </c>
      <c r="AL104" s="36" t="str">
        <f t="shared" si="224"/>
        <v/>
      </c>
      <c r="AM104" s="37" t="str">
        <f t="shared" si="225"/>
        <v/>
      </c>
      <c r="AN104" s="36" t="str">
        <f t="shared" si="224"/>
        <v/>
      </c>
      <c r="AO104" s="37" t="str">
        <f t="shared" si="225"/>
        <v/>
      </c>
      <c r="AP104" s="36" t="str">
        <f t="shared" si="224"/>
        <v/>
      </c>
      <c r="AQ104" s="37" t="str">
        <f t="shared" si="225"/>
        <v/>
      </c>
      <c r="AR104" s="36" t="str">
        <f t="shared" si="224"/>
        <v/>
      </c>
      <c r="AS104" s="37" t="str">
        <f t="shared" si="225"/>
        <v/>
      </c>
      <c r="AT104" s="36" t="str">
        <f t="shared" si="224"/>
        <v/>
      </c>
      <c r="AU104" s="37" t="str">
        <f t="shared" si="225"/>
        <v/>
      </c>
      <c r="AV104" s="36" t="str">
        <f t="shared" si="224"/>
        <v/>
      </c>
      <c r="AW104" s="37" t="str">
        <f t="shared" si="225"/>
        <v/>
      </c>
      <c r="AX104" s="36" t="str">
        <f t="shared" si="224"/>
        <v/>
      </c>
      <c r="AY104" s="37" t="str">
        <f t="shared" si="225"/>
        <v/>
      </c>
      <c r="AZ104" s="36" t="str">
        <f t="shared" si="224"/>
        <v/>
      </c>
      <c r="BA104" s="37" t="str">
        <f t="shared" si="225"/>
        <v/>
      </c>
      <c r="BB104" s="36" t="str">
        <f t="shared" si="224"/>
        <v/>
      </c>
      <c r="BC104" s="37" t="str">
        <f t="shared" si="225"/>
        <v/>
      </c>
      <c r="BD104" s="36" t="str">
        <f t="shared" si="224"/>
        <v/>
      </c>
      <c r="BE104" s="37" t="str">
        <f t="shared" si="225"/>
        <v/>
      </c>
      <c r="BF104" s="36" t="str">
        <f t="shared" si="224"/>
        <v/>
      </c>
      <c r="BG104" s="37" t="str">
        <f t="shared" si="225"/>
        <v/>
      </c>
      <c r="BH104" s="36" t="str">
        <f t="shared" si="224"/>
        <v/>
      </c>
      <c r="BI104" s="37" t="str">
        <f t="shared" si="225"/>
        <v/>
      </c>
      <c r="BJ104" s="36" t="str">
        <f t="shared" si="224"/>
        <v/>
      </c>
      <c r="BK104" s="37" t="str">
        <f t="shared" si="225"/>
        <v/>
      </c>
      <c r="BL104" s="36" t="str">
        <f t="shared" si="224"/>
        <v/>
      </c>
      <c r="BM104" s="37" t="str">
        <f t="shared" si="225"/>
        <v/>
      </c>
      <c r="BN104" s="36" t="str">
        <f t="shared" si="224"/>
        <v/>
      </c>
      <c r="BO104" s="37" t="str">
        <f t="shared" si="225"/>
        <v/>
      </c>
      <c r="BP104" s="36" t="str">
        <f t="shared" si="173"/>
        <v/>
      </c>
      <c r="BQ104" s="37" t="str">
        <f t="shared" si="174"/>
        <v/>
      </c>
      <c r="BR104" s="36" t="str">
        <f t="shared" si="173"/>
        <v/>
      </c>
      <c r="BS104" s="37" t="str">
        <f t="shared" si="174"/>
        <v/>
      </c>
      <c r="BT104" s="36" t="str">
        <f t="shared" si="173"/>
        <v/>
      </c>
      <c r="BU104" s="37" t="str">
        <f t="shared" si="174"/>
        <v/>
      </c>
      <c r="BV104" s="36" t="str">
        <f t="shared" si="173"/>
        <v/>
      </c>
      <c r="BW104" s="37" t="str">
        <f t="shared" si="174"/>
        <v/>
      </c>
      <c r="BX104" s="36" t="str">
        <f t="shared" si="173"/>
        <v/>
      </c>
      <c r="BY104" s="37" t="str">
        <f t="shared" si="174"/>
        <v/>
      </c>
      <c r="BZ104" s="36" t="str">
        <f t="shared" si="173"/>
        <v/>
      </c>
      <c r="CA104" s="37" t="str">
        <f t="shared" si="174"/>
        <v/>
      </c>
      <c r="CB104" s="36" t="str">
        <f t="shared" si="173"/>
        <v/>
      </c>
      <c r="CC104" s="37" t="str">
        <f t="shared" si="174"/>
        <v/>
      </c>
      <c r="CD104" s="36" t="str">
        <f t="shared" si="173"/>
        <v/>
      </c>
      <c r="CE104" s="37" t="str">
        <f t="shared" si="174"/>
        <v/>
      </c>
      <c r="CF104" s="36" t="str">
        <f t="shared" si="173"/>
        <v/>
      </c>
      <c r="CG104" s="37" t="str">
        <f t="shared" si="174"/>
        <v/>
      </c>
      <c r="CH104" s="36" t="str">
        <f t="shared" si="173"/>
        <v/>
      </c>
      <c r="CI104" s="37" t="str">
        <f t="shared" si="174"/>
        <v/>
      </c>
      <c r="CJ104" s="36" t="str">
        <f t="shared" si="173"/>
        <v/>
      </c>
      <c r="CK104" s="37" t="str">
        <f t="shared" si="174"/>
        <v/>
      </c>
      <c r="CL104" s="36" t="str">
        <f t="shared" si="173"/>
        <v/>
      </c>
      <c r="CM104" s="37" t="str">
        <f t="shared" si="174"/>
        <v/>
      </c>
      <c r="CN104" s="36" t="str">
        <f t="shared" si="173"/>
        <v/>
      </c>
      <c r="CO104" s="37" t="str">
        <f t="shared" si="174"/>
        <v/>
      </c>
      <c r="CP104" s="36" t="str">
        <f t="shared" si="173"/>
        <v/>
      </c>
      <c r="CQ104" s="37" t="str">
        <f t="shared" si="174"/>
        <v/>
      </c>
      <c r="CR104" s="36">
        <f t="shared" si="173"/>
        <v>9</v>
      </c>
      <c r="CS104" s="37">
        <f t="shared" si="174"/>
        <v>-7</v>
      </c>
    </row>
    <row r="105" spans="1:97" ht="15">
      <c r="A105" s="58">
        <f t="shared" si="221"/>
        <v>10</v>
      </c>
      <c r="B105" s="36" t="str">
        <f t="shared" si="222"/>
        <v/>
      </c>
      <c r="C105" s="37" t="str">
        <f t="shared" si="223"/>
        <v/>
      </c>
      <c r="D105" s="36" t="str">
        <f t="shared" si="224"/>
        <v/>
      </c>
      <c r="E105" s="37" t="str">
        <f t="shared" si="225"/>
        <v/>
      </c>
      <c r="F105" s="36" t="str">
        <f t="shared" si="224"/>
        <v/>
      </c>
      <c r="G105" s="37" t="str">
        <f t="shared" si="225"/>
        <v/>
      </c>
      <c r="H105" s="36" t="str">
        <f t="shared" si="224"/>
        <v/>
      </c>
      <c r="I105" s="37" t="str">
        <f t="shared" si="225"/>
        <v/>
      </c>
      <c r="J105" s="36" t="str">
        <f t="shared" si="224"/>
        <v/>
      </c>
      <c r="K105" s="37" t="str">
        <f t="shared" si="225"/>
        <v/>
      </c>
      <c r="L105" s="36" t="str">
        <f t="shared" si="224"/>
        <v/>
      </c>
      <c r="M105" s="37" t="str">
        <f t="shared" si="225"/>
        <v/>
      </c>
      <c r="N105" s="36" t="str">
        <f t="shared" si="224"/>
        <v/>
      </c>
      <c r="O105" s="37" t="str">
        <f t="shared" si="225"/>
        <v/>
      </c>
      <c r="P105" s="36" t="str">
        <f t="shared" si="224"/>
        <v/>
      </c>
      <c r="Q105" s="37" t="str">
        <f t="shared" si="225"/>
        <v/>
      </c>
      <c r="R105" s="36" t="str">
        <f t="shared" si="224"/>
        <v/>
      </c>
      <c r="S105" s="37" t="str">
        <f t="shared" si="225"/>
        <v/>
      </c>
      <c r="T105" s="36" t="str">
        <f t="shared" si="224"/>
        <v/>
      </c>
      <c r="U105" s="37" t="str">
        <f t="shared" si="225"/>
        <v/>
      </c>
      <c r="V105" s="36" t="str">
        <f t="shared" si="224"/>
        <v/>
      </c>
      <c r="W105" s="37" t="str">
        <f t="shared" si="225"/>
        <v/>
      </c>
      <c r="X105" s="36" t="str">
        <f t="shared" si="224"/>
        <v/>
      </c>
      <c r="Y105" s="37" t="str">
        <f t="shared" si="225"/>
        <v/>
      </c>
      <c r="Z105" s="36" t="str">
        <f t="shared" si="224"/>
        <v/>
      </c>
      <c r="AA105" s="37" t="str">
        <f t="shared" si="225"/>
        <v/>
      </c>
      <c r="AB105" s="36" t="str">
        <f t="shared" si="224"/>
        <v/>
      </c>
      <c r="AC105" s="37" t="str">
        <f t="shared" si="225"/>
        <v/>
      </c>
      <c r="AD105" s="36" t="str">
        <f t="shared" si="224"/>
        <v/>
      </c>
      <c r="AE105" s="37" t="str">
        <f t="shared" si="225"/>
        <v/>
      </c>
      <c r="AF105" s="36" t="str">
        <f t="shared" si="224"/>
        <v/>
      </c>
      <c r="AG105" s="37" t="str">
        <f t="shared" si="225"/>
        <v/>
      </c>
      <c r="AH105" s="36" t="str">
        <f t="shared" si="224"/>
        <v/>
      </c>
      <c r="AI105" s="37" t="str">
        <f t="shared" si="225"/>
        <v/>
      </c>
      <c r="AJ105" s="36" t="str">
        <f t="shared" si="224"/>
        <v/>
      </c>
      <c r="AK105" s="37" t="str">
        <f t="shared" si="225"/>
        <v/>
      </c>
      <c r="AL105" s="36" t="str">
        <f t="shared" si="224"/>
        <v/>
      </c>
      <c r="AM105" s="37" t="str">
        <f t="shared" si="225"/>
        <v/>
      </c>
      <c r="AN105" s="36" t="str">
        <f t="shared" si="224"/>
        <v/>
      </c>
      <c r="AO105" s="37" t="str">
        <f t="shared" si="225"/>
        <v/>
      </c>
      <c r="AP105" s="36" t="str">
        <f t="shared" si="224"/>
        <v/>
      </c>
      <c r="AQ105" s="37" t="str">
        <f t="shared" si="225"/>
        <v/>
      </c>
      <c r="AR105" s="36" t="str">
        <f t="shared" si="224"/>
        <v/>
      </c>
      <c r="AS105" s="37" t="str">
        <f t="shared" si="225"/>
        <v/>
      </c>
      <c r="AT105" s="36" t="str">
        <f t="shared" si="224"/>
        <v/>
      </c>
      <c r="AU105" s="37" t="str">
        <f t="shared" si="225"/>
        <v/>
      </c>
      <c r="AV105" s="36" t="str">
        <f t="shared" si="224"/>
        <v/>
      </c>
      <c r="AW105" s="37" t="str">
        <f t="shared" si="225"/>
        <v/>
      </c>
      <c r="AX105" s="36" t="str">
        <f t="shared" si="224"/>
        <v/>
      </c>
      <c r="AY105" s="37" t="str">
        <f t="shared" si="225"/>
        <v/>
      </c>
      <c r="AZ105" s="36" t="str">
        <f t="shared" si="224"/>
        <v/>
      </c>
      <c r="BA105" s="37" t="str">
        <f t="shared" si="225"/>
        <v/>
      </c>
      <c r="BB105" s="36" t="str">
        <f t="shared" si="224"/>
        <v/>
      </c>
      <c r="BC105" s="37" t="str">
        <f t="shared" si="225"/>
        <v/>
      </c>
      <c r="BD105" s="36" t="str">
        <f t="shared" si="224"/>
        <v/>
      </c>
      <c r="BE105" s="37" t="str">
        <f t="shared" si="225"/>
        <v/>
      </c>
      <c r="BF105" s="36" t="str">
        <f t="shared" si="224"/>
        <v/>
      </c>
      <c r="BG105" s="37" t="str">
        <f t="shared" si="225"/>
        <v/>
      </c>
      <c r="BH105" s="36" t="str">
        <f t="shared" si="224"/>
        <v/>
      </c>
      <c r="BI105" s="37" t="str">
        <f t="shared" si="225"/>
        <v/>
      </c>
      <c r="BJ105" s="36" t="str">
        <f t="shared" si="224"/>
        <v/>
      </c>
      <c r="BK105" s="37" t="str">
        <f t="shared" si="225"/>
        <v/>
      </c>
      <c r="BL105" s="36" t="str">
        <f t="shared" si="224"/>
        <v/>
      </c>
      <c r="BM105" s="37" t="str">
        <f t="shared" si="225"/>
        <v/>
      </c>
      <c r="BN105" s="36" t="str">
        <f t="shared" ref="BN105:CR110" si="226">IFERROR(IF(AND(OR(LEN(BN89),LEN(BO89)),OR(LEN(BN90),LEN(BO90))),BN90-BN89,""),"")</f>
        <v/>
      </c>
      <c r="BO105" s="37" t="str">
        <f t="shared" ref="BO105:CS110" si="227">IFERROR(IF(AND(OR(LEN(BN89),LEN(BO89)),OR(LEN(BN90),LEN(BO90))),BO90-BO89,""),"")</f>
        <v/>
      </c>
      <c r="BP105" s="36" t="str">
        <f t="shared" si="226"/>
        <v/>
      </c>
      <c r="BQ105" s="37" t="str">
        <f t="shared" si="227"/>
        <v/>
      </c>
      <c r="BR105" s="36" t="str">
        <f t="shared" si="226"/>
        <v/>
      </c>
      <c r="BS105" s="37" t="str">
        <f t="shared" si="227"/>
        <v/>
      </c>
      <c r="BT105" s="36" t="str">
        <f t="shared" si="226"/>
        <v/>
      </c>
      <c r="BU105" s="37" t="str">
        <f t="shared" si="227"/>
        <v/>
      </c>
      <c r="BV105" s="36" t="str">
        <f t="shared" si="226"/>
        <v/>
      </c>
      <c r="BW105" s="37" t="str">
        <f t="shared" si="227"/>
        <v/>
      </c>
      <c r="BX105" s="36" t="str">
        <f t="shared" si="226"/>
        <v/>
      </c>
      <c r="BY105" s="37" t="str">
        <f t="shared" si="227"/>
        <v/>
      </c>
      <c r="BZ105" s="36" t="str">
        <f t="shared" si="226"/>
        <v/>
      </c>
      <c r="CA105" s="37" t="str">
        <f t="shared" si="227"/>
        <v/>
      </c>
      <c r="CB105" s="36" t="str">
        <f t="shared" si="226"/>
        <v/>
      </c>
      <c r="CC105" s="37" t="str">
        <f t="shared" si="227"/>
        <v/>
      </c>
      <c r="CD105" s="36" t="str">
        <f t="shared" si="226"/>
        <v/>
      </c>
      <c r="CE105" s="37" t="str">
        <f t="shared" si="227"/>
        <v/>
      </c>
      <c r="CF105" s="36" t="str">
        <f t="shared" si="226"/>
        <v/>
      </c>
      <c r="CG105" s="37" t="str">
        <f t="shared" si="227"/>
        <v/>
      </c>
      <c r="CH105" s="36" t="str">
        <f t="shared" si="226"/>
        <v/>
      </c>
      <c r="CI105" s="37" t="str">
        <f t="shared" si="227"/>
        <v/>
      </c>
      <c r="CJ105" s="36" t="str">
        <f t="shared" si="226"/>
        <v/>
      </c>
      <c r="CK105" s="37" t="str">
        <f t="shared" si="227"/>
        <v/>
      </c>
      <c r="CL105" s="36" t="str">
        <f t="shared" si="226"/>
        <v/>
      </c>
      <c r="CM105" s="37" t="str">
        <f t="shared" si="227"/>
        <v/>
      </c>
      <c r="CN105" s="36" t="str">
        <f t="shared" si="226"/>
        <v/>
      </c>
      <c r="CO105" s="37" t="str">
        <f t="shared" si="227"/>
        <v/>
      </c>
      <c r="CP105" s="36" t="str">
        <f t="shared" si="226"/>
        <v/>
      </c>
      <c r="CQ105" s="37" t="str">
        <f t="shared" si="227"/>
        <v/>
      </c>
      <c r="CR105" s="36">
        <f t="shared" si="226"/>
        <v>4</v>
      </c>
      <c r="CS105" s="37">
        <f t="shared" si="227"/>
        <v>-8</v>
      </c>
    </row>
    <row r="106" spans="1:97" ht="15">
      <c r="A106" s="58">
        <f t="shared" si="221"/>
        <v>11</v>
      </c>
      <c r="B106" s="36" t="str">
        <f t="shared" si="222"/>
        <v/>
      </c>
      <c r="C106" s="37" t="str">
        <f t="shared" si="223"/>
        <v/>
      </c>
      <c r="D106" s="36" t="str">
        <f t="shared" ref="D106:BN110" si="228">IFERROR(IF(AND(OR(LEN(D90),LEN(E90)),OR(LEN(D91),LEN(E91))),D91-D90,""),"")</f>
        <v/>
      </c>
      <c r="E106" s="37" t="str">
        <f t="shared" ref="E106:BO110" si="229">IFERROR(IF(AND(OR(LEN(D90),LEN(E90)),OR(LEN(D91),LEN(E91))),E91-E90,""),"")</f>
        <v/>
      </c>
      <c r="F106" s="36" t="str">
        <f t="shared" si="228"/>
        <v/>
      </c>
      <c r="G106" s="37" t="str">
        <f t="shared" si="229"/>
        <v/>
      </c>
      <c r="H106" s="36" t="str">
        <f t="shared" si="228"/>
        <v/>
      </c>
      <c r="I106" s="37" t="str">
        <f t="shared" si="229"/>
        <v/>
      </c>
      <c r="J106" s="36" t="str">
        <f t="shared" si="228"/>
        <v/>
      </c>
      <c r="K106" s="37" t="str">
        <f t="shared" si="229"/>
        <v/>
      </c>
      <c r="L106" s="36" t="str">
        <f t="shared" si="228"/>
        <v/>
      </c>
      <c r="M106" s="37" t="str">
        <f t="shared" si="229"/>
        <v/>
      </c>
      <c r="N106" s="36" t="str">
        <f t="shared" si="228"/>
        <v/>
      </c>
      <c r="O106" s="37" t="str">
        <f t="shared" si="229"/>
        <v/>
      </c>
      <c r="P106" s="36" t="str">
        <f t="shared" si="228"/>
        <v/>
      </c>
      <c r="Q106" s="37" t="str">
        <f t="shared" si="229"/>
        <v/>
      </c>
      <c r="R106" s="36" t="str">
        <f t="shared" si="228"/>
        <v/>
      </c>
      <c r="S106" s="37" t="str">
        <f t="shared" si="229"/>
        <v/>
      </c>
      <c r="T106" s="36" t="str">
        <f t="shared" si="228"/>
        <v/>
      </c>
      <c r="U106" s="37" t="str">
        <f t="shared" si="229"/>
        <v/>
      </c>
      <c r="V106" s="36" t="str">
        <f t="shared" si="228"/>
        <v/>
      </c>
      <c r="W106" s="37" t="str">
        <f t="shared" si="229"/>
        <v/>
      </c>
      <c r="X106" s="36" t="str">
        <f t="shared" si="228"/>
        <v/>
      </c>
      <c r="Y106" s="37" t="str">
        <f t="shared" si="229"/>
        <v/>
      </c>
      <c r="Z106" s="36" t="str">
        <f t="shared" si="228"/>
        <v/>
      </c>
      <c r="AA106" s="37" t="str">
        <f t="shared" si="229"/>
        <v/>
      </c>
      <c r="AB106" s="36" t="str">
        <f t="shared" si="228"/>
        <v/>
      </c>
      <c r="AC106" s="37" t="str">
        <f t="shared" si="229"/>
        <v/>
      </c>
      <c r="AD106" s="36" t="str">
        <f t="shared" si="228"/>
        <v/>
      </c>
      <c r="AE106" s="37" t="str">
        <f t="shared" si="229"/>
        <v/>
      </c>
      <c r="AF106" s="36" t="str">
        <f t="shared" si="228"/>
        <v/>
      </c>
      <c r="AG106" s="37" t="str">
        <f t="shared" si="229"/>
        <v/>
      </c>
      <c r="AH106" s="36" t="str">
        <f t="shared" si="228"/>
        <v/>
      </c>
      <c r="AI106" s="37" t="str">
        <f t="shared" si="229"/>
        <v/>
      </c>
      <c r="AJ106" s="36" t="str">
        <f t="shared" si="228"/>
        <v/>
      </c>
      <c r="AK106" s="37" t="str">
        <f t="shared" si="229"/>
        <v/>
      </c>
      <c r="AL106" s="36" t="str">
        <f t="shared" si="228"/>
        <v/>
      </c>
      <c r="AM106" s="37" t="str">
        <f t="shared" si="229"/>
        <v/>
      </c>
      <c r="AN106" s="36" t="str">
        <f t="shared" si="228"/>
        <v/>
      </c>
      <c r="AO106" s="37" t="str">
        <f t="shared" si="229"/>
        <v/>
      </c>
      <c r="AP106" s="36" t="str">
        <f t="shared" si="228"/>
        <v/>
      </c>
      <c r="AQ106" s="37" t="str">
        <f t="shared" si="229"/>
        <v/>
      </c>
      <c r="AR106" s="36" t="str">
        <f t="shared" si="228"/>
        <v/>
      </c>
      <c r="AS106" s="37" t="str">
        <f t="shared" si="229"/>
        <v/>
      </c>
      <c r="AT106" s="36" t="str">
        <f t="shared" si="228"/>
        <v/>
      </c>
      <c r="AU106" s="37" t="str">
        <f t="shared" si="229"/>
        <v/>
      </c>
      <c r="AV106" s="36" t="str">
        <f t="shared" si="228"/>
        <v/>
      </c>
      <c r="AW106" s="37" t="str">
        <f t="shared" si="229"/>
        <v/>
      </c>
      <c r="AX106" s="36" t="str">
        <f t="shared" si="228"/>
        <v/>
      </c>
      <c r="AY106" s="37" t="str">
        <f t="shared" si="229"/>
        <v/>
      </c>
      <c r="AZ106" s="36" t="str">
        <f t="shared" si="228"/>
        <v/>
      </c>
      <c r="BA106" s="37" t="str">
        <f t="shared" si="229"/>
        <v/>
      </c>
      <c r="BB106" s="36" t="str">
        <f t="shared" si="228"/>
        <v/>
      </c>
      <c r="BC106" s="37" t="str">
        <f t="shared" si="229"/>
        <v/>
      </c>
      <c r="BD106" s="36" t="str">
        <f t="shared" si="228"/>
        <v/>
      </c>
      <c r="BE106" s="37" t="str">
        <f t="shared" si="229"/>
        <v/>
      </c>
      <c r="BF106" s="36" t="str">
        <f t="shared" si="228"/>
        <v/>
      </c>
      <c r="BG106" s="37" t="str">
        <f t="shared" si="229"/>
        <v/>
      </c>
      <c r="BH106" s="36" t="str">
        <f t="shared" si="228"/>
        <v/>
      </c>
      <c r="BI106" s="37" t="str">
        <f t="shared" si="229"/>
        <v/>
      </c>
      <c r="BJ106" s="36" t="str">
        <f t="shared" si="228"/>
        <v/>
      </c>
      <c r="BK106" s="37" t="str">
        <f t="shared" si="229"/>
        <v/>
      </c>
      <c r="BL106" s="36" t="str">
        <f t="shared" si="228"/>
        <v/>
      </c>
      <c r="BM106" s="37" t="str">
        <f t="shared" si="229"/>
        <v/>
      </c>
      <c r="BN106" s="36" t="str">
        <f t="shared" si="228"/>
        <v/>
      </c>
      <c r="BO106" s="37" t="str">
        <f t="shared" si="229"/>
        <v/>
      </c>
      <c r="BP106" s="36" t="str">
        <f t="shared" si="226"/>
        <v/>
      </c>
      <c r="BQ106" s="37" t="str">
        <f t="shared" si="227"/>
        <v/>
      </c>
      <c r="BR106" s="36" t="str">
        <f t="shared" si="226"/>
        <v/>
      </c>
      <c r="BS106" s="37" t="str">
        <f t="shared" si="227"/>
        <v/>
      </c>
      <c r="BT106" s="36" t="str">
        <f t="shared" si="226"/>
        <v/>
      </c>
      <c r="BU106" s="37" t="str">
        <f t="shared" si="227"/>
        <v/>
      </c>
      <c r="BV106" s="36" t="str">
        <f t="shared" si="226"/>
        <v/>
      </c>
      <c r="BW106" s="37" t="str">
        <f t="shared" si="227"/>
        <v/>
      </c>
      <c r="BX106" s="36" t="str">
        <f t="shared" si="226"/>
        <v/>
      </c>
      <c r="BY106" s="37" t="str">
        <f t="shared" si="227"/>
        <v/>
      </c>
      <c r="BZ106" s="36" t="str">
        <f t="shared" si="226"/>
        <v/>
      </c>
      <c r="CA106" s="37" t="str">
        <f t="shared" si="227"/>
        <v/>
      </c>
      <c r="CB106" s="36" t="str">
        <f t="shared" si="226"/>
        <v/>
      </c>
      <c r="CC106" s="37" t="str">
        <f t="shared" si="227"/>
        <v/>
      </c>
      <c r="CD106" s="36" t="str">
        <f t="shared" si="226"/>
        <v/>
      </c>
      <c r="CE106" s="37" t="str">
        <f t="shared" si="227"/>
        <v/>
      </c>
      <c r="CF106" s="36" t="str">
        <f t="shared" si="226"/>
        <v/>
      </c>
      <c r="CG106" s="37" t="str">
        <f t="shared" si="227"/>
        <v/>
      </c>
      <c r="CH106" s="36" t="str">
        <f t="shared" si="226"/>
        <v/>
      </c>
      <c r="CI106" s="37" t="str">
        <f t="shared" si="227"/>
        <v/>
      </c>
      <c r="CJ106" s="36" t="str">
        <f t="shared" si="226"/>
        <v/>
      </c>
      <c r="CK106" s="37" t="str">
        <f t="shared" si="227"/>
        <v/>
      </c>
      <c r="CL106" s="36" t="str">
        <f t="shared" si="226"/>
        <v/>
      </c>
      <c r="CM106" s="37" t="str">
        <f t="shared" si="227"/>
        <v/>
      </c>
      <c r="CN106" s="36" t="str">
        <f t="shared" si="226"/>
        <v/>
      </c>
      <c r="CO106" s="37" t="str">
        <f t="shared" si="227"/>
        <v/>
      </c>
      <c r="CP106" s="36" t="str">
        <f t="shared" si="226"/>
        <v/>
      </c>
      <c r="CQ106" s="37" t="str">
        <f t="shared" si="227"/>
        <v/>
      </c>
      <c r="CR106" s="36" t="str">
        <f t="shared" si="226"/>
        <v/>
      </c>
      <c r="CS106" s="37" t="str">
        <f t="shared" si="227"/>
        <v/>
      </c>
    </row>
    <row r="107" spans="1:97" ht="15">
      <c r="A107" s="58">
        <f t="shared" si="221"/>
        <v>12</v>
      </c>
      <c r="B107" s="36" t="str">
        <f t="shared" si="222"/>
        <v/>
      </c>
      <c r="C107" s="37" t="str">
        <f t="shared" si="223"/>
        <v/>
      </c>
      <c r="D107" s="36" t="str">
        <f t="shared" si="228"/>
        <v/>
      </c>
      <c r="E107" s="37" t="str">
        <f t="shared" si="229"/>
        <v/>
      </c>
      <c r="F107" s="36" t="str">
        <f t="shared" si="228"/>
        <v/>
      </c>
      <c r="G107" s="37" t="str">
        <f t="shared" si="229"/>
        <v/>
      </c>
      <c r="H107" s="36" t="str">
        <f t="shared" si="228"/>
        <v/>
      </c>
      <c r="I107" s="37" t="str">
        <f t="shared" si="229"/>
        <v/>
      </c>
      <c r="J107" s="36" t="str">
        <f t="shared" si="228"/>
        <v/>
      </c>
      <c r="K107" s="37" t="str">
        <f t="shared" si="229"/>
        <v/>
      </c>
      <c r="L107" s="36" t="str">
        <f t="shared" si="228"/>
        <v/>
      </c>
      <c r="M107" s="37" t="str">
        <f t="shared" si="229"/>
        <v/>
      </c>
      <c r="N107" s="36" t="str">
        <f t="shared" si="228"/>
        <v/>
      </c>
      <c r="O107" s="37" t="str">
        <f t="shared" si="229"/>
        <v/>
      </c>
      <c r="P107" s="36" t="str">
        <f t="shared" si="228"/>
        <v/>
      </c>
      <c r="Q107" s="37" t="str">
        <f t="shared" si="229"/>
        <v/>
      </c>
      <c r="R107" s="36" t="str">
        <f t="shared" si="228"/>
        <v/>
      </c>
      <c r="S107" s="37" t="str">
        <f t="shared" si="229"/>
        <v/>
      </c>
      <c r="T107" s="36" t="str">
        <f t="shared" si="228"/>
        <v/>
      </c>
      <c r="U107" s="37" t="str">
        <f t="shared" si="229"/>
        <v/>
      </c>
      <c r="V107" s="36" t="str">
        <f t="shared" si="228"/>
        <v/>
      </c>
      <c r="W107" s="37" t="str">
        <f t="shared" si="229"/>
        <v/>
      </c>
      <c r="X107" s="36" t="str">
        <f t="shared" si="228"/>
        <v/>
      </c>
      <c r="Y107" s="37" t="str">
        <f t="shared" si="229"/>
        <v/>
      </c>
      <c r="Z107" s="36" t="str">
        <f t="shared" si="228"/>
        <v/>
      </c>
      <c r="AA107" s="37" t="str">
        <f t="shared" si="229"/>
        <v/>
      </c>
      <c r="AB107" s="36" t="str">
        <f t="shared" si="228"/>
        <v/>
      </c>
      <c r="AC107" s="37" t="str">
        <f t="shared" si="229"/>
        <v/>
      </c>
      <c r="AD107" s="36" t="str">
        <f t="shared" si="228"/>
        <v/>
      </c>
      <c r="AE107" s="37" t="str">
        <f t="shared" si="229"/>
        <v/>
      </c>
      <c r="AF107" s="36" t="str">
        <f t="shared" si="228"/>
        <v/>
      </c>
      <c r="AG107" s="37" t="str">
        <f t="shared" si="229"/>
        <v/>
      </c>
      <c r="AH107" s="36" t="str">
        <f t="shared" si="228"/>
        <v/>
      </c>
      <c r="AI107" s="37" t="str">
        <f t="shared" si="229"/>
        <v/>
      </c>
      <c r="AJ107" s="36" t="str">
        <f t="shared" si="228"/>
        <v/>
      </c>
      <c r="AK107" s="37" t="str">
        <f t="shared" si="229"/>
        <v/>
      </c>
      <c r="AL107" s="36" t="str">
        <f t="shared" si="228"/>
        <v/>
      </c>
      <c r="AM107" s="37" t="str">
        <f t="shared" si="229"/>
        <v/>
      </c>
      <c r="AN107" s="36" t="str">
        <f t="shared" si="228"/>
        <v/>
      </c>
      <c r="AO107" s="37" t="str">
        <f t="shared" si="229"/>
        <v/>
      </c>
      <c r="AP107" s="36" t="str">
        <f t="shared" si="228"/>
        <v/>
      </c>
      <c r="AQ107" s="37" t="str">
        <f t="shared" si="229"/>
        <v/>
      </c>
      <c r="AR107" s="36" t="str">
        <f t="shared" si="228"/>
        <v/>
      </c>
      <c r="AS107" s="37" t="str">
        <f t="shared" si="229"/>
        <v/>
      </c>
      <c r="AT107" s="36" t="str">
        <f t="shared" si="228"/>
        <v/>
      </c>
      <c r="AU107" s="37" t="str">
        <f t="shared" si="229"/>
        <v/>
      </c>
      <c r="AV107" s="36" t="str">
        <f t="shared" si="228"/>
        <v/>
      </c>
      <c r="AW107" s="37" t="str">
        <f t="shared" si="229"/>
        <v/>
      </c>
      <c r="AX107" s="36" t="str">
        <f t="shared" si="228"/>
        <v/>
      </c>
      <c r="AY107" s="37" t="str">
        <f t="shared" si="229"/>
        <v/>
      </c>
      <c r="AZ107" s="36" t="str">
        <f t="shared" si="228"/>
        <v/>
      </c>
      <c r="BA107" s="37" t="str">
        <f t="shared" si="229"/>
        <v/>
      </c>
      <c r="BB107" s="36" t="str">
        <f t="shared" si="228"/>
        <v/>
      </c>
      <c r="BC107" s="37" t="str">
        <f t="shared" si="229"/>
        <v/>
      </c>
      <c r="BD107" s="36" t="str">
        <f t="shared" si="228"/>
        <v/>
      </c>
      <c r="BE107" s="37" t="str">
        <f t="shared" si="229"/>
        <v/>
      </c>
      <c r="BF107" s="36" t="str">
        <f t="shared" si="228"/>
        <v/>
      </c>
      <c r="BG107" s="37" t="str">
        <f t="shared" si="229"/>
        <v/>
      </c>
      <c r="BH107" s="36" t="str">
        <f t="shared" si="228"/>
        <v/>
      </c>
      <c r="BI107" s="37" t="str">
        <f t="shared" si="229"/>
        <v/>
      </c>
      <c r="BJ107" s="36" t="str">
        <f t="shared" si="228"/>
        <v/>
      </c>
      <c r="BK107" s="37" t="str">
        <f t="shared" si="229"/>
        <v/>
      </c>
      <c r="BL107" s="36" t="str">
        <f t="shared" si="228"/>
        <v/>
      </c>
      <c r="BM107" s="37" t="str">
        <f t="shared" si="229"/>
        <v/>
      </c>
      <c r="BN107" s="36" t="str">
        <f t="shared" si="228"/>
        <v/>
      </c>
      <c r="BO107" s="37" t="str">
        <f t="shared" si="229"/>
        <v/>
      </c>
      <c r="BP107" s="36" t="str">
        <f t="shared" si="226"/>
        <v/>
      </c>
      <c r="BQ107" s="37" t="str">
        <f t="shared" si="227"/>
        <v/>
      </c>
      <c r="BR107" s="36" t="str">
        <f t="shared" si="226"/>
        <v/>
      </c>
      <c r="BS107" s="37" t="str">
        <f t="shared" si="227"/>
        <v/>
      </c>
      <c r="BT107" s="36" t="str">
        <f t="shared" si="226"/>
        <v/>
      </c>
      <c r="BU107" s="37" t="str">
        <f t="shared" si="227"/>
        <v/>
      </c>
      <c r="BV107" s="36" t="str">
        <f t="shared" si="226"/>
        <v/>
      </c>
      <c r="BW107" s="37" t="str">
        <f t="shared" si="227"/>
        <v/>
      </c>
      <c r="BX107" s="36" t="str">
        <f t="shared" si="226"/>
        <v/>
      </c>
      <c r="BY107" s="37" t="str">
        <f t="shared" si="227"/>
        <v/>
      </c>
      <c r="BZ107" s="36" t="str">
        <f t="shared" si="226"/>
        <v/>
      </c>
      <c r="CA107" s="37" t="str">
        <f t="shared" si="227"/>
        <v/>
      </c>
      <c r="CB107" s="36" t="str">
        <f t="shared" si="226"/>
        <v/>
      </c>
      <c r="CC107" s="37" t="str">
        <f t="shared" si="227"/>
        <v/>
      </c>
      <c r="CD107" s="36" t="str">
        <f t="shared" si="226"/>
        <v/>
      </c>
      <c r="CE107" s="37" t="str">
        <f t="shared" si="227"/>
        <v/>
      </c>
      <c r="CF107" s="36" t="str">
        <f t="shared" si="226"/>
        <v/>
      </c>
      <c r="CG107" s="37" t="str">
        <f t="shared" si="227"/>
        <v/>
      </c>
      <c r="CH107" s="36" t="str">
        <f t="shared" si="226"/>
        <v/>
      </c>
      <c r="CI107" s="37" t="str">
        <f t="shared" si="227"/>
        <v/>
      </c>
      <c r="CJ107" s="36" t="str">
        <f t="shared" si="226"/>
        <v/>
      </c>
      <c r="CK107" s="37" t="str">
        <f t="shared" si="227"/>
        <v/>
      </c>
      <c r="CL107" s="36" t="str">
        <f t="shared" si="226"/>
        <v/>
      </c>
      <c r="CM107" s="37" t="str">
        <f t="shared" si="227"/>
        <v/>
      </c>
      <c r="CN107" s="36" t="str">
        <f t="shared" si="226"/>
        <v/>
      </c>
      <c r="CO107" s="37" t="str">
        <f t="shared" si="227"/>
        <v/>
      </c>
      <c r="CP107" s="36" t="str">
        <f t="shared" si="226"/>
        <v/>
      </c>
      <c r="CQ107" s="37" t="str">
        <f t="shared" si="227"/>
        <v/>
      </c>
      <c r="CR107" s="36" t="str">
        <f t="shared" si="226"/>
        <v/>
      </c>
      <c r="CS107" s="37" t="str">
        <f t="shared" si="227"/>
        <v/>
      </c>
    </row>
    <row r="108" spans="1:97" ht="15">
      <c r="A108" s="58">
        <f t="shared" si="221"/>
        <v>13</v>
      </c>
      <c r="B108" s="36" t="str">
        <f t="shared" si="222"/>
        <v/>
      </c>
      <c r="C108" s="37" t="str">
        <f t="shared" si="223"/>
        <v/>
      </c>
      <c r="D108" s="36" t="str">
        <f t="shared" si="228"/>
        <v/>
      </c>
      <c r="E108" s="37" t="str">
        <f t="shared" si="229"/>
        <v/>
      </c>
      <c r="F108" s="36" t="str">
        <f t="shared" si="228"/>
        <v/>
      </c>
      <c r="G108" s="37" t="str">
        <f t="shared" si="229"/>
        <v/>
      </c>
      <c r="H108" s="36" t="str">
        <f t="shared" si="228"/>
        <v/>
      </c>
      <c r="I108" s="37" t="str">
        <f t="shared" si="229"/>
        <v/>
      </c>
      <c r="J108" s="36" t="str">
        <f t="shared" si="228"/>
        <v/>
      </c>
      <c r="K108" s="37" t="str">
        <f t="shared" si="229"/>
        <v/>
      </c>
      <c r="L108" s="36" t="str">
        <f t="shared" si="228"/>
        <v/>
      </c>
      <c r="M108" s="37" t="str">
        <f t="shared" si="229"/>
        <v/>
      </c>
      <c r="N108" s="36" t="str">
        <f t="shared" si="228"/>
        <v/>
      </c>
      <c r="O108" s="37" t="str">
        <f t="shared" si="229"/>
        <v/>
      </c>
      <c r="P108" s="36" t="str">
        <f t="shared" si="228"/>
        <v/>
      </c>
      <c r="Q108" s="37" t="str">
        <f t="shared" si="229"/>
        <v/>
      </c>
      <c r="R108" s="36" t="str">
        <f t="shared" si="228"/>
        <v/>
      </c>
      <c r="S108" s="37" t="str">
        <f t="shared" si="229"/>
        <v/>
      </c>
      <c r="T108" s="36" t="str">
        <f t="shared" si="228"/>
        <v/>
      </c>
      <c r="U108" s="37" t="str">
        <f t="shared" si="229"/>
        <v/>
      </c>
      <c r="V108" s="36" t="str">
        <f t="shared" si="228"/>
        <v/>
      </c>
      <c r="W108" s="37" t="str">
        <f t="shared" si="229"/>
        <v/>
      </c>
      <c r="X108" s="36" t="str">
        <f t="shared" si="228"/>
        <v/>
      </c>
      <c r="Y108" s="37" t="str">
        <f t="shared" si="229"/>
        <v/>
      </c>
      <c r="Z108" s="36" t="str">
        <f t="shared" si="228"/>
        <v/>
      </c>
      <c r="AA108" s="37" t="str">
        <f t="shared" si="229"/>
        <v/>
      </c>
      <c r="AB108" s="36" t="str">
        <f t="shared" si="228"/>
        <v/>
      </c>
      <c r="AC108" s="37" t="str">
        <f t="shared" si="229"/>
        <v/>
      </c>
      <c r="AD108" s="36" t="str">
        <f t="shared" si="228"/>
        <v/>
      </c>
      <c r="AE108" s="37" t="str">
        <f t="shared" si="229"/>
        <v/>
      </c>
      <c r="AF108" s="36" t="str">
        <f t="shared" si="228"/>
        <v/>
      </c>
      <c r="AG108" s="37" t="str">
        <f t="shared" si="229"/>
        <v/>
      </c>
      <c r="AH108" s="36" t="str">
        <f t="shared" si="228"/>
        <v/>
      </c>
      <c r="AI108" s="37" t="str">
        <f t="shared" si="229"/>
        <v/>
      </c>
      <c r="AJ108" s="36" t="str">
        <f t="shared" si="228"/>
        <v/>
      </c>
      <c r="AK108" s="37" t="str">
        <f t="shared" si="229"/>
        <v/>
      </c>
      <c r="AL108" s="36" t="str">
        <f t="shared" si="228"/>
        <v/>
      </c>
      <c r="AM108" s="37" t="str">
        <f t="shared" si="229"/>
        <v/>
      </c>
      <c r="AN108" s="36" t="str">
        <f t="shared" si="228"/>
        <v/>
      </c>
      <c r="AO108" s="37" t="str">
        <f t="shared" si="229"/>
        <v/>
      </c>
      <c r="AP108" s="36" t="str">
        <f t="shared" si="228"/>
        <v/>
      </c>
      <c r="AQ108" s="37" t="str">
        <f t="shared" si="229"/>
        <v/>
      </c>
      <c r="AR108" s="36" t="str">
        <f t="shared" si="228"/>
        <v/>
      </c>
      <c r="AS108" s="37" t="str">
        <f t="shared" si="229"/>
        <v/>
      </c>
      <c r="AT108" s="36" t="str">
        <f t="shared" si="228"/>
        <v/>
      </c>
      <c r="AU108" s="37" t="str">
        <f t="shared" si="229"/>
        <v/>
      </c>
      <c r="AV108" s="36" t="str">
        <f t="shared" si="228"/>
        <v/>
      </c>
      <c r="AW108" s="37" t="str">
        <f t="shared" si="229"/>
        <v/>
      </c>
      <c r="AX108" s="36" t="str">
        <f t="shared" si="228"/>
        <v/>
      </c>
      <c r="AY108" s="37" t="str">
        <f t="shared" si="229"/>
        <v/>
      </c>
      <c r="AZ108" s="36" t="str">
        <f t="shared" si="228"/>
        <v/>
      </c>
      <c r="BA108" s="37" t="str">
        <f t="shared" si="229"/>
        <v/>
      </c>
      <c r="BB108" s="36" t="str">
        <f t="shared" si="228"/>
        <v/>
      </c>
      <c r="BC108" s="37" t="str">
        <f t="shared" si="229"/>
        <v/>
      </c>
      <c r="BD108" s="36" t="str">
        <f t="shared" si="228"/>
        <v/>
      </c>
      <c r="BE108" s="37" t="str">
        <f t="shared" si="229"/>
        <v/>
      </c>
      <c r="BF108" s="36" t="str">
        <f t="shared" si="228"/>
        <v/>
      </c>
      <c r="BG108" s="37" t="str">
        <f t="shared" si="229"/>
        <v/>
      </c>
      <c r="BH108" s="36" t="str">
        <f t="shared" si="228"/>
        <v/>
      </c>
      <c r="BI108" s="37" t="str">
        <f t="shared" si="229"/>
        <v/>
      </c>
      <c r="BJ108" s="36" t="str">
        <f t="shared" si="228"/>
        <v/>
      </c>
      <c r="BK108" s="37" t="str">
        <f t="shared" si="229"/>
        <v/>
      </c>
      <c r="BL108" s="36" t="str">
        <f t="shared" si="228"/>
        <v/>
      </c>
      <c r="BM108" s="37" t="str">
        <f t="shared" si="229"/>
        <v/>
      </c>
      <c r="BN108" s="36" t="str">
        <f t="shared" si="228"/>
        <v/>
      </c>
      <c r="BO108" s="37" t="str">
        <f t="shared" si="229"/>
        <v/>
      </c>
      <c r="BP108" s="36" t="str">
        <f t="shared" si="226"/>
        <v/>
      </c>
      <c r="BQ108" s="37" t="str">
        <f t="shared" si="227"/>
        <v/>
      </c>
      <c r="BR108" s="36" t="str">
        <f t="shared" si="226"/>
        <v/>
      </c>
      <c r="BS108" s="37" t="str">
        <f t="shared" si="227"/>
        <v/>
      </c>
      <c r="BT108" s="36" t="str">
        <f t="shared" si="226"/>
        <v/>
      </c>
      <c r="BU108" s="37" t="str">
        <f t="shared" si="227"/>
        <v/>
      </c>
      <c r="BV108" s="36" t="str">
        <f t="shared" si="226"/>
        <v/>
      </c>
      <c r="BW108" s="37" t="str">
        <f t="shared" si="227"/>
        <v/>
      </c>
      <c r="BX108" s="36" t="str">
        <f t="shared" si="226"/>
        <v/>
      </c>
      <c r="BY108" s="37" t="str">
        <f t="shared" si="227"/>
        <v/>
      </c>
      <c r="BZ108" s="36" t="str">
        <f t="shared" si="226"/>
        <v/>
      </c>
      <c r="CA108" s="37" t="str">
        <f t="shared" si="227"/>
        <v/>
      </c>
      <c r="CB108" s="36" t="str">
        <f t="shared" si="226"/>
        <v/>
      </c>
      <c r="CC108" s="37" t="str">
        <f t="shared" si="227"/>
        <v/>
      </c>
      <c r="CD108" s="36" t="str">
        <f t="shared" si="226"/>
        <v/>
      </c>
      <c r="CE108" s="37" t="str">
        <f t="shared" si="227"/>
        <v/>
      </c>
      <c r="CF108" s="36" t="str">
        <f t="shared" si="226"/>
        <v/>
      </c>
      <c r="CG108" s="37" t="str">
        <f t="shared" si="227"/>
        <v/>
      </c>
      <c r="CH108" s="36" t="str">
        <f t="shared" si="226"/>
        <v/>
      </c>
      <c r="CI108" s="37" t="str">
        <f t="shared" si="227"/>
        <v/>
      </c>
      <c r="CJ108" s="36" t="str">
        <f t="shared" si="226"/>
        <v/>
      </c>
      <c r="CK108" s="37" t="str">
        <f t="shared" si="227"/>
        <v/>
      </c>
      <c r="CL108" s="36" t="str">
        <f t="shared" si="226"/>
        <v/>
      </c>
      <c r="CM108" s="37" t="str">
        <f t="shared" si="227"/>
        <v/>
      </c>
      <c r="CN108" s="36" t="str">
        <f t="shared" si="226"/>
        <v/>
      </c>
      <c r="CO108" s="37" t="str">
        <f t="shared" si="227"/>
        <v/>
      </c>
      <c r="CP108" s="36" t="str">
        <f t="shared" si="226"/>
        <v/>
      </c>
      <c r="CQ108" s="37" t="str">
        <f t="shared" si="227"/>
        <v/>
      </c>
      <c r="CR108" s="36" t="str">
        <f t="shared" si="226"/>
        <v/>
      </c>
      <c r="CS108" s="37" t="str">
        <f t="shared" si="227"/>
        <v/>
      </c>
    </row>
    <row r="109" spans="1:97" ht="15">
      <c r="A109" s="58">
        <f t="shared" si="221"/>
        <v>14</v>
      </c>
      <c r="B109" s="36" t="str">
        <f t="shared" si="222"/>
        <v/>
      </c>
      <c r="C109" s="37" t="str">
        <f t="shared" si="223"/>
        <v/>
      </c>
      <c r="D109" s="36" t="str">
        <f t="shared" si="228"/>
        <v/>
      </c>
      <c r="E109" s="37" t="str">
        <f t="shared" si="229"/>
        <v/>
      </c>
      <c r="F109" s="36" t="str">
        <f t="shared" si="228"/>
        <v/>
      </c>
      <c r="G109" s="37" t="str">
        <f t="shared" si="229"/>
        <v/>
      </c>
      <c r="H109" s="36" t="str">
        <f t="shared" si="228"/>
        <v/>
      </c>
      <c r="I109" s="37" t="str">
        <f t="shared" si="229"/>
        <v/>
      </c>
      <c r="J109" s="36" t="str">
        <f t="shared" si="228"/>
        <v/>
      </c>
      <c r="K109" s="37" t="str">
        <f t="shared" si="229"/>
        <v/>
      </c>
      <c r="L109" s="36" t="str">
        <f t="shared" si="228"/>
        <v/>
      </c>
      <c r="M109" s="37" t="str">
        <f t="shared" si="229"/>
        <v/>
      </c>
      <c r="N109" s="36" t="str">
        <f t="shared" si="228"/>
        <v/>
      </c>
      <c r="O109" s="37" t="str">
        <f t="shared" si="229"/>
        <v/>
      </c>
      <c r="P109" s="36" t="str">
        <f t="shared" si="228"/>
        <v/>
      </c>
      <c r="Q109" s="37" t="str">
        <f t="shared" si="229"/>
        <v/>
      </c>
      <c r="R109" s="36" t="str">
        <f t="shared" si="228"/>
        <v/>
      </c>
      <c r="S109" s="37" t="str">
        <f t="shared" si="229"/>
        <v/>
      </c>
      <c r="T109" s="36" t="str">
        <f t="shared" si="228"/>
        <v/>
      </c>
      <c r="U109" s="37" t="str">
        <f t="shared" si="229"/>
        <v/>
      </c>
      <c r="V109" s="36" t="str">
        <f t="shared" si="228"/>
        <v/>
      </c>
      <c r="W109" s="37" t="str">
        <f t="shared" si="229"/>
        <v/>
      </c>
      <c r="X109" s="36" t="str">
        <f t="shared" si="228"/>
        <v/>
      </c>
      <c r="Y109" s="37" t="str">
        <f t="shared" si="229"/>
        <v/>
      </c>
      <c r="Z109" s="36" t="str">
        <f t="shared" si="228"/>
        <v/>
      </c>
      <c r="AA109" s="37" t="str">
        <f t="shared" si="229"/>
        <v/>
      </c>
      <c r="AB109" s="36" t="str">
        <f t="shared" si="228"/>
        <v/>
      </c>
      <c r="AC109" s="37" t="str">
        <f t="shared" si="229"/>
        <v/>
      </c>
      <c r="AD109" s="36" t="str">
        <f t="shared" si="228"/>
        <v/>
      </c>
      <c r="AE109" s="37" t="str">
        <f t="shared" si="229"/>
        <v/>
      </c>
      <c r="AF109" s="36" t="str">
        <f t="shared" si="228"/>
        <v/>
      </c>
      <c r="AG109" s="37" t="str">
        <f t="shared" si="229"/>
        <v/>
      </c>
      <c r="AH109" s="36" t="str">
        <f t="shared" si="228"/>
        <v/>
      </c>
      <c r="AI109" s="37" t="str">
        <f t="shared" si="229"/>
        <v/>
      </c>
      <c r="AJ109" s="36" t="str">
        <f t="shared" si="228"/>
        <v/>
      </c>
      <c r="AK109" s="37" t="str">
        <f t="shared" si="229"/>
        <v/>
      </c>
      <c r="AL109" s="36" t="str">
        <f t="shared" si="228"/>
        <v/>
      </c>
      <c r="AM109" s="37" t="str">
        <f t="shared" si="229"/>
        <v/>
      </c>
      <c r="AN109" s="36" t="str">
        <f t="shared" si="228"/>
        <v/>
      </c>
      <c r="AO109" s="37" t="str">
        <f t="shared" si="229"/>
        <v/>
      </c>
      <c r="AP109" s="36" t="str">
        <f t="shared" si="228"/>
        <v/>
      </c>
      <c r="AQ109" s="37" t="str">
        <f t="shared" si="229"/>
        <v/>
      </c>
      <c r="AR109" s="36" t="str">
        <f t="shared" si="228"/>
        <v/>
      </c>
      <c r="AS109" s="37" t="str">
        <f t="shared" si="229"/>
        <v/>
      </c>
      <c r="AT109" s="36" t="str">
        <f t="shared" si="228"/>
        <v/>
      </c>
      <c r="AU109" s="37" t="str">
        <f t="shared" si="229"/>
        <v/>
      </c>
      <c r="AV109" s="36" t="str">
        <f t="shared" si="228"/>
        <v/>
      </c>
      <c r="AW109" s="37" t="str">
        <f t="shared" si="229"/>
        <v/>
      </c>
      <c r="AX109" s="36" t="str">
        <f t="shared" si="228"/>
        <v/>
      </c>
      <c r="AY109" s="37" t="str">
        <f t="shared" si="229"/>
        <v/>
      </c>
      <c r="AZ109" s="36" t="str">
        <f t="shared" si="228"/>
        <v/>
      </c>
      <c r="BA109" s="37" t="str">
        <f t="shared" si="229"/>
        <v/>
      </c>
      <c r="BB109" s="36" t="str">
        <f t="shared" si="228"/>
        <v/>
      </c>
      <c r="BC109" s="37" t="str">
        <f t="shared" si="229"/>
        <v/>
      </c>
      <c r="BD109" s="36" t="str">
        <f t="shared" si="228"/>
        <v/>
      </c>
      <c r="BE109" s="37" t="str">
        <f t="shared" si="229"/>
        <v/>
      </c>
      <c r="BF109" s="36" t="str">
        <f t="shared" si="228"/>
        <v/>
      </c>
      <c r="BG109" s="37" t="str">
        <f t="shared" si="229"/>
        <v/>
      </c>
      <c r="BH109" s="36" t="str">
        <f t="shared" si="228"/>
        <v/>
      </c>
      <c r="BI109" s="37" t="str">
        <f t="shared" si="229"/>
        <v/>
      </c>
      <c r="BJ109" s="36" t="str">
        <f t="shared" si="228"/>
        <v/>
      </c>
      <c r="BK109" s="37" t="str">
        <f t="shared" si="229"/>
        <v/>
      </c>
      <c r="BL109" s="36" t="str">
        <f t="shared" si="228"/>
        <v/>
      </c>
      <c r="BM109" s="37" t="str">
        <f t="shared" si="229"/>
        <v/>
      </c>
      <c r="BN109" s="36" t="str">
        <f t="shared" si="228"/>
        <v/>
      </c>
      <c r="BO109" s="37" t="str">
        <f t="shared" si="229"/>
        <v/>
      </c>
      <c r="BP109" s="36" t="str">
        <f t="shared" si="226"/>
        <v/>
      </c>
      <c r="BQ109" s="37" t="str">
        <f t="shared" si="227"/>
        <v/>
      </c>
      <c r="BR109" s="36" t="str">
        <f t="shared" si="226"/>
        <v/>
      </c>
      <c r="BS109" s="37" t="str">
        <f t="shared" si="227"/>
        <v/>
      </c>
      <c r="BT109" s="36" t="str">
        <f t="shared" si="226"/>
        <v/>
      </c>
      <c r="BU109" s="37" t="str">
        <f t="shared" si="227"/>
        <v/>
      </c>
      <c r="BV109" s="36" t="str">
        <f t="shared" si="226"/>
        <v/>
      </c>
      <c r="BW109" s="37" t="str">
        <f t="shared" si="227"/>
        <v/>
      </c>
      <c r="BX109" s="36" t="str">
        <f t="shared" si="226"/>
        <v/>
      </c>
      <c r="BY109" s="37" t="str">
        <f t="shared" si="227"/>
        <v/>
      </c>
      <c r="BZ109" s="36" t="str">
        <f t="shared" si="226"/>
        <v/>
      </c>
      <c r="CA109" s="37" t="str">
        <f t="shared" si="227"/>
        <v/>
      </c>
      <c r="CB109" s="36" t="str">
        <f t="shared" si="226"/>
        <v/>
      </c>
      <c r="CC109" s="37" t="str">
        <f t="shared" si="227"/>
        <v/>
      </c>
      <c r="CD109" s="36" t="str">
        <f t="shared" si="226"/>
        <v/>
      </c>
      <c r="CE109" s="37" t="str">
        <f t="shared" si="227"/>
        <v/>
      </c>
      <c r="CF109" s="36" t="str">
        <f t="shared" si="226"/>
        <v/>
      </c>
      <c r="CG109" s="37" t="str">
        <f t="shared" si="227"/>
        <v/>
      </c>
      <c r="CH109" s="36" t="str">
        <f t="shared" si="226"/>
        <v/>
      </c>
      <c r="CI109" s="37" t="str">
        <f t="shared" si="227"/>
        <v/>
      </c>
      <c r="CJ109" s="36" t="str">
        <f t="shared" si="226"/>
        <v/>
      </c>
      <c r="CK109" s="37" t="str">
        <f t="shared" si="227"/>
        <v/>
      </c>
      <c r="CL109" s="36" t="str">
        <f t="shared" si="226"/>
        <v/>
      </c>
      <c r="CM109" s="37" t="str">
        <f t="shared" si="227"/>
        <v/>
      </c>
      <c r="CN109" s="36" t="str">
        <f t="shared" si="226"/>
        <v/>
      </c>
      <c r="CO109" s="37" t="str">
        <f t="shared" si="227"/>
        <v/>
      </c>
      <c r="CP109" s="36" t="str">
        <f t="shared" si="226"/>
        <v/>
      </c>
      <c r="CQ109" s="37" t="str">
        <f t="shared" si="227"/>
        <v/>
      </c>
      <c r="CR109" s="36" t="str">
        <f t="shared" si="226"/>
        <v/>
      </c>
      <c r="CS109" s="37" t="str">
        <f t="shared" si="227"/>
        <v/>
      </c>
    </row>
    <row r="110" spans="1:97" ht="15">
      <c r="A110" s="58">
        <f t="shared" si="221"/>
        <v>15</v>
      </c>
      <c r="B110" s="36" t="str">
        <f t="shared" si="222"/>
        <v/>
      </c>
      <c r="C110" s="37" t="str">
        <f t="shared" si="223"/>
        <v/>
      </c>
      <c r="D110" s="36" t="str">
        <f t="shared" si="228"/>
        <v/>
      </c>
      <c r="E110" s="37" t="str">
        <f t="shared" si="229"/>
        <v/>
      </c>
      <c r="F110" s="36" t="str">
        <f t="shared" si="228"/>
        <v/>
      </c>
      <c r="G110" s="37" t="str">
        <f t="shared" si="229"/>
        <v/>
      </c>
      <c r="H110" s="36" t="str">
        <f t="shared" si="228"/>
        <v/>
      </c>
      <c r="I110" s="37" t="str">
        <f t="shared" si="229"/>
        <v/>
      </c>
      <c r="J110" s="36" t="str">
        <f t="shared" si="228"/>
        <v/>
      </c>
      <c r="K110" s="37" t="str">
        <f t="shared" si="229"/>
        <v/>
      </c>
      <c r="L110" s="36" t="str">
        <f t="shared" si="228"/>
        <v/>
      </c>
      <c r="M110" s="37" t="str">
        <f t="shared" si="229"/>
        <v/>
      </c>
      <c r="N110" s="36" t="str">
        <f t="shared" si="228"/>
        <v/>
      </c>
      <c r="O110" s="37" t="str">
        <f t="shared" si="229"/>
        <v/>
      </c>
      <c r="P110" s="36" t="str">
        <f t="shared" si="228"/>
        <v/>
      </c>
      <c r="Q110" s="37" t="str">
        <f t="shared" si="229"/>
        <v/>
      </c>
      <c r="R110" s="36" t="str">
        <f t="shared" si="228"/>
        <v/>
      </c>
      <c r="S110" s="37" t="str">
        <f t="shared" si="229"/>
        <v/>
      </c>
      <c r="T110" s="36" t="str">
        <f t="shared" si="228"/>
        <v/>
      </c>
      <c r="U110" s="37" t="str">
        <f t="shared" si="229"/>
        <v/>
      </c>
      <c r="V110" s="36" t="str">
        <f t="shared" si="228"/>
        <v/>
      </c>
      <c r="W110" s="37" t="str">
        <f t="shared" si="229"/>
        <v/>
      </c>
      <c r="X110" s="36" t="str">
        <f t="shared" si="228"/>
        <v/>
      </c>
      <c r="Y110" s="37" t="str">
        <f t="shared" si="229"/>
        <v/>
      </c>
      <c r="Z110" s="36" t="str">
        <f t="shared" si="228"/>
        <v/>
      </c>
      <c r="AA110" s="37" t="str">
        <f t="shared" si="229"/>
        <v/>
      </c>
      <c r="AB110" s="36" t="str">
        <f t="shared" si="228"/>
        <v/>
      </c>
      <c r="AC110" s="37" t="str">
        <f t="shared" si="229"/>
        <v/>
      </c>
      <c r="AD110" s="36" t="str">
        <f t="shared" si="228"/>
        <v/>
      </c>
      <c r="AE110" s="37" t="str">
        <f t="shared" si="229"/>
        <v/>
      </c>
      <c r="AF110" s="36" t="str">
        <f t="shared" si="228"/>
        <v/>
      </c>
      <c r="AG110" s="37" t="str">
        <f t="shared" si="229"/>
        <v/>
      </c>
      <c r="AH110" s="36" t="str">
        <f t="shared" si="228"/>
        <v/>
      </c>
      <c r="AI110" s="37" t="str">
        <f t="shared" si="229"/>
        <v/>
      </c>
      <c r="AJ110" s="36" t="str">
        <f t="shared" si="228"/>
        <v/>
      </c>
      <c r="AK110" s="37" t="str">
        <f t="shared" si="229"/>
        <v/>
      </c>
      <c r="AL110" s="36" t="str">
        <f t="shared" si="228"/>
        <v/>
      </c>
      <c r="AM110" s="37" t="str">
        <f t="shared" si="229"/>
        <v/>
      </c>
      <c r="AN110" s="36" t="str">
        <f t="shared" si="228"/>
        <v/>
      </c>
      <c r="AO110" s="37" t="str">
        <f t="shared" si="229"/>
        <v/>
      </c>
      <c r="AP110" s="36" t="str">
        <f t="shared" si="228"/>
        <v/>
      </c>
      <c r="AQ110" s="37" t="str">
        <f t="shared" si="229"/>
        <v/>
      </c>
      <c r="AR110" s="36" t="str">
        <f t="shared" si="228"/>
        <v/>
      </c>
      <c r="AS110" s="37" t="str">
        <f t="shared" si="229"/>
        <v/>
      </c>
      <c r="AT110" s="36" t="str">
        <f t="shared" si="228"/>
        <v/>
      </c>
      <c r="AU110" s="37" t="str">
        <f t="shared" si="229"/>
        <v/>
      </c>
      <c r="AV110" s="36" t="str">
        <f t="shared" si="228"/>
        <v/>
      </c>
      <c r="AW110" s="37" t="str">
        <f t="shared" si="229"/>
        <v/>
      </c>
      <c r="AX110" s="36" t="str">
        <f t="shared" si="228"/>
        <v/>
      </c>
      <c r="AY110" s="37" t="str">
        <f t="shared" si="229"/>
        <v/>
      </c>
      <c r="AZ110" s="36" t="str">
        <f t="shared" si="228"/>
        <v/>
      </c>
      <c r="BA110" s="37" t="str">
        <f t="shared" si="229"/>
        <v/>
      </c>
      <c r="BB110" s="36" t="str">
        <f t="shared" si="228"/>
        <v/>
      </c>
      <c r="BC110" s="37" t="str">
        <f t="shared" si="229"/>
        <v/>
      </c>
      <c r="BD110" s="36" t="str">
        <f t="shared" si="228"/>
        <v/>
      </c>
      <c r="BE110" s="37" t="str">
        <f t="shared" si="229"/>
        <v/>
      </c>
      <c r="BF110" s="36" t="str">
        <f t="shared" si="228"/>
        <v/>
      </c>
      <c r="BG110" s="37" t="str">
        <f t="shared" si="229"/>
        <v/>
      </c>
      <c r="BH110" s="36" t="str">
        <f t="shared" si="228"/>
        <v/>
      </c>
      <c r="BI110" s="37" t="str">
        <f t="shared" si="229"/>
        <v/>
      </c>
      <c r="BJ110" s="36" t="str">
        <f t="shared" si="228"/>
        <v/>
      </c>
      <c r="BK110" s="37" t="str">
        <f t="shared" si="229"/>
        <v/>
      </c>
      <c r="BL110" s="36" t="str">
        <f t="shared" si="228"/>
        <v/>
      </c>
      <c r="BM110" s="37" t="str">
        <f t="shared" si="229"/>
        <v/>
      </c>
      <c r="BN110" s="36" t="str">
        <f t="shared" si="228"/>
        <v/>
      </c>
      <c r="BO110" s="37" t="str">
        <f t="shared" si="229"/>
        <v/>
      </c>
      <c r="BP110" s="36" t="str">
        <f t="shared" si="226"/>
        <v/>
      </c>
      <c r="BQ110" s="37" t="str">
        <f t="shared" si="227"/>
        <v/>
      </c>
      <c r="BR110" s="36" t="str">
        <f t="shared" si="226"/>
        <v/>
      </c>
      <c r="BS110" s="37" t="str">
        <f t="shared" si="227"/>
        <v/>
      </c>
      <c r="BT110" s="36" t="str">
        <f t="shared" si="226"/>
        <v/>
      </c>
      <c r="BU110" s="37" t="str">
        <f t="shared" si="227"/>
        <v/>
      </c>
      <c r="BV110" s="36" t="str">
        <f t="shared" si="226"/>
        <v/>
      </c>
      <c r="BW110" s="37" t="str">
        <f t="shared" si="227"/>
        <v/>
      </c>
      <c r="BX110" s="36" t="str">
        <f t="shared" si="226"/>
        <v/>
      </c>
      <c r="BY110" s="37" t="str">
        <f t="shared" si="227"/>
        <v/>
      </c>
      <c r="BZ110" s="36" t="str">
        <f t="shared" si="226"/>
        <v/>
      </c>
      <c r="CA110" s="37" t="str">
        <f t="shared" si="227"/>
        <v/>
      </c>
      <c r="CB110" s="36" t="str">
        <f t="shared" si="226"/>
        <v/>
      </c>
      <c r="CC110" s="37" t="str">
        <f t="shared" si="227"/>
        <v/>
      </c>
      <c r="CD110" s="36" t="str">
        <f t="shared" si="226"/>
        <v/>
      </c>
      <c r="CE110" s="37" t="str">
        <f t="shared" si="227"/>
        <v/>
      </c>
      <c r="CF110" s="36" t="str">
        <f t="shared" si="226"/>
        <v/>
      </c>
      <c r="CG110" s="37" t="str">
        <f t="shared" si="227"/>
        <v/>
      </c>
      <c r="CH110" s="36" t="str">
        <f t="shared" si="226"/>
        <v/>
      </c>
      <c r="CI110" s="37" t="str">
        <f t="shared" si="227"/>
        <v/>
      </c>
      <c r="CJ110" s="36" t="str">
        <f t="shared" si="226"/>
        <v/>
      </c>
      <c r="CK110" s="37" t="str">
        <f t="shared" si="227"/>
        <v/>
      </c>
      <c r="CL110" s="36" t="str">
        <f t="shared" si="226"/>
        <v/>
      </c>
      <c r="CM110" s="37" t="str">
        <f t="shared" si="227"/>
        <v/>
      </c>
      <c r="CN110" s="36" t="str">
        <f t="shared" si="226"/>
        <v/>
      </c>
      <c r="CO110" s="37" t="str">
        <f t="shared" si="227"/>
        <v/>
      </c>
      <c r="CP110" s="36" t="str">
        <f t="shared" si="226"/>
        <v/>
      </c>
      <c r="CQ110" s="37" t="str">
        <f t="shared" si="227"/>
        <v/>
      </c>
      <c r="CR110" s="36" t="str">
        <f t="shared" si="226"/>
        <v/>
      </c>
      <c r="CS110" s="37" t="str">
        <f t="shared" si="227"/>
        <v/>
      </c>
    </row>
    <row r="111" spans="1:97" ht="15">
      <c r="A111" s="58">
        <f t="shared" si="221"/>
        <v>16</v>
      </c>
      <c r="B111" s="36" t="str">
        <f>""</f>
        <v/>
      </c>
      <c r="C111" s="37" t="str">
        <f>""</f>
        <v/>
      </c>
      <c r="D111" s="36" t="str">
        <f>""</f>
        <v/>
      </c>
      <c r="E111" s="37" t="str">
        <f>""</f>
        <v/>
      </c>
      <c r="F111" s="36" t="str">
        <f>""</f>
        <v/>
      </c>
      <c r="G111" s="37" t="str">
        <f>""</f>
        <v/>
      </c>
      <c r="H111" s="36" t="str">
        <f>""</f>
        <v/>
      </c>
      <c r="I111" s="37" t="str">
        <f>""</f>
        <v/>
      </c>
      <c r="J111" s="36" t="str">
        <f>""</f>
        <v/>
      </c>
      <c r="K111" s="37" t="str">
        <f>""</f>
        <v/>
      </c>
      <c r="L111" s="36" t="str">
        <f>""</f>
        <v/>
      </c>
      <c r="M111" s="37" t="str">
        <f>""</f>
        <v/>
      </c>
      <c r="N111" s="36" t="str">
        <f>""</f>
        <v/>
      </c>
      <c r="O111" s="37" t="str">
        <f>""</f>
        <v/>
      </c>
      <c r="P111" s="36" t="str">
        <f>""</f>
        <v/>
      </c>
      <c r="Q111" s="37" t="str">
        <f>""</f>
        <v/>
      </c>
      <c r="R111" s="36" t="str">
        <f>""</f>
        <v/>
      </c>
      <c r="S111" s="37" t="str">
        <f>""</f>
        <v/>
      </c>
      <c r="T111" s="36" t="str">
        <f>""</f>
        <v/>
      </c>
      <c r="U111" s="37" t="str">
        <f>""</f>
        <v/>
      </c>
      <c r="V111" s="36" t="str">
        <f>""</f>
        <v/>
      </c>
      <c r="W111" s="37" t="str">
        <f>""</f>
        <v/>
      </c>
      <c r="X111" s="36" t="str">
        <f>""</f>
        <v/>
      </c>
      <c r="Y111" s="37" t="str">
        <f>""</f>
        <v/>
      </c>
      <c r="Z111" s="36" t="str">
        <f>""</f>
        <v/>
      </c>
      <c r="AA111" s="37" t="str">
        <f>""</f>
        <v/>
      </c>
      <c r="AB111" s="36" t="str">
        <f>""</f>
        <v/>
      </c>
      <c r="AC111" s="37" t="str">
        <f>""</f>
        <v/>
      </c>
      <c r="AD111" s="36" t="str">
        <f>""</f>
        <v/>
      </c>
      <c r="AE111" s="37" t="str">
        <f>""</f>
        <v/>
      </c>
      <c r="AF111" s="36" t="str">
        <f>""</f>
        <v/>
      </c>
      <c r="AG111" s="37" t="str">
        <f>""</f>
        <v/>
      </c>
      <c r="AH111" s="36" t="str">
        <f>""</f>
        <v/>
      </c>
      <c r="AI111" s="37" t="str">
        <f>""</f>
        <v/>
      </c>
      <c r="AJ111" s="36" t="str">
        <f>""</f>
        <v/>
      </c>
      <c r="AK111" s="37" t="str">
        <f>""</f>
        <v/>
      </c>
      <c r="AL111" s="36" t="str">
        <f>""</f>
        <v/>
      </c>
      <c r="AM111" s="37" t="str">
        <f>""</f>
        <v/>
      </c>
      <c r="AN111" s="36" t="str">
        <f>""</f>
        <v/>
      </c>
      <c r="AO111" s="37" t="str">
        <f>""</f>
        <v/>
      </c>
      <c r="AP111" s="36" t="str">
        <f>""</f>
        <v/>
      </c>
      <c r="AQ111" s="37" t="str">
        <f>""</f>
        <v/>
      </c>
      <c r="AR111" s="36" t="str">
        <f>""</f>
        <v/>
      </c>
      <c r="AS111" s="37" t="str">
        <f>""</f>
        <v/>
      </c>
      <c r="AT111" s="36" t="str">
        <f>""</f>
        <v/>
      </c>
      <c r="AU111" s="37" t="str">
        <f>""</f>
        <v/>
      </c>
      <c r="AV111" s="36" t="str">
        <f>""</f>
        <v/>
      </c>
      <c r="AW111" s="37" t="str">
        <f>""</f>
        <v/>
      </c>
      <c r="AX111" s="36" t="str">
        <f>""</f>
        <v/>
      </c>
      <c r="AY111" s="37" t="str">
        <f>""</f>
        <v/>
      </c>
      <c r="AZ111" s="36" t="str">
        <f>""</f>
        <v/>
      </c>
      <c r="BA111" s="37" t="str">
        <f>""</f>
        <v/>
      </c>
      <c r="BB111" s="36" t="str">
        <f>""</f>
        <v/>
      </c>
      <c r="BC111" s="37" t="str">
        <f>""</f>
        <v/>
      </c>
      <c r="BD111" s="36" t="str">
        <f>""</f>
        <v/>
      </c>
      <c r="BE111" s="37" t="str">
        <f>""</f>
        <v/>
      </c>
      <c r="BF111" s="36" t="str">
        <f>""</f>
        <v/>
      </c>
      <c r="BG111" s="37" t="str">
        <f>""</f>
        <v/>
      </c>
      <c r="BH111" s="36" t="str">
        <f>""</f>
        <v/>
      </c>
      <c r="BI111" s="37" t="str">
        <f>""</f>
        <v/>
      </c>
      <c r="BJ111" s="36" t="str">
        <f>""</f>
        <v/>
      </c>
      <c r="BK111" s="37" t="str">
        <f>""</f>
        <v/>
      </c>
      <c r="BL111" s="36" t="str">
        <f>""</f>
        <v/>
      </c>
      <c r="BM111" s="37" t="str">
        <f>""</f>
        <v/>
      </c>
      <c r="BN111" s="36" t="str">
        <f>""</f>
        <v/>
      </c>
      <c r="BO111" s="37" t="str">
        <f>""</f>
        <v/>
      </c>
      <c r="BP111" s="36" t="str">
        <f>""</f>
        <v/>
      </c>
      <c r="BQ111" s="37" t="str">
        <f>""</f>
        <v/>
      </c>
      <c r="BR111" s="36" t="str">
        <f>""</f>
        <v/>
      </c>
      <c r="BS111" s="37" t="str">
        <f>""</f>
        <v/>
      </c>
      <c r="BT111" s="36" t="str">
        <f>""</f>
        <v/>
      </c>
      <c r="BU111" s="37" t="str">
        <f>""</f>
        <v/>
      </c>
      <c r="BV111" s="36" t="str">
        <f>""</f>
        <v/>
      </c>
      <c r="BW111" s="37" t="str">
        <f>""</f>
        <v/>
      </c>
      <c r="BX111" s="36" t="str">
        <f>""</f>
        <v/>
      </c>
      <c r="BY111" s="37" t="str">
        <f>""</f>
        <v/>
      </c>
      <c r="BZ111" s="36" t="str">
        <f>""</f>
        <v/>
      </c>
      <c r="CA111" s="37" t="str">
        <f>""</f>
        <v/>
      </c>
      <c r="CB111" s="36" t="str">
        <f>""</f>
        <v/>
      </c>
      <c r="CC111" s="37" t="str">
        <f>""</f>
        <v/>
      </c>
      <c r="CD111" s="36" t="str">
        <f>""</f>
        <v/>
      </c>
      <c r="CE111" s="37" t="str">
        <f>""</f>
        <v/>
      </c>
      <c r="CF111" s="36" t="str">
        <f>""</f>
        <v/>
      </c>
      <c r="CG111" s="37" t="str">
        <f>""</f>
        <v/>
      </c>
      <c r="CH111" s="36" t="str">
        <f>""</f>
        <v/>
      </c>
      <c r="CI111" s="37" t="str">
        <f>""</f>
        <v/>
      </c>
      <c r="CJ111" s="36" t="str">
        <f>""</f>
        <v/>
      </c>
      <c r="CK111" s="37" t="str">
        <f>""</f>
        <v/>
      </c>
      <c r="CL111" s="36" t="str">
        <f>""</f>
        <v/>
      </c>
      <c r="CM111" s="37" t="str">
        <f>""</f>
        <v/>
      </c>
      <c r="CN111" s="36" t="str">
        <f>""</f>
        <v/>
      </c>
      <c r="CO111" s="37" t="str">
        <f>""</f>
        <v/>
      </c>
      <c r="CP111" s="36" t="str">
        <f>""</f>
        <v/>
      </c>
      <c r="CQ111" s="37" t="str">
        <f>""</f>
        <v/>
      </c>
      <c r="CR111" s="36" t="str">
        <f>""</f>
        <v/>
      </c>
      <c r="CS111" s="37" t="str">
        <f>""</f>
        <v/>
      </c>
    </row>
    <row r="112" spans="1:97" ht="15">
      <c r="A112" s="59">
        <v>1</v>
      </c>
      <c r="B112" s="38" t="str">
        <f t="shared" ref="B112:P116" si="230">IFERROR(IF(LEN(B80),IF(IFERROR(LEN(B81),),DEC2HEX(MAX(1,INT(SQRT(POWER(B81-B80,2)+POWER(C81-C80,2))/(2*$C$68))),8),"00000001"),""),"")</f>
        <v>00000003</v>
      </c>
      <c r="C112" s="39" t="str">
        <f t="shared" ref="C112:C116" si="231">IFERROR(RIGHT(DEC2HEX(INT(IF(B96=0,IF(C96&lt;0,270,90),IF(C96=0,IF(B96&lt;0,180,0),IF(B96&gt;0,IF(C96&gt;0,0,360),IF(C96&gt;0,180,180))+ATAN(C96/B96)*180/PI()))/22.5)-4,2),2),IF(LEN(B112),"00",""))</f>
        <v>09</v>
      </c>
      <c r="D112" s="38" t="str">
        <f t="shared" si="230"/>
        <v>00000004</v>
      </c>
      <c r="E112" s="39" t="str">
        <f t="shared" ref="E112:E127" si="232">IFERROR(RIGHT(DEC2HEX(INT(IF(D96=0,IF(E96&lt;0,270,90),IF(E96=0,IF(D96&lt;0,180,0),IF(D96&gt;0,IF(E96&gt;0,0,360),IF(E96&gt;0,180,180))+ATAN(E96/D96)*180/PI()))/22.5)-4,2),2),IF(LEN(D112),"00",""))</f>
        <v>00</v>
      </c>
      <c r="F112" s="38" t="str">
        <f t="shared" si="230"/>
        <v>00000004</v>
      </c>
      <c r="G112" s="39" t="str">
        <f t="shared" ref="G112:G127" si="233">IFERROR(RIGHT(DEC2HEX(INT(IF(F96=0,IF(G96&lt;0,270,90),IF(G96=0,IF(F96&lt;0,180,0),IF(F96&gt;0,IF(G96&gt;0,0,360),IF(G96&gt;0,180,180))+ATAN(G96/F96)*180/PI()))/22.5)-4,2),2),IF(LEN(F112),"00",""))</f>
        <v>00</v>
      </c>
      <c r="H112" s="38" t="str">
        <f t="shared" si="230"/>
        <v>00000006</v>
      </c>
      <c r="I112" s="39" t="str">
        <f t="shared" ref="I112:I127" si="234">IFERROR(RIGHT(DEC2HEX(INT(IF(H96=0,IF(I96&lt;0,270,90),IF(I96=0,IF(H96&lt;0,180,0),IF(H96&gt;0,IF(I96&gt;0,0,360),IF(I96&gt;0,180,180))+ATAN(I96/H96)*180/PI()))/22.5)-4,2),2),IF(LEN(H112),"00",""))</f>
        <v>FC</v>
      </c>
      <c r="J112" s="38" t="str">
        <f t="shared" si="230"/>
        <v>00000005</v>
      </c>
      <c r="K112" s="39" t="str">
        <f t="shared" ref="K112:K127" si="235">IFERROR(RIGHT(DEC2HEX(INT(IF(J96=0,IF(K96&lt;0,270,90),IF(K96=0,IF(J96&lt;0,180,0),IF(J96&gt;0,IF(K96&gt;0,0,360),IF(K96&gt;0,180,180))+ATAN(K96/J96)*180/PI()))/22.5)-4,2),2),IF(LEN(J112),"00",""))</f>
        <v>08</v>
      </c>
      <c r="L112" s="38" t="str">
        <f t="shared" si="230"/>
        <v>00000005</v>
      </c>
      <c r="M112" s="39" t="str">
        <f t="shared" ref="M112:M127" si="236">IFERROR(RIGHT(DEC2HEX(INT(IF(L96=0,IF(M96&lt;0,270,90),IF(M96=0,IF(L96&lt;0,180,0),IF(L96&gt;0,IF(M96&gt;0,0,360),IF(M96&gt;0,180,180))+ATAN(M96/L96)*180/PI()))/22.5)-4,2),2),IF(LEN(L112),"00",""))</f>
        <v>09</v>
      </c>
      <c r="N112" s="38" t="str">
        <f t="shared" si="230"/>
        <v>00000003</v>
      </c>
      <c r="O112" s="39" t="str">
        <f t="shared" ref="O112:O127" si="237">IFERROR(RIGHT(DEC2HEX(INT(IF(N96=0,IF(O96&lt;0,270,90),IF(O96=0,IF(N96&lt;0,180,0),IF(N96&gt;0,IF(O96&gt;0,0,360),IF(O96&gt;0,180,180))+ATAN(O96/N96)*180/PI()))/22.5)-4,2),2),IF(LEN(N112),"00",""))</f>
        <v>03</v>
      </c>
      <c r="P112" s="38" t="str">
        <f t="shared" si="230"/>
        <v>00000003</v>
      </c>
      <c r="Q112" s="39" t="str">
        <f t="shared" ref="Q112:Q127" si="238">IFERROR(RIGHT(DEC2HEX(INT(IF(P96=0,IF(Q96&lt;0,270,90),IF(Q96=0,IF(P96&lt;0,180,0),IF(P96&gt;0,IF(Q96&gt;0,0,360),IF(Q96&gt;0,180,180))+ATAN(Q96/P96)*180/PI()))/22.5)-4,2),2),IF(LEN(P112),"00",""))</f>
        <v>09</v>
      </c>
      <c r="R112" s="38" t="str">
        <f t="shared" ref="R112:CB116" si="239">IFERROR(IF(LEN(R80),IF(IFERROR(LEN(R81),),DEC2HEX(MAX(1,INT(SQRT(POWER(R81-R80,2)+POWER(S81-S80,2))/(2*$C$68))),8),"00000001"),""),"")</f>
        <v>00000004</v>
      </c>
      <c r="S112" s="39" t="str">
        <f t="shared" ref="S112:S127" si="240">IFERROR(RIGHT(DEC2HEX(INT(IF(R96=0,IF(S96&lt;0,270,90),IF(S96=0,IF(R96&lt;0,180,0),IF(R96&gt;0,IF(S96&gt;0,0,360),IF(S96&gt;0,180,180))+ATAN(S96/R96)*180/PI()))/22.5)-4,2),2),IF(LEN(R112),"00",""))</f>
        <v>00</v>
      </c>
      <c r="T112" s="38" t="str">
        <f t="shared" si="239"/>
        <v>00000003</v>
      </c>
      <c r="U112" s="39" t="str">
        <f t="shared" ref="U112:U127" si="241">IFERROR(RIGHT(DEC2HEX(INT(IF(T96=0,IF(U96&lt;0,270,90),IF(U96=0,IF(T96&lt;0,180,0),IF(T96&gt;0,IF(U96&gt;0,0,360),IF(U96&gt;0,180,180))+ATAN(U96/T96)*180/PI()))/22.5)-4,2),2),IF(LEN(T112),"00",""))</f>
        <v>FF</v>
      </c>
      <c r="V112" s="38" t="str">
        <f t="shared" si="239"/>
        <v>00000004</v>
      </c>
      <c r="W112" s="39" t="str">
        <f t="shared" ref="W112:W127" si="242">IFERROR(RIGHT(DEC2HEX(INT(IF(V96=0,IF(W96&lt;0,270,90),IF(W96=0,IF(V96&lt;0,180,0),IF(V96&gt;0,IF(W96&gt;0,0,360),IF(W96&gt;0,180,180))+ATAN(W96/V96)*180/PI()))/22.5)-4,2),2),IF(LEN(V112),"00",""))</f>
        <v>00</v>
      </c>
      <c r="X112" s="38" t="str">
        <f t="shared" si="239"/>
        <v>00000003</v>
      </c>
      <c r="Y112" s="39" t="str">
        <f t="shared" ref="Y112:Y127" si="243">IFERROR(RIGHT(DEC2HEX(INT(IF(X96=0,IF(Y96&lt;0,270,90),IF(Y96=0,IF(X96&lt;0,180,0),IF(X96&gt;0,IF(Y96&gt;0,0,360),IF(Y96&gt;0,180,180))+ATAN(Y96/X96)*180/PI()))/22.5)-4,2),2),IF(LEN(X112),"00",""))</f>
        <v>04</v>
      </c>
      <c r="Z112" s="38" t="str">
        <f t="shared" si="239"/>
        <v>00000004</v>
      </c>
      <c r="AA112" s="39" t="str">
        <f t="shared" ref="AA112:AA127" si="244">IFERROR(RIGHT(DEC2HEX(INT(IF(Z96=0,IF(AA96&lt;0,270,90),IF(AA96=0,IF(Z96&lt;0,180,0),IF(Z96&gt;0,IF(AA96&gt;0,0,360),IF(AA96&gt;0,180,180))+ATAN(AA96/Z96)*180/PI()))/22.5)-4,2),2),IF(LEN(Z112),"00",""))</f>
        <v>03</v>
      </c>
      <c r="AB112" s="38" t="str">
        <f t="shared" si="239"/>
        <v>00000004</v>
      </c>
      <c r="AC112" s="39" t="str">
        <f t="shared" ref="AC112:AC127" si="245">IFERROR(RIGHT(DEC2HEX(INT(IF(AB96=0,IF(AC96&lt;0,270,90),IF(AC96=0,IF(AB96&lt;0,180,0),IF(AB96&gt;0,IF(AC96&gt;0,0,360),IF(AC96&gt;0,180,180))+ATAN(AC96/AB96)*180/PI()))/22.5)-4,2),2),IF(LEN(AB112),"00",""))</f>
        <v>08</v>
      </c>
      <c r="AD112" s="38" t="str">
        <f t="shared" si="239"/>
        <v>00000004</v>
      </c>
      <c r="AE112" s="39" t="str">
        <f t="shared" ref="AE112:AE127" si="246">IFERROR(RIGHT(DEC2HEX(INT(IF(AD96=0,IF(AE96&lt;0,270,90),IF(AE96=0,IF(AD96&lt;0,180,0),IF(AD96&gt;0,IF(AE96&gt;0,0,360),IF(AE96&gt;0,180,180))+ATAN(AE96/AD96)*180/PI()))/22.5)-4,2),2),IF(LEN(AD112),"00",""))</f>
        <v>FC</v>
      </c>
      <c r="AF112" s="38" t="str">
        <f t="shared" si="239"/>
        <v>00000003</v>
      </c>
      <c r="AG112" s="39" t="str">
        <f t="shared" ref="AG112:AG127" si="247">IFERROR(RIGHT(DEC2HEX(INT(IF(AF96=0,IF(AG96&lt;0,270,90),IF(AG96=0,IF(AF96&lt;0,180,0),IF(AF96&gt;0,IF(AG96&gt;0,0,360),IF(AG96&gt;0,180,180))+ATAN(AG96/AF96)*180/PI()))/22.5)-4,2),2),IF(LEN(AF112),"00",""))</f>
        <v>FF</v>
      </c>
      <c r="AH112" s="38" t="str">
        <f t="shared" si="239"/>
        <v>00000004</v>
      </c>
      <c r="AI112" s="39" t="str">
        <f t="shared" ref="AI112:AI127" si="248">IFERROR(RIGHT(DEC2HEX(INT(IF(AH96=0,IF(AI96&lt;0,270,90),IF(AI96=0,IF(AH96&lt;0,180,0),IF(AH96&gt;0,IF(AI96&gt;0,0,360),IF(AI96&gt;0,180,180))+ATAN(AI96/AH96)*180/PI()))/22.5)-4,2),2),IF(LEN(AH112),"00",""))</f>
        <v>00</v>
      </c>
      <c r="AJ112" s="38" t="str">
        <f t="shared" si="239"/>
        <v>00000005</v>
      </c>
      <c r="AK112" s="39" t="str">
        <f t="shared" ref="AK112:AK127" si="249">IFERROR(RIGHT(DEC2HEX(INT(IF(AJ96=0,IF(AK96&lt;0,270,90),IF(AK96=0,IF(AJ96&lt;0,180,0),IF(AJ96&gt;0,IF(AK96&gt;0,0,360),IF(AK96&gt;0,180,180))+ATAN(AK96/AJ96)*180/PI()))/22.5)-4,2),2),IF(LEN(AJ112),"00",""))</f>
        <v>00</v>
      </c>
      <c r="AL112" s="38" t="str">
        <f t="shared" si="239"/>
        <v>00000004</v>
      </c>
      <c r="AM112" s="39" t="str">
        <f t="shared" ref="AM112:AM127" si="250">IFERROR(RIGHT(DEC2HEX(INT(IF(AL96=0,IF(AM96&lt;0,270,90),IF(AM96=0,IF(AL96&lt;0,180,0),IF(AL96&gt;0,IF(AM96&gt;0,0,360),IF(AM96&gt;0,180,180))+ATAN(AM96/AL96)*180/PI()))/22.5)-4,2),2),IF(LEN(AL112),"00",""))</f>
        <v>03</v>
      </c>
      <c r="AN112" s="38" t="str">
        <f t="shared" si="239"/>
        <v>00000003</v>
      </c>
      <c r="AO112" s="39" t="str">
        <f t="shared" ref="AO112:AO127" si="251">IFERROR(RIGHT(DEC2HEX(INT(IF(AN96=0,IF(AO96&lt;0,270,90),IF(AO96=0,IF(AN96&lt;0,180,0),IF(AN96&gt;0,IF(AO96&gt;0,0,360),IF(AO96&gt;0,180,180))+ATAN(AO96/AN96)*180/PI()))/22.5)-4,2),2),IF(LEN(AN112),"00",""))</f>
        <v>FF</v>
      </c>
      <c r="AP112" s="38" t="str">
        <f t="shared" si="239"/>
        <v>00000004</v>
      </c>
      <c r="AQ112" s="39" t="str">
        <f t="shared" ref="AQ112:AQ127" si="252">IFERROR(RIGHT(DEC2HEX(INT(IF(AP96=0,IF(AQ96&lt;0,270,90),IF(AQ96=0,IF(AP96&lt;0,180,0),IF(AP96&gt;0,IF(AQ96&gt;0,0,360),IF(AQ96&gt;0,180,180))+ATAN(AQ96/AP96)*180/PI()))/22.5)-4,2),2),IF(LEN(AP112),"00",""))</f>
        <v>FC</v>
      </c>
      <c r="AR112" s="38" t="str">
        <f t="shared" si="239"/>
        <v>00000005</v>
      </c>
      <c r="AS112" s="39" t="str">
        <f t="shared" ref="AS112:AS127" si="253">IFERROR(RIGHT(DEC2HEX(INT(IF(AR96=0,IF(AS96&lt;0,270,90),IF(AS96=0,IF(AR96&lt;0,180,0),IF(AR96&gt;0,IF(AS96&gt;0,0,360),IF(AS96&gt;0,180,180))+ATAN(AS96/AR96)*180/PI()))/22.5)-4,2),2),IF(LEN(AR112),"00",""))</f>
        <v>FC</v>
      </c>
      <c r="AT112" s="38" t="str">
        <f t="shared" si="239"/>
        <v>00000003</v>
      </c>
      <c r="AU112" s="39" t="str">
        <f t="shared" ref="AU112:AU127" si="254">IFERROR(RIGHT(DEC2HEX(INT(IF(AT96=0,IF(AU96&lt;0,270,90),IF(AU96=0,IF(AT96&lt;0,180,0),IF(AT96&gt;0,IF(AU96&gt;0,0,360),IF(AU96&gt;0,180,180))+ATAN(AU96/AT96)*180/PI()))/22.5)-4,2),2),IF(LEN(AT112),"00",""))</f>
        <v>0B</v>
      </c>
      <c r="AV112" s="38" t="str">
        <f t="shared" si="239"/>
        <v>00000005</v>
      </c>
      <c r="AW112" s="39" t="str">
        <f t="shared" ref="AW112:AW127" si="255">IFERROR(RIGHT(DEC2HEX(INT(IF(AV96=0,IF(AW96&lt;0,270,90),IF(AW96=0,IF(AV96&lt;0,180,0),IF(AV96&gt;0,IF(AW96&gt;0,0,360),IF(AW96&gt;0,180,180))+ATAN(AW96/AV96)*180/PI()))/22.5)-4,2),2),IF(LEN(AV112),"00",""))</f>
        <v>0B</v>
      </c>
      <c r="AX112" s="38" t="str">
        <f t="shared" si="239"/>
        <v>00000004</v>
      </c>
      <c r="AY112" s="39" t="str">
        <f t="shared" ref="AY112:AY127" si="256">IFERROR(RIGHT(DEC2HEX(INT(IF(AX96=0,IF(AY96&lt;0,270,90),IF(AY96=0,IF(AX96&lt;0,180,0),IF(AX96&gt;0,IF(AY96&gt;0,0,360),IF(AY96&gt;0,180,180))+ATAN(AY96/AX96)*180/PI()))/22.5)-4,2),2),IF(LEN(AX112),"00",""))</f>
        <v>06</v>
      </c>
      <c r="AZ112" s="38" t="str">
        <f t="shared" si="239"/>
        <v>00000003</v>
      </c>
      <c r="BA112" s="39" t="str">
        <f t="shared" ref="BA112:BA127" si="257">IFERROR(RIGHT(DEC2HEX(INT(IF(AZ96=0,IF(BA96&lt;0,270,90),IF(BA96=0,IF(AZ96&lt;0,180,0),IF(AZ96&gt;0,IF(BA96&gt;0,0,360),IF(BA96&gt;0,180,180))+ATAN(BA96/AZ96)*180/PI()))/22.5)-4,2),2),IF(LEN(AZ112),"00",""))</f>
        <v>07</v>
      </c>
      <c r="BB112" s="38" t="str">
        <f t="shared" si="239"/>
        <v>00000003</v>
      </c>
      <c r="BC112" s="39" t="str">
        <f t="shared" ref="BC112:BC127" si="258">IFERROR(RIGHT(DEC2HEX(INT(IF(BB96=0,IF(BC96&lt;0,270,90),IF(BC96=0,IF(BB96&lt;0,180,0),IF(BB96&gt;0,IF(BC96&gt;0,0,360),IF(BC96&gt;0,180,180))+ATAN(BC96/BB96)*180/PI()))/22.5)-4,2),2),IF(LEN(BB112),"00",""))</f>
        <v>05</v>
      </c>
      <c r="BD112" s="38" t="str">
        <f t="shared" si="239"/>
        <v>00000005</v>
      </c>
      <c r="BE112" s="39" t="str">
        <f t="shared" ref="BE112:BE127" si="259">IFERROR(RIGHT(DEC2HEX(INT(IF(BD96=0,IF(BE96&lt;0,270,90),IF(BE96=0,IF(BD96&lt;0,180,0),IF(BD96&gt;0,IF(BE96&gt;0,0,360),IF(BE96&gt;0,180,180))+ATAN(BE96/BD96)*180/PI()))/22.5)-4,2),2),IF(LEN(BD112),"00",""))</f>
        <v>FC</v>
      </c>
      <c r="BF112" s="38" t="str">
        <f t="shared" si="239"/>
        <v>00000003</v>
      </c>
      <c r="BG112" s="39" t="str">
        <f t="shared" ref="BG112:BG127" si="260">IFERROR(RIGHT(DEC2HEX(INT(IF(BF96=0,IF(BG96&lt;0,270,90),IF(BG96=0,IF(BF96&lt;0,180,0),IF(BF96&gt;0,IF(BG96&gt;0,0,360),IF(BG96&gt;0,180,180))+ATAN(BG96/BF96)*180/PI()))/22.5)-4,2),2),IF(LEN(BF112),"00",""))</f>
        <v>0A</v>
      </c>
      <c r="BH112" s="38" t="str">
        <f t="shared" si="239"/>
        <v>00000003</v>
      </c>
      <c r="BI112" s="39" t="str">
        <f t="shared" ref="BI112:BI127" si="261">IFERROR(RIGHT(DEC2HEX(INT(IF(BH96=0,IF(BI96&lt;0,270,90),IF(BI96=0,IF(BH96&lt;0,180,0),IF(BH96&gt;0,IF(BI96&gt;0,0,360),IF(BI96&gt;0,180,180))+ATAN(BI96/BH96)*180/PI()))/22.5)-4,2),2),IF(LEN(BH112),"00",""))</f>
        <v>07</v>
      </c>
      <c r="BJ112" s="38" t="str">
        <f t="shared" si="239"/>
        <v>00000003</v>
      </c>
      <c r="BK112" s="39" t="str">
        <f t="shared" ref="BK112:BK127" si="262">IFERROR(RIGHT(DEC2HEX(INT(IF(BJ96=0,IF(BK96&lt;0,270,90),IF(BK96=0,IF(BJ96&lt;0,180,0),IF(BJ96&gt;0,IF(BK96&gt;0,0,360),IF(BK96&gt;0,180,180))+ATAN(BK96/BJ96)*180/PI()))/22.5)-4,2),2),IF(LEN(BJ112),"00",""))</f>
        <v>FC</v>
      </c>
      <c r="BL112" s="38" t="str">
        <f t="shared" si="239"/>
        <v>00000003</v>
      </c>
      <c r="BM112" s="39" t="str">
        <f t="shared" ref="BM112:BM127" si="263">IFERROR(RIGHT(DEC2HEX(INT(IF(BL96=0,IF(BM96&lt;0,270,90),IF(BM96=0,IF(BL96&lt;0,180,0),IF(BL96&gt;0,IF(BM96&gt;0,0,360),IF(BM96&gt;0,180,180))+ATAN(BM96/BL96)*180/PI()))/22.5)-4,2),2),IF(LEN(BL112),"00",""))</f>
        <v>00</v>
      </c>
      <c r="BN112" s="38" t="str">
        <f t="shared" si="239"/>
        <v>00000004</v>
      </c>
      <c r="BO112" s="39" t="str">
        <f t="shared" ref="BO112:BO127" si="264">IFERROR(RIGHT(DEC2HEX(INT(IF(BN96=0,IF(BO96&lt;0,270,90),IF(BO96=0,IF(BN96&lt;0,180,0),IF(BN96&gt;0,IF(BO96&gt;0,0,360),IF(BO96&gt;0,180,180))+ATAN(BO96/BN96)*180/PI()))/22.5)-4,2),2),IF(LEN(BN112),"00",""))</f>
        <v>00</v>
      </c>
      <c r="BP112" s="38" t="str">
        <f t="shared" si="239"/>
        <v>00000003</v>
      </c>
      <c r="BQ112" s="39" t="str">
        <f t="shared" ref="BQ112:BQ127" si="265">IFERROR(RIGHT(DEC2HEX(INT(IF(BP96=0,IF(BQ96&lt;0,270,90),IF(BQ96=0,IF(BP96&lt;0,180,0),IF(BP96&gt;0,IF(BQ96&gt;0,0,360),IF(BQ96&gt;0,180,180))+ATAN(BQ96/BP96)*180/PI()))/22.5)-4,2),2),IF(LEN(BP112),"00",""))</f>
        <v>03</v>
      </c>
      <c r="BR112" s="38" t="str">
        <f t="shared" si="239"/>
        <v>00000003</v>
      </c>
      <c r="BS112" s="39" t="str">
        <f t="shared" ref="BS112:BS127" si="266">IFERROR(RIGHT(DEC2HEX(INT(IF(BR96=0,IF(BS96&lt;0,270,90),IF(BS96=0,IF(BR96&lt;0,180,0),IF(BR96&gt;0,IF(BS96&gt;0,0,360),IF(BS96&gt;0,180,180))+ATAN(BS96/BR96)*180/PI()))/22.5)-4,2),2),IF(LEN(BR112),"00",""))</f>
        <v>04</v>
      </c>
      <c r="BT112" s="38" t="str">
        <f t="shared" si="239"/>
        <v>00000004</v>
      </c>
      <c r="BU112" s="39" t="str">
        <f t="shared" ref="BU112:BU127" si="267">IFERROR(RIGHT(DEC2HEX(INT(IF(BT96=0,IF(BU96&lt;0,270,90),IF(BU96=0,IF(BT96&lt;0,180,0),IF(BT96&gt;0,IF(BU96&gt;0,0,360),IF(BU96&gt;0,180,180))+ATAN(BU96/BT96)*180/PI()))/22.5)-4,2),2),IF(LEN(BT112),"00",""))</f>
        <v>03</v>
      </c>
      <c r="BV112" s="38" t="str">
        <f t="shared" si="239"/>
        <v>00000004</v>
      </c>
      <c r="BW112" s="39" t="str">
        <f t="shared" ref="BW112:BW127" si="268">IFERROR(RIGHT(DEC2HEX(INT(IF(BV96=0,IF(BW96&lt;0,270,90),IF(BW96=0,IF(BV96&lt;0,180,0),IF(BV96&gt;0,IF(BW96&gt;0,0,360),IF(BW96&gt;0,180,180))+ATAN(BW96/BV96)*180/PI()))/22.5)-4,2),2),IF(LEN(BV112),"00",""))</f>
        <v>00</v>
      </c>
      <c r="BX112" s="38" t="str">
        <f t="shared" si="239"/>
        <v>00000003</v>
      </c>
      <c r="BY112" s="39" t="str">
        <f t="shared" ref="BY112:BY127" si="269">IFERROR(RIGHT(DEC2HEX(INT(IF(BX96=0,IF(BY96&lt;0,270,90),IF(BY96=0,IF(BX96&lt;0,180,0),IF(BX96&gt;0,IF(BY96&gt;0,0,360),IF(BY96&gt;0,180,180))+ATAN(BY96/BX96)*180/PI()))/22.5)-4,2),2),IF(LEN(BX112),"00",""))</f>
        <v>FE</v>
      </c>
      <c r="BZ112" s="38" t="str">
        <f t="shared" si="239"/>
        <v>00000003</v>
      </c>
      <c r="CA112" s="39" t="str">
        <f t="shared" ref="CA112:CA127" si="270">IFERROR(RIGHT(DEC2HEX(INT(IF(BZ96=0,IF(CA96&lt;0,270,90),IF(CA96=0,IF(BZ96&lt;0,180,0),IF(BZ96&gt;0,IF(CA96&gt;0,0,360),IF(CA96&gt;0,180,180))+ATAN(CA96/BZ96)*180/PI()))/22.5)-4,2),2),IF(LEN(BZ112),"00",""))</f>
        <v>FF</v>
      </c>
      <c r="CB112" s="38" t="str">
        <f t="shared" si="239"/>
        <v>00000004</v>
      </c>
      <c r="CC112" s="39" t="str">
        <f t="shared" ref="CC112:CC127" si="271">IFERROR(RIGHT(DEC2HEX(INT(IF(CB96=0,IF(CC96&lt;0,270,90),IF(CC96=0,IF(CB96&lt;0,180,0),IF(CB96&gt;0,IF(CC96&gt;0,0,360),IF(CC96&gt;0,180,180))+ATAN(CC96/CB96)*180/PI()))/22.5)-4,2),2),IF(LEN(CB112),"00",""))</f>
        <v>FC</v>
      </c>
      <c r="CD112" s="38" t="str">
        <f t="shared" ref="CD112:CR116" si="272">IFERROR(IF(LEN(CD80),IF(IFERROR(LEN(CD81),),DEC2HEX(MAX(1,INT(SQRT(POWER(CD81-CD80,2)+POWER(CE81-CE80,2))/(2*$C$68))),8),"00000001"),""),"")</f>
        <v>00000003</v>
      </c>
      <c r="CE112" s="39" t="str">
        <f t="shared" ref="CE112:CE127" si="273">IFERROR(RIGHT(DEC2HEX(INT(IF(CD96=0,IF(CE96&lt;0,270,90),IF(CE96=0,IF(CD96&lt;0,180,0),IF(CD96&gt;0,IF(CE96&gt;0,0,360),IF(CE96&gt;0,180,180))+ATAN(CE96/CD96)*180/PI()))/22.5)-4,2),2),IF(LEN(CD112),"00",""))</f>
        <v>FD</v>
      </c>
      <c r="CF112" s="38" t="str">
        <f t="shared" si="272"/>
        <v>00000007</v>
      </c>
      <c r="CG112" s="39" t="str">
        <f t="shared" ref="CG112:CG127" si="274">IFERROR(RIGHT(DEC2HEX(INT(IF(CF96=0,IF(CG96&lt;0,270,90),IF(CG96=0,IF(CF96&lt;0,180,0),IF(CF96&gt;0,IF(CG96&gt;0,0,360),IF(CG96&gt;0,180,180))+ATAN(CG96/CF96)*180/PI()))/22.5)-4,2),2),IF(LEN(CF112),"00",""))</f>
        <v>FC</v>
      </c>
      <c r="CH112" s="38" t="str">
        <f t="shared" si="272"/>
        <v>00000009</v>
      </c>
      <c r="CI112" s="39" t="str">
        <f t="shared" ref="CI112:CI127" si="275">IFERROR(RIGHT(DEC2HEX(INT(IF(CH96=0,IF(CI96&lt;0,270,90),IF(CI96=0,IF(CH96&lt;0,180,0),IF(CH96&gt;0,IF(CI96&gt;0,0,360),IF(CI96&gt;0,180,180))+ATAN(CI96/CH96)*180/PI()))/22.5)-4,2),2),IF(LEN(CH112),"00",""))</f>
        <v>0B</v>
      </c>
      <c r="CJ112" s="38" t="str">
        <f t="shared" si="272"/>
        <v>00000005</v>
      </c>
      <c r="CK112" s="39" t="str">
        <f t="shared" ref="CK112:CK127" si="276">IFERROR(RIGHT(DEC2HEX(INT(IF(CJ96=0,IF(CK96&lt;0,270,90),IF(CK96=0,IF(CJ96&lt;0,180,0),IF(CJ96&gt;0,IF(CK96&gt;0,0,360),IF(CK96&gt;0,180,180))+ATAN(CK96/CJ96)*180/PI()))/22.5)-4,2),2),IF(LEN(CJ112),"00",""))</f>
        <v>FC</v>
      </c>
      <c r="CL112" s="38" t="str">
        <f t="shared" si="272"/>
        <v>00000006</v>
      </c>
      <c r="CM112" s="39" t="str">
        <f t="shared" ref="CM112:CM127" si="277">IFERROR(RIGHT(DEC2HEX(INT(IF(CL96=0,IF(CM96&lt;0,270,90),IF(CM96=0,IF(CL96&lt;0,180,0),IF(CL96&gt;0,IF(CM96&gt;0,0,360),IF(CM96&gt;0,180,180))+ATAN(CM96/CL96)*180/PI()))/22.5)-4,2),2),IF(LEN(CL112),"00",""))</f>
        <v>04</v>
      </c>
      <c r="CN112" s="38" t="str">
        <f t="shared" si="272"/>
        <v>00000004</v>
      </c>
      <c r="CO112" s="39" t="str">
        <f t="shared" ref="CO112:CO127" si="278">IFERROR(RIGHT(DEC2HEX(INT(IF(CN96=0,IF(CO96&lt;0,270,90),IF(CO96=0,IF(CN96&lt;0,180,0),IF(CN96&gt;0,IF(CO96&gt;0,0,360),IF(CO96&gt;0,180,180))+ATAN(CO96/CN96)*180/PI()))/22.5)-4,2),2),IF(LEN(CN112),"00",""))</f>
        <v>04</v>
      </c>
      <c r="CP112" s="38" t="str">
        <f t="shared" si="272"/>
        <v>00000007</v>
      </c>
      <c r="CQ112" s="39" t="str">
        <f t="shared" ref="CQ112:CQ127" si="279">IFERROR(RIGHT(DEC2HEX(INT(IF(CP96=0,IF(CQ96&lt;0,270,90),IF(CQ96=0,IF(CP96&lt;0,180,0),IF(CP96&gt;0,IF(CQ96&gt;0,0,360),IF(CQ96&gt;0,180,180))+ATAN(CQ96/CP96)*180/PI()))/22.5)-4,2),2),IF(LEN(CP112),"00",""))</f>
        <v>08</v>
      </c>
      <c r="CR112" s="38" t="str">
        <f t="shared" si="272"/>
        <v>00000004</v>
      </c>
      <c r="CS112" s="39" t="str">
        <f t="shared" ref="CS112:CS127" si="280">IFERROR(RIGHT(DEC2HEX(INT(IF(CR96=0,IF(CS96&lt;0,270,90),IF(CS96=0,IF(CR96&lt;0,180,0),IF(CR96&gt;0,IF(CS96&gt;0,0,360),IF(CS96&gt;0,180,180))+ATAN(CS96/CR96)*180/PI()))/22.5)-4,2),2),IF(LEN(CR112),"00",""))</f>
        <v>FF</v>
      </c>
    </row>
    <row r="113" spans="1:97" ht="15">
      <c r="A113" s="59">
        <f t="shared" si="221"/>
        <v>2</v>
      </c>
      <c r="B113" s="38" t="str">
        <f t="shared" si="230"/>
        <v>00000005</v>
      </c>
      <c r="C113" s="39" t="str">
        <f t="shared" si="231"/>
        <v>0B</v>
      </c>
      <c r="D113" s="38" t="str">
        <f t="shared" ref="D113:BN116" si="281">IFERROR(IF(LEN(D81),IF(IFERROR(LEN(D82),),DEC2HEX(MAX(1,INT(SQRT(POWER(D82-D81,2)+POWER(E82-E81,2))/(2*$C$68))),8),"00000001"),""),"")</f>
        <v>00000003</v>
      </c>
      <c r="E113" s="39" t="str">
        <f t="shared" si="232"/>
        <v>01</v>
      </c>
      <c r="F113" s="38" t="str">
        <f t="shared" si="281"/>
        <v>00000005</v>
      </c>
      <c r="G113" s="39" t="str">
        <f t="shared" si="233"/>
        <v>FF</v>
      </c>
      <c r="H113" s="38" t="str">
        <f t="shared" si="281"/>
        <v>00000004</v>
      </c>
      <c r="I113" s="39" t="str">
        <f t="shared" si="234"/>
        <v>FD</v>
      </c>
      <c r="J113" s="38" t="str">
        <f t="shared" si="281"/>
        <v>00000004</v>
      </c>
      <c r="K113" s="39" t="str">
        <f t="shared" si="235"/>
        <v>0A</v>
      </c>
      <c r="L113" s="38" t="str">
        <f t="shared" si="281"/>
        <v>00000005</v>
      </c>
      <c r="M113" s="39" t="str">
        <f t="shared" si="236"/>
        <v>08</v>
      </c>
      <c r="N113" s="38" t="str">
        <f t="shared" si="281"/>
        <v>00000003</v>
      </c>
      <c r="O113" s="39" t="str">
        <f t="shared" si="237"/>
        <v>02</v>
      </c>
      <c r="P113" s="38" t="str">
        <f t="shared" si="281"/>
        <v>00000003</v>
      </c>
      <c r="Q113" s="39" t="str">
        <f t="shared" si="238"/>
        <v>0A</v>
      </c>
      <c r="R113" s="38" t="str">
        <f t="shared" si="281"/>
        <v>00000003</v>
      </c>
      <c r="S113" s="39" t="str">
        <f t="shared" si="240"/>
        <v>FE</v>
      </c>
      <c r="T113" s="38" t="str">
        <f t="shared" si="281"/>
        <v>00000002</v>
      </c>
      <c r="U113" s="39" t="str">
        <f t="shared" si="241"/>
        <v>FF</v>
      </c>
      <c r="V113" s="38" t="str">
        <f t="shared" si="281"/>
        <v>00000003</v>
      </c>
      <c r="W113" s="39" t="str">
        <f t="shared" si="242"/>
        <v>01</v>
      </c>
      <c r="X113" s="38" t="str">
        <f t="shared" si="281"/>
        <v>00000003</v>
      </c>
      <c r="Y113" s="39" t="str">
        <f t="shared" si="243"/>
        <v>04</v>
      </c>
      <c r="Z113" s="38" t="str">
        <f t="shared" si="281"/>
        <v>00000004</v>
      </c>
      <c r="AA113" s="39" t="str">
        <f t="shared" si="244"/>
        <v>03</v>
      </c>
      <c r="AB113" s="38" t="str">
        <f t="shared" si="281"/>
        <v>00000004</v>
      </c>
      <c r="AC113" s="39" t="str">
        <f t="shared" si="245"/>
        <v>08</v>
      </c>
      <c r="AD113" s="38" t="str">
        <f t="shared" si="281"/>
        <v>00000003</v>
      </c>
      <c r="AE113" s="39" t="str">
        <f t="shared" si="246"/>
        <v>FC</v>
      </c>
      <c r="AF113" s="38" t="str">
        <f t="shared" si="281"/>
        <v>00000002</v>
      </c>
      <c r="AG113" s="39" t="str">
        <f t="shared" si="247"/>
        <v>01</v>
      </c>
      <c r="AH113" s="38" t="str">
        <f t="shared" si="281"/>
        <v>00000002</v>
      </c>
      <c r="AI113" s="39" t="str">
        <f t="shared" si="248"/>
        <v>FF</v>
      </c>
      <c r="AJ113" s="38" t="str">
        <f t="shared" si="281"/>
        <v>00000004</v>
      </c>
      <c r="AK113" s="39" t="str">
        <f t="shared" si="249"/>
        <v>00</v>
      </c>
      <c r="AL113" s="38" t="str">
        <f t="shared" si="281"/>
        <v>00000004</v>
      </c>
      <c r="AM113" s="39" t="str">
        <f t="shared" si="250"/>
        <v>03</v>
      </c>
      <c r="AN113" s="38" t="str">
        <f t="shared" si="281"/>
        <v>00000003</v>
      </c>
      <c r="AO113" s="39" t="str">
        <f t="shared" si="251"/>
        <v>FF</v>
      </c>
      <c r="AP113" s="38" t="str">
        <f t="shared" si="281"/>
        <v>00000003</v>
      </c>
      <c r="AQ113" s="39" t="str">
        <f t="shared" si="252"/>
        <v>0B</v>
      </c>
      <c r="AR113" s="38" t="str">
        <f t="shared" si="281"/>
        <v>00000004</v>
      </c>
      <c r="AS113" s="39" t="str">
        <f t="shared" si="253"/>
        <v>FD</v>
      </c>
      <c r="AT113" s="38" t="str">
        <f t="shared" si="281"/>
        <v>00000003</v>
      </c>
      <c r="AU113" s="39" t="str">
        <f t="shared" si="254"/>
        <v>FC</v>
      </c>
      <c r="AV113" s="38" t="str">
        <f t="shared" si="281"/>
        <v>00000004</v>
      </c>
      <c r="AW113" s="39" t="str">
        <f t="shared" si="255"/>
        <v>0A</v>
      </c>
      <c r="AX113" s="38" t="str">
        <f t="shared" si="281"/>
        <v>00000004</v>
      </c>
      <c r="AY113" s="39" t="str">
        <f t="shared" si="256"/>
        <v>07</v>
      </c>
      <c r="AZ113" s="38" t="str">
        <f t="shared" si="281"/>
        <v>00000003</v>
      </c>
      <c r="BA113" s="39" t="str">
        <f t="shared" si="257"/>
        <v>06</v>
      </c>
      <c r="BB113" s="38" t="str">
        <f t="shared" si="281"/>
        <v>00000003</v>
      </c>
      <c r="BC113" s="39" t="str">
        <f t="shared" si="258"/>
        <v>06</v>
      </c>
      <c r="BD113" s="38" t="str">
        <f t="shared" si="281"/>
        <v>00000004</v>
      </c>
      <c r="BE113" s="39" t="str">
        <f t="shared" si="259"/>
        <v>FD</v>
      </c>
      <c r="BF113" s="38" t="str">
        <f t="shared" si="281"/>
        <v>00000003</v>
      </c>
      <c r="BG113" s="39" t="str">
        <f t="shared" si="260"/>
        <v>09</v>
      </c>
      <c r="BH113" s="38" t="str">
        <f t="shared" si="281"/>
        <v>00000004</v>
      </c>
      <c r="BI113" s="39" t="str">
        <f t="shared" si="261"/>
        <v>06</v>
      </c>
      <c r="BJ113" s="38" t="str">
        <f t="shared" si="281"/>
        <v>00000004</v>
      </c>
      <c r="BK113" s="39" t="str">
        <f t="shared" si="262"/>
        <v>FC</v>
      </c>
      <c r="BL113" s="38" t="str">
        <f t="shared" si="281"/>
        <v>00000003</v>
      </c>
      <c r="BM113" s="39" t="str">
        <f t="shared" si="263"/>
        <v>00</v>
      </c>
      <c r="BN113" s="38" t="str">
        <f t="shared" si="281"/>
        <v>00000003</v>
      </c>
      <c r="BO113" s="39" t="str">
        <f t="shared" si="264"/>
        <v>00</v>
      </c>
      <c r="BP113" s="38" t="str">
        <f t="shared" si="239"/>
        <v>00000003</v>
      </c>
      <c r="BQ113" s="39" t="str">
        <f t="shared" si="265"/>
        <v>02</v>
      </c>
      <c r="BR113" s="38" t="str">
        <f t="shared" si="239"/>
        <v>00000003</v>
      </c>
      <c r="BS113" s="39" t="str">
        <f t="shared" si="266"/>
        <v>06</v>
      </c>
      <c r="BT113" s="38" t="str">
        <f t="shared" si="239"/>
        <v>00000004</v>
      </c>
      <c r="BU113" s="39" t="str">
        <f t="shared" si="267"/>
        <v>03</v>
      </c>
      <c r="BV113" s="38" t="str">
        <f t="shared" si="239"/>
        <v>00000003</v>
      </c>
      <c r="BW113" s="39" t="str">
        <f t="shared" si="268"/>
        <v>01</v>
      </c>
      <c r="BX113" s="38" t="str">
        <f t="shared" si="239"/>
        <v>00000003</v>
      </c>
      <c r="BY113" s="39" t="str">
        <f t="shared" si="269"/>
        <v>FD</v>
      </c>
      <c r="BZ113" s="38" t="str">
        <f t="shared" si="239"/>
        <v>00000003</v>
      </c>
      <c r="CA113" s="39" t="str">
        <f t="shared" si="270"/>
        <v>00</v>
      </c>
      <c r="CB113" s="38" t="str">
        <f t="shared" si="239"/>
        <v>00000004</v>
      </c>
      <c r="CC113" s="39" t="str">
        <f t="shared" si="271"/>
        <v>FC</v>
      </c>
      <c r="CD113" s="38" t="str">
        <f t="shared" si="272"/>
        <v>00000002</v>
      </c>
      <c r="CE113" s="39" t="str">
        <f t="shared" si="273"/>
        <v>FE</v>
      </c>
      <c r="CF113" s="38" t="str">
        <f t="shared" si="272"/>
        <v>00000008</v>
      </c>
      <c r="CG113" s="39" t="str">
        <f t="shared" si="274"/>
        <v>0B</v>
      </c>
      <c r="CH113" s="38" t="str">
        <f t="shared" si="272"/>
        <v>00000004</v>
      </c>
      <c r="CI113" s="39" t="str">
        <f t="shared" si="275"/>
        <v>0B</v>
      </c>
      <c r="CJ113" s="38" t="str">
        <f t="shared" si="272"/>
        <v>00000004</v>
      </c>
      <c r="CK113" s="39" t="str">
        <f t="shared" si="276"/>
        <v>FD</v>
      </c>
      <c r="CL113" s="38" t="str">
        <f t="shared" si="272"/>
        <v>00000005</v>
      </c>
      <c r="CM113" s="39" t="str">
        <f t="shared" si="277"/>
        <v>03</v>
      </c>
      <c r="CN113" s="38" t="str">
        <f t="shared" si="272"/>
        <v>00000004</v>
      </c>
      <c r="CO113" s="39" t="str">
        <f t="shared" si="278"/>
        <v>05</v>
      </c>
      <c r="CP113" s="38" t="str">
        <f t="shared" si="272"/>
        <v>00000006</v>
      </c>
      <c r="CQ113" s="39" t="str">
        <f t="shared" si="279"/>
        <v>07</v>
      </c>
      <c r="CR113" s="38" t="str">
        <f t="shared" si="272"/>
        <v>00000005</v>
      </c>
      <c r="CS113" s="39" t="str">
        <f t="shared" si="280"/>
        <v>FE</v>
      </c>
    </row>
    <row r="114" spans="1:97" ht="15">
      <c r="A114" s="59">
        <f t="shared" si="221"/>
        <v>3</v>
      </c>
      <c r="B114" s="38" t="str">
        <f t="shared" si="230"/>
        <v>00000005</v>
      </c>
      <c r="C114" s="39" t="str">
        <f t="shared" si="231"/>
        <v>0B</v>
      </c>
      <c r="D114" s="38" t="str">
        <f t="shared" si="281"/>
        <v>00000003</v>
      </c>
      <c r="E114" s="39" t="str">
        <f t="shared" si="232"/>
        <v>00</v>
      </c>
      <c r="F114" s="38" t="str">
        <f t="shared" si="281"/>
        <v>00000003</v>
      </c>
      <c r="G114" s="39" t="str">
        <f t="shared" si="233"/>
        <v>FF</v>
      </c>
      <c r="H114" s="38" t="str">
        <f t="shared" si="281"/>
        <v>00000003</v>
      </c>
      <c r="I114" s="39" t="str">
        <f t="shared" si="234"/>
        <v>FD</v>
      </c>
      <c r="J114" s="38" t="str">
        <f t="shared" si="281"/>
        <v>00000004</v>
      </c>
      <c r="K114" s="39" t="str">
        <f t="shared" si="235"/>
        <v>0A</v>
      </c>
      <c r="L114" s="38" t="str">
        <f t="shared" si="281"/>
        <v>00000004</v>
      </c>
      <c r="M114" s="39" t="str">
        <f t="shared" si="236"/>
        <v>07</v>
      </c>
      <c r="N114" s="38" t="str">
        <f t="shared" si="281"/>
        <v>00000003</v>
      </c>
      <c r="O114" s="39" t="str">
        <f t="shared" si="237"/>
        <v>01</v>
      </c>
      <c r="P114" s="38" t="str">
        <f t="shared" si="281"/>
        <v>00000006</v>
      </c>
      <c r="Q114" s="39" t="str">
        <f t="shared" si="238"/>
        <v>0B</v>
      </c>
      <c r="R114" s="38" t="str">
        <f t="shared" si="281"/>
        <v>00000004</v>
      </c>
      <c r="S114" s="39" t="str">
        <f t="shared" si="240"/>
        <v>FD</v>
      </c>
      <c r="T114" s="38" t="str">
        <f t="shared" si="281"/>
        <v>00000003</v>
      </c>
      <c r="U114" s="39" t="str">
        <f t="shared" si="241"/>
        <v>FD</v>
      </c>
      <c r="V114" s="38" t="str">
        <f t="shared" si="281"/>
        <v>00000003</v>
      </c>
      <c r="W114" s="39" t="str">
        <f t="shared" si="242"/>
        <v>00</v>
      </c>
      <c r="X114" s="38" t="str">
        <f t="shared" si="281"/>
        <v>00000003</v>
      </c>
      <c r="Y114" s="39" t="str">
        <f t="shared" si="243"/>
        <v>06</v>
      </c>
      <c r="Z114" s="38" t="str">
        <f t="shared" si="281"/>
        <v>00000004</v>
      </c>
      <c r="AA114" s="39" t="str">
        <f t="shared" si="244"/>
        <v>02</v>
      </c>
      <c r="AB114" s="38" t="str">
        <f t="shared" si="281"/>
        <v>00000003</v>
      </c>
      <c r="AC114" s="39" t="str">
        <f t="shared" si="245"/>
        <v>09</v>
      </c>
      <c r="AD114" s="38" t="str">
        <f t="shared" si="281"/>
        <v>00000004</v>
      </c>
      <c r="AE114" s="39" t="str">
        <f t="shared" si="246"/>
        <v>FD</v>
      </c>
      <c r="AF114" s="38" t="str">
        <f t="shared" si="281"/>
        <v>00000004</v>
      </c>
      <c r="AG114" s="39" t="str">
        <f t="shared" si="247"/>
        <v>00</v>
      </c>
      <c r="AH114" s="38" t="str">
        <f t="shared" si="281"/>
        <v>00000002</v>
      </c>
      <c r="AI114" s="39" t="str">
        <f t="shared" si="248"/>
        <v>FD</v>
      </c>
      <c r="AJ114" s="38" t="str">
        <f t="shared" si="281"/>
        <v>00000005</v>
      </c>
      <c r="AK114" s="39" t="str">
        <f t="shared" si="249"/>
        <v>00</v>
      </c>
      <c r="AL114" s="38" t="str">
        <f t="shared" si="281"/>
        <v>00000003</v>
      </c>
      <c r="AM114" s="39" t="str">
        <f t="shared" si="250"/>
        <v>03</v>
      </c>
      <c r="AN114" s="38" t="str">
        <f t="shared" si="281"/>
        <v>00000003</v>
      </c>
      <c r="AO114" s="39" t="str">
        <f t="shared" si="251"/>
        <v>FD</v>
      </c>
      <c r="AP114" s="38" t="str">
        <f t="shared" si="281"/>
        <v>00000003</v>
      </c>
      <c r="AQ114" s="39" t="str">
        <f t="shared" si="252"/>
        <v>0A</v>
      </c>
      <c r="AR114" s="38" t="str">
        <f t="shared" si="281"/>
        <v>00000003</v>
      </c>
      <c r="AS114" s="39" t="str">
        <f t="shared" si="253"/>
        <v>FE</v>
      </c>
      <c r="AT114" s="38" t="str">
        <f t="shared" si="281"/>
        <v>00000002</v>
      </c>
      <c r="AU114" s="39" t="str">
        <f t="shared" si="254"/>
        <v>FD</v>
      </c>
      <c r="AV114" s="38" t="str">
        <f t="shared" si="281"/>
        <v>00000004</v>
      </c>
      <c r="AW114" s="39" t="str">
        <f t="shared" si="255"/>
        <v>08</v>
      </c>
      <c r="AX114" s="38" t="str">
        <f t="shared" si="281"/>
        <v>00000004</v>
      </c>
      <c r="AY114" s="39" t="str">
        <f t="shared" si="256"/>
        <v>08</v>
      </c>
      <c r="AZ114" s="38" t="str">
        <f t="shared" si="281"/>
        <v>00000003</v>
      </c>
      <c r="BA114" s="39" t="str">
        <f t="shared" si="257"/>
        <v>05</v>
      </c>
      <c r="BB114" s="38" t="str">
        <f t="shared" si="281"/>
        <v>00000004</v>
      </c>
      <c r="BC114" s="39" t="str">
        <f t="shared" si="258"/>
        <v>06</v>
      </c>
      <c r="BD114" s="38" t="str">
        <f t="shared" si="281"/>
        <v>00000004</v>
      </c>
      <c r="BE114" s="39" t="str">
        <f t="shared" si="259"/>
        <v>FC</v>
      </c>
      <c r="BF114" s="38" t="str">
        <f t="shared" si="281"/>
        <v>00000003</v>
      </c>
      <c r="BG114" s="39" t="str">
        <f t="shared" si="260"/>
        <v>07</v>
      </c>
      <c r="BH114" s="38" t="str">
        <f t="shared" si="281"/>
        <v>00000005</v>
      </c>
      <c r="BI114" s="39" t="str">
        <f t="shared" si="261"/>
        <v>07</v>
      </c>
      <c r="BJ114" s="38" t="str">
        <f t="shared" si="281"/>
        <v>00000004</v>
      </c>
      <c r="BK114" s="39" t="str">
        <f t="shared" si="262"/>
        <v>FE</v>
      </c>
      <c r="BL114" s="38" t="str">
        <f t="shared" si="281"/>
        <v>00000003</v>
      </c>
      <c r="BM114" s="39" t="str">
        <f t="shared" si="263"/>
        <v>01</v>
      </c>
      <c r="BN114" s="38" t="str">
        <f t="shared" si="281"/>
        <v>00000003</v>
      </c>
      <c r="BO114" s="39" t="str">
        <f t="shared" si="264"/>
        <v>02</v>
      </c>
      <c r="BP114" s="38" t="str">
        <f t="shared" si="239"/>
        <v>00000002</v>
      </c>
      <c r="BQ114" s="39" t="str">
        <f t="shared" si="265"/>
        <v>00</v>
      </c>
      <c r="BR114" s="38" t="str">
        <f t="shared" si="239"/>
        <v>00000003</v>
      </c>
      <c r="BS114" s="39" t="str">
        <f t="shared" si="266"/>
        <v>07</v>
      </c>
      <c r="BT114" s="38" t="str">
        <f t="shared" si="239"/>
        <v>00000003</v>
      </c>
      <c r="BU114" s="39" t="str">
        <f t="shared" si="267"/>
        <v>02</v>
      </c>
      <c r="BV114" s="38" t="str">
        <f t="shared" si="239"/>
        <v>00000005</v>
      </c>
      <c r="BW114" s="39" t="str">
        <f t="shared" si="268"/>
        <v>01</v>
      </c>
      <c r="BX114" s="38" t="str">
        <f t="shared" si="239"/>
        <v>00000003</v>
      </c>
      <c r="BY114" s="39" t="str">
        <f t="shared" si="269"/>
        <v>FC</v>
      </c>
      <c r="BZ114" s="38" t="str">
        <f t="shared" si="239"/>
        <v>00000003</v>
      </c>
      <c r="CA114" s="39" t="str">
        <f t="shared" si="270"/>
        <v>02</v>
      </c>
      <c r="CB114" s="38" t="str">
        <f t="shared" si="239"/>
        <v>00000004</v>
      </c>
      <c r="CC114" s="39" t="str">
        <f t="shared" si="271"/>
        <v>FC</v>
      </c>
      <c r="CD114" s="38" t="str">
        <f t="shared" si="272"/>
        <v>00000002</v>
      </c>
      <c r="CE114" s="39" t="str">
        <f t="shared" si="273"/>
        <v>FE</v>
      </c>
      <c r="CF114" s="38" t="str">
        <f t="shared" si="272"/>
        <v>00000008</v>
      </c>
      <c r="CG114" s="39" t="str">
        <f t="shared" si="274"/>
        <v>0A</v>
      </c>
      <c r="CH114" s="38" t="str">
        <f t="shared" si="272"/>
        <v>00000003</v>
      </c>
      <c r="CI114" s="39" t="str">
        <f t="shared" si="275"/>
        <v>0A</v>
      </c>
      <c r="CJ114" s="38" t="str">
        <f t="shared" si="272"/>
        <v>00000005</v>
      </c>
      <c r="CK114" s="39" t="str">
        <f t="shared" si="276"/>
        <v>FD</v>
      </c>
      <c r="CL114" s="38" t="str">
        <f t="shared" si="272"/>
        <v>00000004</v>
      </c>
      <c r="CM114" s="39" t="str">
        <f t="shared" si="277"/>
        <v>02</v>
      </c>
      <c r="CN114" s="38" t="str">
        <f t="shared" si="272"/>
        <v>00000006</v>
      </c>
      <c r="CO114" s="39" t="str">
        <f t="shared" si="278"/>
        <v>06</v>
      </c>
      <c r="CP114" s="38" t="str">
        <f t="shared" si="272"/>
        <v>00000005</v>
      </c>
      <c r="CQ114" s="39" t="str">
        <f t="shared" si="279"/>
        <v>07</v>
      </c>
      <c r="CR114" s="38" t="str">
        <f t="shared" si="272"/>
        <v>0000000C</v>
      </c>
      <c r="CS114" s="39" t="str">
        <f t="shared" si="280"/>
        <v>FD</v>
      </c>
    </row>
    <row r="115" spans="1:97" ht="15">
      <c r="A115" s="59">
        <f t="shared" si="221"/>
        <v>4</v>
      </c>
      <c r="B115" s="38" t="str">
        <f t="shared" si="230"/>
        <v>00000004</v>
      </c>
      <c r="C115" s="39" t="str">
        <f t="shared" si="231"/>
        <v>FC</v>
      </c>
      <c r="D115" s="38" t="str">
        <f t="shared" si="281"/>
        <v>00000004</v>
      </c>
      <c r="E115" s="39" t="str">
        <f t="shared" si="232"/>
        <v>FE</v>
      </c>
      <c r="F115" s="38" t="str">
        <f t="shared" si="281"/>
        <v>00000003</v>
      </c>
      <c r="G115" s="39" t="str">
        <f t="shared" si="233"/>
        <v>FE</v>
      </c>
      <c r="H115" s="38" t="str">
        <f t="shared" si="281"/>
        <v>00000004</v>
      </c>
      <c r="I115" s="39" t="str">
        <f t="shared" si="234"/>
        <v>FC</v>
      </c>
      <c r="J115" s="38" t="str">
        <f t="shared" si="281"/>
        <v>00000004</v>
      </c>
      <c r="K115" s="39" t="str">
        <f t="shared" si="235"/>
        <v>09</v>
      </c>
      <c r="L115" s="38" t="str">
        <f t="shared" si="281"/>
        <v>00000003</v>
      </c>
      <c r="M115" s="39" t="str">
        <f t="shared" si="236"/>
        <v>05</v>
      </c>
      <c r="N115" s="38" t="str">
        <f t="shared" si="281"/>
        <v>00000003</v>
      </c>
      <c r="O115" s="39" t="str">
        <f t="shared" si="237"/>
        <v>01</v>
      </c>
      <c r="P115" s="38" t="str">
        <f t="shared" si="281"/>
        <v>00000006</v>
      </c>
      <c r="Q115" s="39" t="str">
        <f t="shared" si="238"/>
        <v>0B</v>
      </c>
      <c r="R115" s="38" t="str">
        <f t="shared" si="281"/>
        <v>00000003</v>
      </c>
      <c r="S115" s="39" t="str">
        <f t="shared" si="240"/>
        <v>FE</v>
      </c>
      <c r="T115" s="38" t="str">
        <f t="shared" si="281"/>
        <v>00000002</v>
      </c>
      <c r="U115" s="39" t="str">
        <f t="shared" si="241"/>
        <v>FE</v>
      </c>
      <c r="V115" s="38" t="str">
        <f t="shared" si="281"/>
        <v>00000003</v>
      </c>
      <c r="W115" s="39" t="str">
        <f t="shared" si="242"/>
        <v>FF</v>
      </c>
      <c r="X115" s="38" t="str">
        <f t="shared" si="281"/>
        <v>00000004</v>
      </c>
      <c r="Y115" s="39" t="str">
        <f t="shared" si="243"/>
        <v>06</v>
      </c>
      <c r="Z115" s="38" t="str">
        <f t="shared" si="281"/>
        <v>00000005</v>
      </c>
      <c r="AA115" s="39" t="str">
        <f t="shared" si="244"/>
        <v>03</v>
      </c>
      <c r="AB115" s="38" t="str">
        <f t="shared" si="281"/>
        <v>00000004</v>
      </c>
      <c r="AC115" s="39" t="str">
        <f t="shared" si="245"/>
        <v>0A</v>
      </c>
      <c r="AD115" s="38" t="str">
        <f t="shared" si="281"/>
        <v>00000003</v>
      </c>
      <c r="AE115" s="39" t="str">
        <f t="shared" si="246"/>
        <v>FD</v>
      </c>
      <c r="AF115" s="38" t="str">
        <f t="shared" si="281"/>
        <v>00000002</v>
      </c>
      <c r="AG115" s="39" t="str">
        <f t="shared" si="247"/>
        <v>FF</v>
      </c>
      <c r="AH115" s="38" t="str">
        <f t="shared" si="281"/>
        <v>00000003</v>
      </c>
      <c r="AI115" s="39" t="str">
        <f t="shared" si="248"/>
        <v>FE</v>
      </c>
      <c r="AJ115" s="38" t="str">
        <f t="shared" si="281"/>
        <v>00000001</v>
      </c>
      <c r="AK115" s="39" t="str">
        <f t="shared" si="249"/>
        <v>00</v>
      </c>
      <c r="AL115" s="38" t="str">
        <f t="shared" si="281"/>
        <v>00000005</v>
      </c>
      <c r="AM115" s="39" t="str">
        <f t="shared" si="250"/>
        <v>04</v>
      </c>
      <c r="AN115" s="38" t="str">
        <f t="shared" si="281"/>
        <v>00000003</v>
      </c>
      <c r="AO115" s="39" t="str">
        <f t="shared" si="251"/>
        <v>FC</v>
      </c>
      <c r="AP115" s="38" t="str">
        <f t="shared" si="281"/>
        <v>00000003</v>
      </c>
      <c r="AQ115" s="39" t="str">
        <f t="shared" si="252"/>
        <v>0B</v>
      </c>
      <c r="AR115" s="38" t="str">
        <f t="shared" si="281"/>
        <v>00000003</v>
      </c>
      <c r="AS115" s="39" t="str">
        <f t="shared" si="253"/>
        <v>FF</v>
      </c>
      <c r="AT115" s="38" t="str">
        <f t="shared" si="281"/>
        <v>00000001</v>
      </c>
      <c r="AU115" s="39" t="str">
        <f t="shared" si="254"/>
        <v>FC</v>
      </c>
      <c r="AV115" s="38" t="str">
        <f t="shared" si="281"/>
        <v>00000003</v>
      </c>
      <c r="AW115" s="39" t="str">
        <f t="shared" si="255"/>
        <v>07</v>
      </c>
      <c r="AX115" s="38" t="str">
        <f t="shared" si="281"/>
        <v>00000002</v>
      </c>
      <c r="AY115" s="39" t="str">
        <f t="shared" si="256"/>
        <v>09</v>
      </c>
      <c r="AZ115" s="38" t="str">
        <f t="shared" si="281"/>
        <v>00000004</v>
      </c>
      <c r="BA115" s="39" t="str">
        <f t="shared" si="257"/>
        <v>04</v>
      </c>
      <c r="BB115" s="38" t="str">
        <f t="shared" si="281"/>
        <v>00000003</v>
      </c>
      <c r="BC115" s="39" t="str">
        <f t="shared" si="258"/>
        <v>04</v>
      </c>
      <c r="BD115" s="38" t="str">
        <f t="shared" si="281"/>
        <v>00000004</v>
      </c>
      <c r="BE115" s="39" t="str">
        <f t="shared" si="259"/>
        <v>0B</v>
      </c>
      <c r="BF115" s="38" t="str">
        <f t="shared" si="281"/>
        <v>00000003</v>
      </c>
      <c r="BG115" s="39" t="str">
        <f t="shared" si="260"/>
        <v>08</v>
      </c>
      <c r="BH115" s="38" t="str">
        <f t="shared" si="281"/>
        <v>00000005</v>
      </c>
      <c r="BI115" s="39" t="str">
        <f t="shared" si="261"/>
        <v>06</v>
      </c>
      <c r="BJ115" s="38" t="str">
        <f t="shared" si="281"/>
        <v>00000004</v>
      </c>
      <c r="BK115" s="39" t="str">
        <f t="shared" si="262"/>
        <v>FE</v>
      </c>
      <c r="BL115" s="38" t="str">
        <f t="shared" si="281"/>
        <v>00000003</v>
      </c>
      <c r="BM115" s="39" t="str">
        <f t="shared" si="263"/>
        <v>01</v>
      </c>
      <c r="BN115" s="38" t="str">
        <f t="shared" si="281"/>
        <v>00000004</v>
      </c>
      <c r="BO115" s="39" t="str">
        <f t="shared" si="264"/>
        <v>03</v>
      </c>
      <c r="BP115" s="38" t="str">
        <f t="shared" si="239"/>
        <v>00000003</v>
      </c>
      <c r="BQ115" s="39" t="str">
        <f t="shared" si="265"/>
        <v>FF</v>
      </c>
      <c r="BR115" s="38" t="str">
        <f t="shared" si="239"/>
        <v>00000003</v>
      </c>
      <c r="BS115" s="39" t="str">
        <f t="shared" si="266"/>
        <v>06</v>
      </c>
      <c r="BT115" s="38" t="str">
        <f t="shared" si="239"/>
        <v>00000004</v>
      </c>
      <c r="BU115" s="39" t="str">
        <f t="shared" si="267"/>
        <v>04</v>
      </c>
      <c r="BV115" s="38" t="str">
        <f t="shared" si="239"/>
        <v>00000004</v>
      </c>
      <c r="BW115" s="39" t="str">
        <f t="shared" si="268"/>
        <v>00</v>
      </c>
      <c r="BX115" s="38" t="str">
        <f t="shared" si="239"/>
        <v>00000003</v>
      </c>
      <c r="BY115" s="39" t="str">
        <f t="shared" si="269"/>
        <v>FC</v>
      </c>
      <c r="BZ115" s="38" t="str">
        <f t="shared" si="239"/>
        <v>00000004</v>
      </c>
      <c r="CA115" s="39" t="str">
        <f t="shared" si="270"/>
        <v>02</v>
      </c>
      <c r="CB115" s="38" t="str">
        <f t="shared" si="239"/>
        <v>00000004</v>
      </c>
      <c r="CC115" s="39" t="str">
        <f t="shared" si="271"/>
        <v>FD</v>
      </c>
      <c r="CD115" s="38" t="str">
        <f t="shared" si="272"/>
        <v>00000004</v>
      </c>
      <c r="CE115" s="39" t="str">
        <f t="shared" si="273"/>
        <v>FF</v>
      </c>
      <c r="CF115" s="38" t="str">
        <f t="shared" si="272"/>
        <v>00000009</v>
      </c>
      <c r="CG115" s="39" t="str">
        <f t="shared" si="274"/>
        <v>0B</v>
      </c>
      <c r="CH115" s="38" t="str">
        <f t="shared" si="272"/>
        <v>00000003</v>
      </c>
      <c r="CI115" s="39" t="str">
        <f t="shared" si="275"/>
        <v>0A</v>
      </c>
      <c r="CJ115" s="38" t="str">
        <f t="shared" si="272"/>
        <v>00000005</v>
      </c>
      <c r="CK115" s="39" t="str">
        <f t="shared" si="276"/>
        <v>FC</v>
      </c>
      <c r="CL115" s="38" t="str">
        <f t="shared" si="272"/>
        <v>00000005</v>
      </c>
      <c r="CM115" s="39" t="str">
        <f t="shared" si="277"/>
        <v>02</v>
      </c>
      <c r="CN115" s="38" t="str">
        <f t="shared" si="272"/>
        <v>00000007</v>
      </c>
      <c r="CO115" s="39" t="str">
        <f t="shared" si="278"/>
        <v>07</v>
      </c>
      <c r="CP115" s="38" t="str">
        <f t="shared" si="272"/>
        <v>00000006</v>
      </c>
      <c r="CQ115" s="39" t="str">
        <f t="shared" si="279"/>
        <v>08</v>
      </c>
      <c r="CR115" s="38" t="str">
        <f t="shared" si="272"/>
        <v>0000000B</v>
      </c>
      <c r="CS115" s="39" t="str">
        <f t="shared" si="280"/>
        <v>FD</v>
      </c>
    </row>
    <row r="116" spans="1:97" ht="15">
      <c r="A116" s="59">
        <f t="shared" si="221"/>
        <v>5</v>
      </c>
      <c r="B116" s="38" t="str">
        <f t="shared" si="230"/>
        <v>00000003</v>
      </c>
      <c r="C116" s="39" t="str">
        <f t="shared" si="231"/>
        <v>FC</v>
      </c>
      <c r="D116" s="38" t="str">
        <f t="shared" si="281"/>
        <v>00000004</v>
      </c>
      <c r="E116" s="39" t="str">
        <f t="shared" si="232"/>
        <v>FC</v>
      </c>
      <c r="F116" s="38" t="str">
        <f t="shared" si="281"/>
        <v>00000003</v>
      </c>
      <c r="G116" s="39" t="str">
        <f t="shared" si="233"/>
        <v>FF</v>
      </c>
      <c r="H116" s="38" t="str">
        <f t="shared" si="281"/>
        <v>00000004</v>
      </c>
      <c r="I116" s="39" t="str">
        <f t="shared" si="234"/>
        <v>0B</v>
      </c>
      <c r="J116" s="38" t="str">
        <f t="shared" si="281"/>
        <v>00000005</v>
      </c>
      <c r="K116" s="39" t="str">
        <f t="shared" si="235"/>
        <v>07</v>
      </c>
      <c r="L116" s="38" t="str">
        <f t="shared" si="281"/>
        <v>00000004</v>
      </c>
      <c r="M116" s="39" t="str">
        <f t="shared" si="236"/>
        <v>06</v>
      </c>
      <c r="N116" s="38" t="str">
        <f t="shared" si="281"/>
        <v>00000005</v>
      </c>
      <c r="O116" s="39" t="str">
        <f t="shared" si="237"/>
        <v>02</v>
      </c>
      <c r="P116" s="38" t="str">
        <f t="shared" si="281"/>
        <v>00000001</v>
      </c>
      <c r="Q116" s="39" t="str">
        <f t="shared" si="238"/>
        <v>00</v>
      </c>
      <c r="R116" s="38" t="str">
        <f t="shared" si="281"/>
        <v>00000003</v>
      </c>
      <c r="S116" s="39" t="str">
        <f t="shared" si="240"/>
        <v>FF</v>
      </c>
      <c r="T116" s="38" t="str">
        <f t="shared" si="281"/>
        <v>00000003</v>
      </c>
      <c r="U116" s="39" t="str">
        <f t="shared" si="241"/>
        <v>FF</v>
      </c>
      <c r="V116" s="38" t="str">
        <f t="shared" si="281"/>
        <v>00000003</v>
      </c>
      <c r="W116" s="39" t="str">
        <f t="shared" si="242"/>
        <v>FF</v>
      </c>
      <c r="X116" s="38" t="str">
        <f t="shared" si="281"/>
        <v>00000003</v>
      </c>
      <c r="Y116" s="39" t="str">
        <f t="shared" si="243"/>
        <v>05</v>
      </c>
      <c r="Z116" s="38" t="str">
        <f t="shared" si="281"/>
        <v>00000006</v>
      </c>
      <c r="AA116" s="39" t="str">
        <f t="shared" si="244"/>
        <v>04</v>
      </c>
      <c r="AB116" s="38" t="str">
        <f t="shared" si="281"/>
        <v>00000001</v>
      </c>
      <c r="AC116" s="39" t="str">
        <f t="shared" si="245"/>
        <v>00</v>
      </c>
      <c r="AD116" s="38" t="str">
        <f t="shared" si="281"/>
        <v>00000003</v>
      </c>
      <c r="AE116" s="39" t="str">
        <f t="shared" si="246"/>
        <v>FC</v>
      </c>
      <c r="AF116" s="38" t="str">
        <f t="shared" si="281"/>
        <v>00000004</v>
      </c>
      <c r="AG116" s="39" t="str">
        <f t="shared" si="247"/>
        <v>FD</v>
      </c>
      <c r="AH116" s="38" t="str">
        <f t="shared" si="281"/>
        <v>00000003</v>
      </c>
      <c r="AI116" s="39" t="str">
        <f t="shared" si="248"/>
        <v>FF</v>
      </c>
      <c r="AJ116" s="38" t="str">
        <f t="shared" si="281"/>
        <v/>
      </c>
      <c r="AK116" s="39" t="str">
        <f t="shared" si="249"/>
        <v/>
      </c>
      <c r="AL116" s="38" t="str">
        <f t="shared" si="281"/>
        <v>00000001</v>
      </c>
      <c r="AM116" s="39" t="str">
        <f t="shared" si="250"/>
        <v>00</v>
      </c>
      <c r="AN116" s="38" t="str">
        <f t="shared" si="281"/>
        <v>00000003</v>
      </c>
      <c r="AO116" s="39" t="str">
        <f t="shared" si="251"/>
        <v>FC</v>
      </c>
      <c r="AP116" s="38" t="str">
        <f t="shared" si="281"/>
        <v>00000003</v>
      </c>
      <c r="AQ116" s="39" t="str">
        <f t="shared" si="252"/>
        <v>FC</v>
      </c>
      <c r="AR116" s="38" t="str">
        <f t="shared" si="281"/>
        <v>00000001</v>
      </c>
      <c r="AS116" s="39" t="str">
        <f t="shared" si="253"/>
        <v>00</v>
      </c>
      <c r="AT116" s="38" t="str">
        <f t="shared" si="281"/>
        <v>00000002</v>
      </c>
      <c r="AU116" s="39" t="str">
        <f t="shared" si="254"/>
        <v>FC</v>
      </c>
      <c r="AV116" s="38" t="str">
        <f t="shared" si="281"/>
        <v>00000005</v>
      </c>
      <c r="AW116" s="39" t="str">
        <f t="shared" si="255"/>
        <v>06</v>
      </c>
      <c r="AX116" s="38" t="str">
        <f t="shared" si="281"/>
        <v>00000003</v>
      </c>
      <c r="AY116" s="39" t="str">
        <f t="shared" si="256"/>
        <v>0A</v>
      </c>
      <c r="AZ116" s="38" t="str">
        <f t="shared" si="281"/>
        <v>00000004</v>
      </c>
      <c r="BA116" s="39" t="str">
        <f t="shared" si="257"/>
        <v>05</v>
      </c>
      <c r="BB116" s="38" t="str">
        <f t="shared" si="281"/>
        <v>00000004</v>
      </c>
      <c r="BC116" s="39" t="str">
        <f t="shared" si="258"/>
        <v>04</v>
      </c>
      <c r="BD116" s="38" t="str">
        <f t="shared" si="281"/>
        <v>00000004</v>
      </c>
      <c r="BE116" s="39" t="str">
        <f t="shared" si="259"/>
        <v>0A</v>
      </c>
      <c r="BF116" s="38" t="str">
        <f t="shared" si="281"/>
        <v>00000002</v>
      </c>
      <c r="BG116" s="39" t="str">
        <f t="shared" si="260"/>
        <v>0A</v>
      </c>
      <c r="BH116" s="38" t="str">
        <f t="shared" si="281"/>
        <v>00000004</v>
      </c>
      <c r="BI116" s="39" t="str">
        <f t="shared" si="261"/>
        <v>06</v>
      </c>
      <c r="BJ116" s="38" t="str">
        <f t="shared" si="281"/>
        <v>00000003</v>
      </c>
      <c r="BK116" s="39" t="str">
        <f t="shared" si="262"/>
        <v>FE</v>
      </c>
      <c r="BL116" s="38" t="str">
        <f t="shared" si="281"/>
        <v>00000003</v>
      </c>
      <c r="BM116" s="39" t="str">
        <f t="shared" si="263"/>
        <v>00</v>
      </c>
      <c r="BN116" s="38" t="str">
        <f t="shared" si="281"/>
        <v>00000006</v>
      </c>
      <c r="BO116" s="39" t="str">
        <f t="shared" si="264"/>
        <v>03</v>
      </c>
      <c r="BP116" s="38" t="str">
        <f t="shared" si="239"/>
        <v>00000003</v>
      </c>
      <c r="BQ116" s="39" t="str">
        <f t="shared" si="265"/>
        <v>00</v>
      </c>
      <c r="BR116" s="38" t="str">
        <f t="shared" si="239"/>
        <v>00000003</v>
      </c>
      <c r="BS116" s="39" t="str">
        <f t="shared" si="266"/>
        <v>05</v>
      </c>
      <c r="BT116" s="38" t="str">
        <f t="shared" si="239"/>
        <v>00000002</v>
      </c>
      <c r="BU116" s="39" t="str">
        <f t="shared" si="267"/>
        <v>06</v>
      </c>
      <c r="BV116" s="38" t="str">
        <f t="shared" si="239"/>
        <v>00000006</v>
      </c>
      <c r="BW116" s="39" t="str">
        <f t="shared" si="268"/>
        <v>00</v>
      </c>
      <c r="BX116" s="38" t="str">
        <f t="shared" si="239"/>
        <v>00000003</v>
      </c>
      <c r="BY116" s="39" t="str">
        <f t="shared" si="269"/>
        <v>FC</v>
      </c>
      <c r="BZ116" s="38" t="str">
        <f t="shared" si="239"/>
        <v>00000003</v>
      </c>
      <c r="CA116" s="39" t="str">
        <f t="shared" si="270"/>
        <v>01</v>
      </c>
      <c r="CB116" s="38" t="str">
        <f t="shared" si="239"/>
        <v>00000001</v>
      </c>
      <c r="CC116" s="39" t="str">
        <f t="shared" si="271"/>
        <v>00</v>
      </c>
      <c r="CD116" s="38" t="str">
        <f t="shared" si="272"/>
        <v>00000007</v>
      </c>
      <c r="CE116" s="39" t="str">
        <f t="shared" si="273"/>
        <v>FF</v>
      </c>
      <c r="CF116" s="38" t="str">
        <f t="shared" si="272"/>
        <v>00000006</v>
      </c>
      <c r="CG116" s="39" t="str">
        <f t="shared" si="274"/>
        <v>0B</v>
      </c>
      <c r="CH116" s="38" t="str">
        <f t="shared" si="272"/>
        <v>00000004</v>
      </c>
      <c r="CI116" s="39" t="str">
        <f t="shared" si="275"/>
        <v>08</v>
      </c>
      <c r="CJ116" s="38" t="str">
        <f t="shared" si="272"/>
        <v>00000005</v>
      </c>
      <c r="CK116" s="39" t="str">
        <f t="shared" si="276"/>
        <v>FC</v>
      </c>
      <c r="CL116" s="38" t="str">
        <f t="shared" si="272"/>
        <v>00000004</v>
      </c>
      <c r="CM116" s="39" t="str">
        <f t="shared" si="277"/>
        <v>03</v>
      </c>
      <c r="CN116" s="38" t="str">
        <f t="shared" si="272"/>
        <v>00000008</v>
      </c>
      <c r="CO116" s="39" t="str">
        <f t="shared" si="278"/>
        <v>08</v>
      </c>
      <c r="CP116" s="38" t="str">
        <f t="shared" si="272"/>
        <v>00000001</v>
      </c>
      <c r="CQ116" s="39" t="str">
        <f t="shared" si="279"/>
        <v>00</v>
      </c>
      <c r="CR116" s="38" t="str">
        <f t="shared" si="272"/>
        <v>0000000C</v>
      </c>
      <c r="CS116" s="39" t="str">
        <f t="shared" si="280"/>
        <v>FC</v>
      </c>
    </row>
    <row r="117" spans="1:97" ht="15">
      <c r="A117" s="59">
        <f t="shared" si="221"/>
        <v>6</v>
      </c>
      <c r="B117" s="38" t="str">
        <f>IFERROR(IF(LEN(B85),IF(IFERROR(LEN(B86),),DEC2HEX(MAX(1,INT(SQRT(POWER(B86-B85,2)+POWER(C86-C85,2))/(2*$C$68))),8),"00000001"),""),"")</f>
        <v>00000001</v>
      </c>
      <c r="C117" s="39" t="str">
        <f>IFERROR(RIGHT(DEC2HEX(INT(IF(B101=0,IF(C101&lt;0,270,90),IF(C101=0,IF(B101&lt;0,180,0),IF(B101&gt;0,IF(C101&gt;0,0,360),IF(C101&gt;0,180,180))+ATAN(C101/B101)*180/PI()))/22.5)-4,2),2),IF(LEN(B117),"00",""))</f>
        <v>00</v>
      </c>
      <c r="D117" s="38" t="str">
        <f t="shared" ref="D117" si="282">IFERROR(IF(LEN(D85),IF(IFERROR(LEN(D86),),DEC2HEX(MAX(1,INT(SQRT(POWER(D86-D85,2)+POWER(E86-E85,2))/(2*$C$68))),8),"00000001"),""),"")</f>
        <v>00000002</v>
      </c>
      <c r="E117" s="39" t="str">
        <f t="shared" si="232"/>
        <v>FD</v>
      </c>
      <c r="F117" s="38" t="str">
        <f t="shared" ref="F117" si="283">IFERROR(IF(LEN(F85),IF(IFERROR(LEN(F86),),DEC2HEX(MAX(1,INT(SQRT(POWER(F86-F85,2)+POWER(G86-G85,2))/(2*$C$68))),8),"00000001"),""),"")</f>
        <v>00000001</v>
      </c>
      <c r="G117" s="39" t="str">
        <f t="shared" si="233"/>
        <v>00</v>
      </c>
      <c r="H117" s="38" t="str">
        <f t="shared" ref="H117" si="284">IFERROR(IF(LEN(H85),IF(IFERROR(LEN(H86),),DEC2HEX(MAX(1,INT(SQRT(POWER(H86-H85,2)+POWER(I86-I85,2))/(2*$C$68))),8),"00000001"),""),"")</f>
        <v>00000001</v>
      </c>
      <c r="I117" s="39" t="str">
        <f t="shared" si="234"/>
        <v>00</v>
      </c>
      <c r="J117" s="38" t="str">
        <f t="shared" ref="J117" si="285">IFERROR(IF(LEN(J85),IF(IFERROR(LEN(J86),),DEC2HEX(MAX(1,INT(SQRT(POWER(J86-J85,2)+POWER(K86-K85,2))/(2*$C$68))),8),"00000001"),""),"")</f>
        <v>00000001</v>
      </c>
      <c r="K117" s="39" t="str">
        <f t="shared" si="235"/>
        <v>00</v>
      </c>
      <c r="L117" s="38" t="str">
        <f t="shared" ref="L117" si="286">IFERROR(IF(LEN(L85),IF(IFERROR(LEN(L86),),DEC2HEX(MAX(1,INT(SQRT(POWER(L86-L85,2)+POWER(M86-M85,2))/(2*$C$68))),8),"00000001"),""),"")</f>
        <v>00000001</v>
      </c>
      <c r="M117" s="39" t="str">
        <f t="shared" si="236"/>
        <v>00</v>
      </c>
      <c r="N117" s="38" t="str">
        <f t="shared" ref="N117" si="287">IFERROR(IF(LEN(N85),IF(IFERROR(LEN(N86),),DEC2HEX(MAX(1,INT(SQRT(POWER(N86-N85,2)+POWER(O86-O85,2))/(2*$C$68))),8),"00000001"),""),"")</f>
        <v>00000001</v>
      </c>
      <c r="O117" s="39" t="str">
        <f t="shared" si="237"/>
        <v>00</v>
      </c>
      <c r="P117" s="38" t="str">
        <f t="shared" ref="P117" si="288">IFERROR(IF(LEN(P85),IF(IFERROR(LEN(P86),),DEC2HEX(MAX(1,INT(SQRT(POWER(P86-P85,2)+POWER(Q86-Q85,2))/(2*$C$68))),8),"00000001"),""),"")</f>
        <v/>
      </c>
      <c r="Q117" s="39" t="str">
        <f t="shared" si="238"/>
        <v/>
      </c>
      <c r="R117" s="38" t="str">
        <f t="shared" ref="R117:AV118" si="289">IFERROR(IF(LEN(R85),IF(IFERROR(LEN(R86),),DEC2HEX(MAX(1,INT(SQRT(POWER(R86-R85,2)+POWER(S86-S85,2))/(2*$C$68))),8),"00000001"),""),"")</f>
        <v>00000003</v>
      </c>
      <c r="S117" s="39" t="str">
        <f t="shared" si="240"/>
        <v>01</v>
      </c>
      <c r="T117" s="38" t="str">
        <f t="shared" ref="T117" si="290">IFERROR(IF(LEN(T85),IF(IFERROR(LEN(T86),),DEC2HEX(MAX(1,INT(SQRT(POWER(T86-T85,2)+POWER(U86-U85,2))/(2*$C$68))),8),"00000001"),""),"")</f>
        <v>00000003</v>
      </c>
      <c r="U117" s="39" t="str">
        <f t="shared" si="241"/>
        <v>FE</v>
      </c>
      <c r="V117" s="38" t="str">
        <f t="shared" ref="V117" si="291">IFERROR(IF(LEN(V85),IF(IFERROR(LEN(V86),),DEC2HEX(MAX(1,INT(SQRT(POWER(V86-V85,2)+POWER(W86-W85,2))/(2*$C$68))),8),"00000001"),""),"")</f>
        <v>00000001</v>
      </c>
      <c r="W117" s="39" t="str">
        <f t="shared" si="242"/>
        <v>00</v>
      </c>
      <c r="X117" s="38" t="str">
        <f t="shared" ref="X117" si="292">IFERROR(IF(LEN(X85),IF(IFERROR(LEN(X86),),DEC2HEX(MAX(1,INT(SQRT(POWER(X86-X85,2)+POWER(Y86-Y85,2))/(2*$C$68))),8),"00000001"),""),"")</f>
        <v>00000004</v>
      </c>
      <c r="Y117" s="39" t="str">
        <f t="shared" si="243"/>
        <v>04</v>
      </c>
      <c r="Z117" s="38" t="str">
        <f t="shared" ref="Z117" si="293">IFERROR(IF(LEN(Z85),IF(IFERROR(LEN(Z86),),DEC2HEX(MAX(1,INT(SQRT(POWER(Z86-Z85,2)+POWER(AA86-AA85,2))/(2*$C$68))),8),"00000001"),""),"")</f>
        <v>00000001</v>
      </c>
      <c r="AA117" s="39" t="str">
        <f t="shared" si="244"/>
        <v>00</v>
      </c>
      <c r="AB117" s="38" t="str">
        <f t="shared" ref="AB117" si="294">IFERROR(IF(LEN(AB85),IF(IFERROR(LEN(AB86),),DEC2HEX(MAX(1,INT(SQRT(POWER(AB86-AB85,2)+POWER(AC86-AC85,2))/(2*$C$68))),8),"00000001"),""),"")</f>
        <v/>
      </c>
      <c r="AC117" s="39" t="str">
        <f t="shared" si="245"/>
        <v/>
      </c>
      <c r="AD117" s="38" t="str">
        <f t="shared" ref="AD117" si="295">IFERROR(IF(LEN(AD85),IF(IFERROR(LEN(AD86),),DEC2HEX(MAX(1,INT(SQRT(POWER(AD86-AD85,2)+POWER(AE86-AE85,2))/(2*$C$68))),8),"00000001"),""),"")</f>
        <v>00000001</v>
      </c>
      <c r="AE117" s="39" t="str">
        <f t="shared" si="246"/>
        <v>00</v>
      </c>
      <c r="AF117" s="38" t="str">
        <f t="shared" ref="AF117" si="296">IFERROR(IF(LEN(AF85),IF(IFERROR(LEN(AF86),),DEC2HEX(MAX(1,INT(SQRT(POWER(AF86-AF85,2)+POWER(AG86-AG85,2))/(2*$C$68))),8),"00000001"),""),"")</f>
        <v>00000004</v>
      </c>
      <c r="AG117" s="39" t="str">
        <f t="shared" si="247"/>
        <v>FC</v>
      </c>
      <c r="AH117" s="38" t="str">
        <f t="shared" ref="AH117" si="297">IFERROR(IF(LEN(AH85),IF(IFERROR(LEN(AH86),),DEC2HEX(MAX(1,INT(SQRT(POWER(AH86-AH85,2)+POWER(AI86-AI85,2))/(2*$C$68))),8),"00000001"),""),"")</f>
        <v>00000001</v>
      </c>
      <c r="AI117" s="39" t="str">
        <f t="shared" si="248"/>
        <v>00</v>
      </c>
      <c r="AJ117" s="38" t="str">
        <f t="shared" ref="AJ117" si="298">IFERROR(IF(LEN(AJ85),IF(IFERROR(LEN(AJ86),),DEC2HEX(MAX(1,INT(SQRT(POWER(AJ86-AJ85,2)+POWER(AK86-AK85,2))/(2*$C$68))),8),"00000001"),""),"")</f>
        <v/>
      </c>
      <c r="AK117" s="39" t="str">
        <f t="shared" si="249"/>
        <v/>
      </c>
      <c r="AL117" s="38" t="str">
        <f t="shared" ref="AL117" si="299">IFERROR(IF(LEN(AL85),IF(IFERROR(LEN(AL86),),DEC2HEX(MAX(1,INT(SQRT(POWER(AL86-AL85,2)+POWER(AM86-AM85,2))/(2*$C$68))),8),"00000001"),""),"")</f>
        <v/>
      </c>
      <c r="AM117" s="39" t="str">
        <f t="shared" si="250"/>
        <v/>
      </c>
      <c r="AN117" s="38" t="str">
        <f t="shared" ref="AN117" si="300">IFERROR(IF(LEN(AN85),IF(IFERROR(LEN(AN86),),DEC2HEX(MAX(1,INT(SQRT(POWER(AN86-AN85,2)+POWER(AO86-AO85,2))/(2*$C$68))),8),"00000001"),""),"")</f>
        <v>00000001</v>
      </c>
      <c r="AO117" s="39" t="str">
        <f t="shared" si="251"/>
        <v>00</v>
      </c>
      <c r="AP117" s="38" t="str">
        <f t="shared" ref="AP117" si="301">IFERROR(IF(LEN(AP85),IF(IFERROR(LEN(AP86),),DEC2HEX(MAX(1,INT(SQRT(POWER(AP86-AP85,2)+POWER(AQ86-AQ85,2))/(2*$C$68))),8),"00000001"),""),"")</f>
        <v>00000001</v>
      </c>
      <c r="AQ117" s="39" t="str">
        <f t="shared" si="252"/>
        <v>00</v>
      </c>
      <c r="AR117" s="38" t="str">
        <f t="shared" ref="AR117" si="302">IFERROR(IF(LEN(AR85),IF(IFERROR(LEN(AR86),),DEC2HEX(MAX(1,INT(SQRT(POWER(AR86-AR85,2)+POWER(AS86-AS85,2))/(2*$C$68))),8),"00000001"),""),"")</f>
        <v/>
      </c>
      <c r="AS117" s="39" t="str">
        <f t="shared" si="253"/>
        <v/>
      </c>
      <c r="AT117" s="38" t="str">
        <f t="shared" ref="AT117" si="303">IFERROR(IF(LEN(AT85),IF(IFERROR(LEN(AT86),),DEC2HEX(MAX(1,INT(SQRT(POWER(AT86-AT85,2)+POWER(AU86-AU85,2))/(2*$C$68))),8),"00000001"),""),"")</f>
        <v>00000001</v>
      </c>
      <c r="AU117" s="39" t="str">
        <f t="shared" si="254"/>
        <v>00</v>
      </c>
      <c r="AV117" s="38" t="str">
        <f t="shared" ref="AV117" si="304">IFERROR(IF(LEN(AV85),IF(IFERROR(LEN(AV86),),DEC2HEX(MAX(1,INT(SQRT(POWER(AV86-AV85,2)+POWER(AW86-AW85,2))/(2*$C$68))),8),"00000001"),""),"")</f>
        <v>00000001</v>
      </c>
      <c r="AW117" s="39" t="str">
        <f t="shared" si="255"/>
        <v>00</v>
      </c>
      <c r="AX117" s="38" t="str">
        <f t="shared" ref="AX117:CR125" si="305">IFERROR(IF(LEN(AX85),IF(IFERROR(LEN(AX86),),DEC2HEX(MAX(1,INT(SQRT(POWER(AX86-AX85,2)+POWER(AY86-AY85,2))/(2*$C$68))),8),"00000001"),""),"")</f>
        <v>00000002</v>
      </c>
      <c r="AY117" s="39" t="str">
        <f t="shared" si="256"/>
        <v>08</v>
      </c>
      <c r="AZ117" s="38" t="str">
        <f t="shared" ref="AZ117" si="306">IFERROR(IF(LEN(AZ85),IF(IFERROR(LEN(AZ86),),DEC2HEX(MAX(1,INT(SQRT(POWER(AZ86-AZ85,2)+POWER(BA86-BA85,2))/(2*$C$68))),8),"00000001"),""),"")</f>
        <v>00000001</v>
      </c>
      <c r="BA117" s="39" t="str">
        <f t="shared" si="257"/>
        <v>00</v>
      </c>
      <c r="BB117" s="38" t="str">
        <f t="shared" ref="BB117" si="307">IFERROR(IF(LEN(BB85),IF(IFERROR(LEN(BB86),),DEC2HEX(MAX(1,INT(SQRT(POWER(BB86-BB85,2)+POWER(BC86-BC85,2))/(2*$C$68))),8),"00000001"),""),"")</f>
        <v>00000004</v>
      </c>
      <c r="BC117" s="39" t="str">
        <f t="shared" si="258"/>
        <v>03</v>
      </c>
      <c r="BD117" s="38" t="str">
        <f t="shared" ref="BD117" si="308">IFERROR(IF(LEN(BD85),IF(IFERROR(LEN(BD86),),DEC2HEX(MAX(1,INT(SQRT(POWER(BD86-BD85,2)+POWER(BE86-BE85,2))/(2*$C$68))),8),"00000001"),""),"")</f>
        <v>00000001</v>
      </c>
      <c r="BE117" s="39" t="str">
        <f t="shared" si="259"/>
        <v>00</v>
      </c>
      <c r="BF117" s="38" t="str">
        <f t="shared" ref="BF117" si="309">IFERROR(IF(LEN(BF85),IF(IFERROR(LEN(BF86),),DEC2HEX(MAX(1,INT(SQRT(POWER(BF86-BF85,2)+POWER(BG86-BG85,2))/(2*$C$68))),8),"00000001"),""),"")</f>
        <v>00000003</v>
      </c>
      <c r="BG117" s="39" t="str">
        <f t="shared" si="260"/>
        <v>0B</v>
      </c>
      <c r="BH117" s="38" t="str">
        <f t="shared" ref="BH117" si="310">IFERROR(IF(LEN(BH85),IF(IFERROR(LEN(BH86),),DEC2HEX(MAX(1,INT(SQRT(POWER(BH86-BH85,2)+POWER(BI86-BI85,2))/(2*$C$68))),8),"00000001"),""),"")</f>
        <v>00000002</v>
      </c>
      <c r="BI117" s="39" t="str">
        <f t="shared" si="261"/>
        <v>04</v>
      </c>
      <c r="BJ117" s="38" t="str">
        <f t="shared" ref="BJ117" si="311">IFERROR(IF(LEN(BJ85),IF(IFERROR(LEN(BJ86),),DEC2HEX(MAX(1,INT(SQRT(POWER(BJ86-BJ85,2)+POWER(BK86-BK85,2))/(2*$C$68))),8),"00000001"),""),"")</f>
        <v>00000004</v>
      </c>
      <c r="BK117" s="39" t="str">
        <f t="shared" si="262"/>
        <v>FC</v>
      </c>
      <c r="BL117" s="38" t="str">
        <f t="shared" ref="BL117" si="312">IFERROR(IF(LEN(BL85),IF(IFERROR(LEN(BL86),),DEC2HEX(MAX(1,INT(SQRT(POWER(BL86-BL85,2)+POWER(BM86-BM85,2))/(2*$C$68))),8),"00000001"),""),"")</f>
        <v>00000001</v>
      </c>
      <c r="BM117" s="39" t="str">
        <f t="shared" si="263"/>
        <v>00</v>
      </c>
      <c r="BN117" s="38" t="str">
        <f t="shared" ref="BN117" si="313">IFERROR(IF(LEN(BN85),IF(IFERROR(LEN(BN86),),DEC2HEX(MAX(1,INT(SQRT(POWER(BN86-BN85,2)+POWER(BO86-BO85,2))/(2*$C$68))),8),"00000001"),""),"")</f>
        <v>00000001</v>
      </c>
      <c r="BO117" s="39" t="str">
        <f t="shared" si="264"/>
        <v>00</v>
      </c>
      <c r="BP117" s="38" t="str">
        <f t="shared" ref="BP117" si="314">IFERROR(IF(LEN(BP85),IF(IFERROR(LEN(BP86),),DEC2HEX(MAX(1,INT(SQRT(POWER(BP86-BP85,2)+POWER(BQ86-BQ85,2))/(2*$C$68))),8),"00000001"),""),"")</f>
        <v>00000003</v>
      </c>
      <c r="BQ117" s="39" t="str">
        <f t="shared" si="265"/>
        <v>02</v>
      </c>
      <c r="BR117" s="38" t="str">
        <f t="shared" ref="BR117" si="315">IFERROR(IF(LEN(BR85),IF(IFERROR(LEN(BR86),),DEC2HEX(MAX(1,INT(SQRT(POWER(BR86-BR85,2)+POWER(BS86-BS85,2))/(2*$C$68))),8),"00000001"),""),"")</f>
        <v>00000001</v>
      </c>
      <c r="BS117" s="39" t="str">
        <f t="shared" si="266"/>
        <v>00</v>
      </c>
      <c r="BT117" s="38" t="str">
        <f t="shared" ref="BT117" si="316">IFERROR(IF(LEN(BT85),IF(IFERROR(LEN(BT86),),DEC2HEX(MAX(1,INT(SQRT(POWER(BT86-BT85,2)+POWER(BU86-BU85,2))/(2*$C$68))),8),"00000001"),""),"")</f>
        <v>00000003</v>
      </c>
      <c r="BU117" s="39" t="str">
        <f t="shared" si="267"/>
        <v>07</v>
      </c>
      <c r="BV117" s="38" t="str">
        <f t="shared" ref="BV117" si="317">IFERROR(IF(LEN(BV85),IF(IFERROR(LEN(BV86),),DEC2HEX(MAX(1,INT(SQRT(POWER(BV86-BV85,2)+POWER(BW86-BW85,2))/(2*$C$68))),8),"00000001"),""),"")</f>
        <v>00000001</v>
      </c>
      <c r="BW117" s="39" t="str">
        <f t="shared" si="268"/>
        <v>00</v>
      </c>
      <c r="BX117" s="38" t="str">
        <f t="shared" ref="BX117" si="318">IFERROR(IF(LEN(BX85),IF(IFERROR(LEN(BX86),),DEC2HEX(MAX(1,INT(SQRT(POWER(BX86-BX85,2)+POWER(BY86-BY85,2))/(2*$C$68))),8),"00000001"),""),"")</f>
        <v>00000001</v>
      </c>
      <c r="BY117" s="39" t="str">
        <f t="shared" si="269"/>
        <v>00</v>
      </c>
      <c r="BZ117" s="38" t="str">
        <f t="shared" ref="BZ117" si="319">IFERROR(IF(LEN(BZ85),IF(IFERROR(LEN(BZ86),),DEC2HEX(MAX(1,INT(SQRT(POWER(BZ86-BZ85,2)+POWER(CA86-CA85,2))/(2*$C$68))),8),"00000001"),""),"")</f>
        <v>00000001</v>
      </c>
      <c r="CA117" s="39" t="str">
        <f t="shared" si="270"/>
        <v>00</v>
      </c>
      <c r="CB117" s="38" t="str">
        <f t="shared" ref="CB117" si="320">IFERROR(IF(LEN(CB85),IF(IFERROR(LEN(CB86),),DEC2HEX(MAX(1,INT(SQRT(POWER(CB86-CB85,2)+POWER(CC86-CC85,2))/(2*$C$68))),8),"00000001"),""),"")</f>
        <v/>
      </c>
      <c r="CC117" s="39" t="str">
        <f t="shared" si="271"/>
        <v/>
      </c>
      <c r="CD117" s="38" t="str">
        <f t="shared" ref="CD117" si="321">IFERROR(IF(LEN(CD85),IF(IFERROR(LEN(CD86),),DEC2HEX(MAX(1,INT(SQRT(POWER(CD86-CD85,2)+POWER(CE86-CE85,2))/(2*$C$68))),8),"00000001"),""),"")</f>
        <v>00000001</v>
      </c>
      <c r="CE117" s="39" t="str">
        <f t="shared" si="273"/>
        <v>00</v>
      </c>
      <c r="CF117" s="38" t="str">
        <f t="shared" ref="CF117" si="322">IFERROR(IF(LEN(CF85),IF(IFERROR(LEN(CF86),),DEC2HEX(MAX(1,INT(SQRT(POWER(CF86-CF85,2)+POWER(CG86-CG85,2))/(2*$C$68))),8),"00000001"),""),"")</f>
        <v>00000001</v>
      </c>
      <c r="CG117" s="39" t="str">
        <f t="shared" si="274"/>
        <v>00</v>
      </c>
      <c r="CH117" s="38" t="str">
        <f t="shared" ref="CH117" si="323">IFERROR(IF(LEN(CH85),IF(IFERROR(LEN(CH86),),DEC2HEX(MAX(1,INT(SQRT(POWER(CH86-CH85,2)+POWER(CI86-CI85,2))/(2*$C$68))),8),"00000001"),""),"")</f>
        <v>00000001</v>
      </c>
      <c r="CI117" s="39" t="str">
        <f t="shared" si="275"/>
        <v>00</v>
      </c>
      <c r="CJ117" s="38" t="str">
        <f t="shared" ref="CJ117" si="324">IFERROR(IF(LEN(CJ85),IF(IFERROR(LEN(CJ86),),DEC2HEX(MAX(1,INT(SQRT(POWER(CJ86-CJ85,2)+POWER(CK86-CK85,2))/(2*$C$68))),8),"00000001"),""),"")</f>
        <v>00000001</v>
      </c>
      <c r="CK117" s="39" t="str">
        <f t="shared" si="276"/>
        <v>00</v>
      </c>
      <c r="CL117" s="38" t="str">
        <f t="shared" ref="CL117" si="325">IFERROR(IF(LEN(CL85),IF(IFERROR(LEN(CL86),),DEC2HEX(MAX(1,INT(SQRT(POWER(CL86-CL85,2)+POWER(CM86-CM85,2))/(2*$C$68))),8),"00000001"),""),"")</f>
        <v>00000004</v>
      </c>
      <c r="CM117" s="39" t="str">
        <f t="shared" si="277"/>
        <v>03</v>
      </c>
      <c r="CN117" s="38" t="str">
        <f t="shared" ref="CN117" si="326">IFERROR(IF(LEN(CN85),IF(IFERROR(LEN(CN86),),DEC2HEX(MAX(1,INT(SQRT(POWER(CN86-CN85,2)+POWER(CO86-CO85,2))/(2*$C$68))),8),"00000001"),""),"")</f>
        <v>00000005</v>
      </c>
      <c r="CO117" s="39" t="str">
        <f t="shared" si="278"/>
        <v>07</v>
      </c>
      <c r="CP117" s="38" t="str">
        <f t="shared" ref="CP117" si="327">IFERROR(IF(LEN(CP85),IF(IFERROR(LEN(CP86),),DEC2HEX(MAX(1,INT(SQRT(POWER(CP86-CP85,2)+POWER(CQ86-CQ85,2))/(2*$C$68))),8),"00000001"),""),"")</f>
        <v/>
      </c>
      <c r="CQ117" s="39" t="str">
        <f t="shared" si="279"/>
        <v/>
      </c>
      <c r="CR117" s="38" t="str">
        <f t="shared" ref="CR117" si="328">IFERROR(IF(LEN(CR85),IF(IFERROR(LEN(CR86),),DEC2HEX(MAX(1,INT(SQRT(POWER(CR86-CR85,2)+POWER(CS86-CS85,2))/(2*$C$68))),8),"00000001"),""),"")</f>
        <v>00000009</v>
      </c>
      <c r="CS117" s="39" t="str">
        <f t="shared" si="280"/>
        <v>FC</v>
      </c>
    </row>
    <row r="118" spans="1:97" ht="15">
      <c r="A118" s="59">
        <f t="shared" si="221"/>
        <v>7</v>
      </c>
      <c r="B118" s="38" t="str">
        <f t="shared" ref="B118:P127" si="329">IFERROR(IF(LEN(B86),IF(IFERROR(LEN(B87),),DEC2HEX(MAX(1,INT(SQRT(POWER(B87-B86,2)+POWER(C87-C86,2))/(2*$C$68))),8),"00000001"),""),"")</f>
        <v/>
      </c>
      <c r="C118" s="39" t="str">
        <f t="shared" ref="C118:C127" si="330">IFERROR(RIGHT(DEC2HEX(INT(IF(B102=0,IF(C102&lt;0,270,90),IF(C102=0,IF(B102&lt;0,180,0),IF(B102&gt;0,IF(C102&gt;0,0,360),IF(C102&gt;0,180,180))+ATAN(C102/B102)*180/PI()))/22.5)-4,2),2),IF(LEN(B118),"00",""))</f>
        <v/>
      </c>
      <c r="D118" s="38" t="str">
        <f t="shared" si="329"/>
        <v>00000002</v>
      </c>
      <c r="E118" s="39" t="str">
        <f t="shared" si="232"/>
        <v>FF</v>
      </c>
      <c r="F118" s="38" t="str">
        <f t="shared" si="329"/>
        <v/>
      </c>
      <c r="G118" s="39" t="str">
        <f t="shared" si="233"/>
        <v/>
      </c>
      <c r="H118" s="38" t="str">
        <f t="shared" si="329"/>
        <v/>
      </c>
      <c r="I118" s="39" t="str">
        <f t="shared" si="234"/>
        <v/>
      </c>
      <c r="J118" s="38" t="str">
        <f t="shared" si="329"/>
        <v/>
      </c>
      <c r="K118" s="39" t="str">
        <f t="shared" si="235"/>
        <v/>
      </c>
      <c r="L118" s="38" t="str">
        <f t="shared" si="329"/>
        <v/>
      </c>
      <c r="M118" s="39" t="str">
        <f t="shared" si="236"/>
        <v/>
      </c>
      <c r="N118" s="38" t="str">
        <f t="shared" si="329"/>
        <v/>
      </c>
      <c r="O118" s="39" t="str">
        <f t="shared" si="237"/>
        <v/>
      </c>
      <c r="P118" s="38" t="str">
        <f t="shared" si="329"/>
        <v/>
      </c>
      <c r="Q118" s="39" t="str">
        <f t="shared" si="238"/>
        <v/>
      </c>
      <c r="R118" s="38" t="str">
        <f t="shared" si="289"/>
        <v>00000001</v>
      </c>
      <c r="S118" s="39" t="str">
        <f t="shared" si="240"/>
        <v>00</v>
      </c>
      <c r="T118" s="38" t="str">
        <f t="shared" si="289"/>
        <v>00000003</v>
      </c>
      <c r="U118" s="39" t="str">
        <f t="shared" si="241"/>
        <v>FC</v>
      </c>
      <c r="V118" s="38" t="str">
        <f t="shared" si="289"/>
        <v/>
      </c>
      <c r="W118" s="39" t="str">
        <f t="shared" si="242"/>
        <v/>
      </c>
      <c r="X118" s="38" t="str">
        <f t="shared" si="289"/>
        <v>00000001</v>
      </c>
      <c r="Y118" s="39" t="str">
        <f t="shared" si="243"/>
        <v>00</v>
      </c>
      <c r="Z118" s="38" t="str">
        <f t="shared" si="289"/>
        <v/>
      </c>
      <c r="AA118" s="39" t="str">
        <f t="shared" si="244"/>
        <v/>
      </c>
      <c r="AB118" s="38" t="str">
        <f t="shared" si="289"/>
        <v/>
      </c>
      <c r="AC118" s="39" t="str">
        <f t="shared" si="245"/>
        <v/>
      </c>
      <c r="AD118" s="38" t="str">
        <f t="shared" si="289"/>
        <v/>
      </c>
      <c r="AE118" s="39" t="str">
        <f t="shared" si="246"/>
        <v/>
      </c>
      <c r="AF118" s="38" t="str">
        <f t="shared" si="289"/>
        <v>00000003</v>
      </c>
      <c r="AG118" s="39" t="str">
        <f t="shared" si="247"/>
        <v>0A</v>
      </c>
      <c r="AH118" s="38" t="str">
        <f t="shared" si="289"/>
        <v/>
      </c>
      <c r="AI118" s="39" t="str">
        <f t="shared" si="248"/>
        <v/>
      </c>
      <c r="AJ118" s="38" t="str">
        <f t="shared" si="289"/>
        <v/>
      </c>
      <c r="AK118" s="39" t="str">
        <f t="shared" si="249"/>
        <v/>
      </c>
      <c r="AL118" s="38" t="str">
        <f t="shared" si="289"/>
        <v/>
      </c>
      <c r="AM118" s="39" t="str">
        <f t="shared" si="250"/>
        <v/>
      </c>
      <c r="AN118" s="38" t="str">
        <f t="shared" si="289"/>
        <v/>
      </c>
      <c r="AO118" s="39" t="str">
        <f t="shared" si="251"/>
        <v/>
      </c>
      <c r="AP118" s="38" t="str">
        <f t="shared" si="289"/>
        <v/>
      </c>
      <c r="AQ118" s="39" t="str">
        <f t="shared" si="252"/>
        <v/>
      </c>
      <c r="AR118" s="38" t="str">
        <f t="shared" si="289"/>
        <v/>
      </c>
      <c r="AS118" s="39" t="str">
        <f t="shared" si="253"/>
        <v/>
      </c>
      <c r="AT118" s="38" t="str">
        <f t="shared" si="289"/>
        <v/>
      </c>
      <c r="AU118" s="39" t="str">
        <f t="shared" si="254"/>
        <v/>
      </c>
      <c r="AV118" s="38" t="str">
        <f t="shared" si="289"/>
        <v/>
      </c>
      <c r="AW118" s="39" t="str">
        <f t="shared" si="255"/>
        <v/>
      </c>
      <c r="AX118" s="38" t="str">
        <f t="shared" si="305"/>
        <v>00000001</v>
      </c>
      <c r="AY118" s="39" t="str">
        <f t="shared" si="256"/>
        <v>00</v>
      </c>
      <c r="AZ118" s="38" t="str">
        <f t="shared" si="305"/>
        <v/>
      </c>
      <c r="BA118" s="39" t="str">
        <f t="shared" si="257"/>
        <v/>
      </c>
      <c r="BB118" s="38" t="str">
        <f t="shared" si="305"/>
        <v>00000001</v>
      </c>
      <c r="BC118" s="39" t="str">
        <f t="shared" si="258"/>
        <v>00</v>
      </c>
      <c r="BD118" s="38" t="str">
        <f t="shared" si="305"/>
        <v/>
      </c>
      <c r="BE118" s="39" t="str">
        <f t="shared" si="259"/>
        <v/>
      </c>
      <c r="BF118" s="38" t="str">
        <f t="shared" si="305"/>
        <v>00000001</v>
      </c>
      <c r="BG118" s="39" t="str">
        <f t="shared" si="260"/>
        <v>00</v>
      </c>
      <c r="BH118" s="38" t="str">
        <f t="shared" si="305"/>
        <v>00000001</v>
      </c>
      <c r="BI118" s="39" t="str">
        <f t="shared" si="261"/>
        <v>00</v>
      </c>
      <c r="BJ118" s="38" t="str">
        <f t="shared" si="305"/>
        <v>00000001</v>
      </c>
      <c r="BK118" s="39" t="str">
        <f t="shared" si="262"/>
        <v>00</v>
      </c>
      <c r="BL118" s="38" t="str">
        <f t="shared" si="305"/>
        <v/>
      </c>
      <c r="BM118" s="39" t="str">
        <f t="shared" si="263"/>
        <v/>
      </c>
      <c r="BN118" s="38" t="str">
        <f t="shared" si="305"/>
        <v/>
      </c>
      <c r="BO118" s="39" t="str">
        <f t="shared" si="264"/>
        <v/>
      </c>
      <c r="BP118" s="38" t="str">
        <f t="shared" si="305"/>
        <v>00000001</v>
      </c>
      <c r="BQ118" s="39" t="str">
        <f t="shared" si="265"/>
        <v>00</v>
      </c>
      <c r="BR118" s="38" t="str">
        <f t="shared" si="305"/>
        <v/>
      </c>
      <c r="BS118" s="39" t="str">
        <f t="shared" si="266"/>
        <v/>
      </c>
      <c r="BT118" s="38" t="str">
        <f t="shared" si="305"/>
        <v>00000001</v>
      </c>
      <c r="BU118" s="39" t="str">
        <f t="shared" si="267"/>
        <v>00</v>
      </c>
      <c r="BV118" s="38" t="str">
        <f t="shared" si="305"/>
        <v/>
      </c>
      <c r="BW118" s="39" t="str">
        <f t="shared" si="268"/>
        <v/>
      </c>
      <c r="BX118" s="38" t="str">
        <f t="shared" si="305"/>
        <v/>
      </c>
      <c r="BY118" s="39" t="str">
        <f t="shared" si="269"/>
        <v/>
      </c>
      <c r="BZ118" s="38" t="str">
        <f t="shared" si="305"/>
        <v/>
      </c>
      <c r="CA118" s="39" t="str">
        <f t="shared" si="270"/>
        <v/>
      </c>
      <c r="CB118" s="38" t="str">
        <f t="shared" si="305"/>
        <v/>
      </c>
      <c r="CC118" s="39" t="str">
        <f t="shared" si="271"/>
        <v/>
      </c>
      <c r="CD118" s="38" t="str">
        <f t="shared" si="305"/>
        <v/>
      </c>
      <c r="CE118" s="39" t="str">
        <f t="shared" si="273"/>
        <v/>
      </c>
      <c r="CF118" s="38" t="str">
        <f t="shared" si="305"/>
        <v/>
      </c>
      <c r="CG118" s="39" t="str">
        <f t="shared" si="274"/>
        <v/>
      </c>
      <c r="CH118" s="38" t="str">
        <f t="shared" si="305"/>
        <v/>
      </c>
      <c r="CI118" s="39" t="str">
        <f t="shared" si="275"/>
        <v/>
      </c>
      <c r="CJ118" s="38" t="str">
        <f t="shared" si="305"/>
        <v/>
      </c>
      <c r="CK118" s="39" t="str">
        <f t="shared" si="276"/>
        <v/>
      </c>
      <c r="CL118" s="38" t="str">
        <f t="shared" si="305"/>
        <v>00000001</v>
      </c>
      <c r="CM118" s="39" t="str">
        <f t="shared" si="277"/>
        <v>00</v>
      </c>
      <c r="CN118" s="38" t="str">
        <f t="shared" si="305"/>
        <v>00000001</v>
      </c>
      <c r="CO118" s="39" t="str">
        <f t="shared" si="278"/>
        <v>00</v>
      </c>
      <c r="CP118" s="38" t="str">
        <f t="shared" si="305"/>
        <v/>
      </c>
      <c r="CQ118" s="39" t="str">
        <f t="shared" si="279"/>
        <v/>
      </c>
      <c r="CR118" s="38" t="str">
        <f t="shared" si="305"/>
        <v>0000000F</v>
      </c>
      <c r="CS118" s="39" t="str">
        <f t="shared" si="280"/>
        <v>0B</v>
      </c>
    </row>
    <row r="119" spans="1:97" ht="15">
      <c r="A119" s="59">
        <f t="shared" si="221"/>
        <v>8</v>
      </c>
      <c r="B119" s="38" t="str">
        <f t="shared" si="329"/>
        <v/>
      </c>
      <c r="C119" s="39" t="str">
        <f t="shared" si="330"/>
        <v/>
      </c>
      <c r="D119" s="38" t="str">
        <f t="shared" ref="D119:BN126" si="331">IFERROR(IF(LEN(D87),IF(IFERROR(LEN(D88),),DEC2HEX(MAX(1,INT(SQRT(POWER(D88-D87,2)+POWER(E88-E87,2))/(2*$C$68))),8),"00000001"),""),"")</f>
        <v>00000001</v>
      </c>
      <c r="E119" s="39" t="str">
        <f t="shared" si="232"/>
        <v>00</v>
      </c>
      <c r="F119" s="38" t="str">
        <f t="shared" si="331"/>
        <v/>
      </c>
      <c r="G119" s="39" t="str">
        <f t="shared" si="233"/>
        <v/>
      </c>
      <c r="H119" s="38" t="str">
        <f t="shared" si="331"/>
        <v/>
      </c>
      <c r="I119" s="39" t="str">
        <f t="shared" si="234"/>
        <v/>
      </c>
      <c r="J119" s="38" t="str">
        <f t="shared" si="331"/>
        <v/>
      </c>
      <c r="K119" s="39" t="str">
        <f t="shared" si="235"/>
        <v/>
      </c>
      <c r="L119" s="38" t="str">
        <f t="shared" si="331"/>
        <v/>
      </c>
      <c r="M119" s="39" t="str">
        <f t="shared" si="236"/>
        <v/>
      </c>
      <c r="N119" s="38" t="str">
        <f t="shared" si="331"/>
        <v/>
      </c>
      <c r="O119" s="39" t="str">
        <f t="shared" si="237"/>
        <v/>
      </c>
      <c r="P119" s="38" t="str">
        <f t="shared" si="331"/>
        <v/>
      </c>
      <c r="Q119" s="39" t="str">
        <f t="shared" si="238"/>
        <v/>
      </c>
      <c r="R119" s="38" t="str">
        <f t="shared" si="331"/>
        <v/>
      </c>
      <c r="S119" s="39" t="str">
        <f t="shared" si="240"/>
        <v/>
      </c>
      <c r="T119" s="38" t="str">
        <f t="shared" si="331"/>
        <v>00000001</v>
      </c>
      <c r="U119" s="39" t="str">
        <f t="shared" si="241"/>
        <v>00</v>
      </c>
      <c r="V119" s="38" t="str">
        <f t="shared" si="331"/>
        <v/>
      </c>
      <c r="W119" s="39" t="str">
        <f t="shared" si="242"/>
        <v/>
      </c>
      <c r="X119" s="38" t="str">
        <f t="shared" si="331"/>
        <v/>
      </c>
      <c r="Y119" s="39" t="str">
        <f t="shared" si="243"/>
        <v/>
      </c>
      <c r="Z119" s="38" t="str">
        <f t="shared" si="331"/>
        <v/>
      </c>
      <c r="AA119" s="39" t="str">
        <f t="shared" si="244"/>
        <v/>
      </c>
      <c r="AB119" s="38" t="str">
        <f t="shared" si="331"/>
        <v/>
      </c>
      <c r="AC119" s="39" t="str">
        <f t="shared" si="245"/>
        <v/>
      </c>
      <c r="AD119" s="38" t="str">
        <f t="shared" si="331"/>
        <v/>
      </c>
      <c r="AE119" s="39" t="str">
        <f t="shared" si="246"/>
        <v/>
      </c>
      <c r="AF119" s="38" t="str">
        <f t="shared" si="331"/>
        <v>00000001</v>
      </c>
      <c r="AG119" s="39" t="str">
        <f t="shared" si="247"/>
        <v>00</v>
      </c>
      <c r="AH119" s="38" t="str">
        <f t="shared" si="331"/>
        <v/>
      </c>
      <c r="AI119" s="39" t="str">
        <f t="shared" si="248"/>
        <v/>
      </c>
      <c r="AJ119" s="38" t="str">
        <f t="shared" si="331"/>
        <v/>
      </c>
      <c r="AK119" s="39" t="str">
        <f t="shared" si="249"/>
        <v/>
      </c>
      <c r="AL119" s="38" t="str">
        <f t="shared" si="331"/>
        <v/>
      </c>
      <c r="AM119" s="39" t="str">
        <f t="shared" si="250"/>
        <v/>
      </c>
      <c r="AN119" s="38" t="str">
        <f t="shared" si="331"/>
        <v/>
      </c>
      <c r="AO119" s="39" t="str">
        <f t="shared" si="251"/>
        <v/>
      </c>
      <c r="AP119" s="38" t="str">
        <f t="shared" si="331"/>
        <v/>
      </c>
      <c r="AQ119" s="39" t="str">
        <f t="shared" si="252"/>
        <v/>
      </c>
      <c r="AR119" s="38" t="str">
        <f t="shared" si="331"/>
        <v/>
      </c>
      <c r="AS119" s="39" t="str">
        <f t="shared" si="253"/>
        <v/>
      </c>
      <c r="AT119" s="38" t="str">
        <f t="shared" si="331"/>
        <v/>
      </c>
      <c r="AU119" s="39" t="str">
        <f t="shared" si="254"/>
        <v/>
      </c>
      <c r="AV119" s="38" t="str">
        <f t="shared" si="331"/>
        <v/>
      </c>
      <c r="AW119" s="39" t="str">
        <f t="shared" si="255"/>
        <v/>
      </c>
      <c r="AX119" s="38" t="str">
        <f t="shared" si="331"/>
        <v/>
      </c>
      <c r="AY119" s="39" t="str">
        <f t="shared" si="256"/>
        <v/>
      </c>
      <c r="AZ119" s="38" t="str">
        <f t="shared" si="331"/>
        <v/>
      </c>
      <c r="BA119" s="39" t="str">
        <f t="shared" si="257"/>
        <v/>
      </c>
      <c r="BB119" s="38" t="str">
        <f t="shared" si="331"/>
        <v/>
      </c>
      <c r="BC119" s="39" t="str">
        <f t="shared" si="258"/>
        <v/>
      </c>
      <c r="BD119" s="38" t="str">
        <f t="shared" si="331"/>
        <v/>
      </c>
      <c r="BE119" s="39" t="str">
        <f t="shared" si="259"/>
        <v/>
      </c>
      <c r="BF119" s="38" t="str">
        <f t="shared" si="331"/>
        <v/>
      </c>
      <c r="BG119" s="39" t="str">
        <f t="shared" si="260"/>
        <v/>
      </c>
      <c r="BH119" s="38" t="str">
        <f t="shared" si="331"/>
        <v/>
      </c>
      <c r="BI119" s="39" t="str">
        <f t="shared" si="261"/>
        <v/>
      </c>
      <c r="BJ119" s="38" t="str">
        <f t="shared" si="331"/>
        <v/>
      </c>
      <c r="BK119" s="39" t="str">
        <f t="shared" si="262"/>
        <v/>
      </c>
      <c r="BL119" s="38" t="str">
        <f t="shared" si="331"/>
        <v/>
      </c>
      <c r="BM119" s="39" t="str">
        <f t="shared" si="263"/>
        <v/>
      </c>
      <c r="BN119" s="38" t="str">
        <f t="shared" si="331"/>
        <v/>
      </c>
      <c r="BO119" s="39" t="str">
        <f t="shared" si="264"/>
        <v/>
      </c>
      <c r="BP119" s="38" t="str">
        <f t="shared" si="305"/>
        <v/>
      </c>
      <c r="BQ119" s="39" t="str">
        <f t="shared" si="265"/>
        <v/>
      </c>
      <c r="BR119" s="38" t="str">
        <f t="shared" si="305"/>
        <v/>
      </c>
      <c r="BS119" s="39" t="str">
        <f t="shared" si="266"/>
        <v/>
      </c>
      <c r="BT119" s="38" t="str">
        <f t="shared" si="305"/>
        <v/>
      </c>
      <c r="BU119" s="39" t="str">
        <f t="shared" si="267"/>
        <v/>
      </c>
      <c r="BV119" s="38" t="str">
        <f t="shared" si="305"/>
        <v/>
      </c>
      <c r="BW119" s="39" t="str">
        <f t="shared" si="268"/>
        <v/>
      </c>
      <c r="BX119" s="38" t="str">
        <f t="shared" si="305"/>
        <v/>
      </c>
      <c r="BY119" s="39" t="str">
        <f t="shared" si="269"/>
        <v/>
      </c>
      <c r="BZ119" s="38" t="str">
        <f t="shared" si="305"/>
        <v/>
      </c>
      <c r="CA119" s="39" t="str">
        <f t="shared" si="270"/>
        <v/>
      </c>
      <c r="CB119" s="38" t="str">
        <f t="shared" si="305"/>
        <v/>
      </c>
      <c r="CC119" s="39" t="str">
        <f t="shared" si="271"/>
        <v/>
      </c>
      <c r="CD119" s="38" t="str">
        <f t="shared" si="305"/>
        <v/>
      </c>
      <c r="CE119" s="39" t="str">
        <f t="shared" si="273"/>
        <v/>
      </c>
      <c r="CF119" s="38" t="str">
        <f t="shared" si="305"/>
        <v/>
      </c>
      <c r="CG119" s="39" t="str">
        <f t="shared" si="274"/>
        <v/>
      </c>
      <c r="CH119" s="38" t="str">
        <f t="shared" si="305"/>
        <v/>
      </c>
      <c r="CI119" s="39" t="str">
        <f t="shared" si="275"/>
        <v/>
      </c>
      <c r="CJ119" s="38" t="str">
        <f t="shared" si="305"/>
        <v/>
      </c>
      <c r="CK119" s="39" t="str">
        <f t="shared" si="276"/>
        <v/>
      </c>
      <c r="CL119" s="38" t="str">
        <f t="shared" si="305"/>
        <v/>
      </c>
      <c r="CM119" s="39" t="str">
        <f t="shared" si="277"/>
        <v/>
      </c>
      <c r="CN119" s="38" t="str">
        <f t="shared" si="305"/>
        <v/>
      </c>
      <c r="CO119" s="39" t="str">
        <f t="shared" si="278"/>
        <v/>
      </c>
      <c r="CP119" s="38" t="str">
        <f t="shared" si="305"/>
        <v/>
      </c>
      <c r="CQ119" s="39" t="str">
        <f t="shared" si="279"/>
        <v/>
      </c>
      <c r="CR119" s="38" t="str">
        <f t="shared" si="305"/>
        <v>00000008</v>
      </c>
      <c r="CS119" s="39" t="str">
        <f t="shared" si="280"/>
        <v>0B</v>
      </c>
    </row>
    <row r="120" spans="1:97" ht="15">
      <c r="A120" s="59">
        <f t="shared" si="221"/>
        <v>9</v>
      </c>
      <c r="B120" s="38" t="str">
        <f t="shared" si="329"/>
        <v/>
      </c>
      <c r="C120" s="39" t="str">
        <f t="shared" si="330"/>
        <v/>
      </c>
      <c r="D120" s="38" t="str">
        <f t="shared" si="331"/>
        <v/>
      </c>
      <c r="E120" s="39" t="str">
        <f t="shared" si="232"/>
        <v/>
      </c>
      <c r="F120" s="38" t="str">
        <f t="shared" si="331"/>
        <v/>
      </c>
      <c r="G120" s="39" t="str">
        <f t="shared" si="233"/>
        <v/>
      </c>
      <c r="H120" s="38" t="str">
        <f t="shared" si="331"/>
        <v/>
      </c>
      <c r="I120" s="39" t="str">
        <f t="shared" si="234"/>
        <v/>
      </c>
      <c r="J120" s="38" t="str">
        <f t="shared" si="331"/>
        <v/>
      </c>
      <c r="K120" s="39" t="str">
        <f t="shared" si="235"/>
        <v/>
      </c>
      <c r="L120" s="38" t="str">
        <f t="shared" si="331"/>
        <v/>
      </c>
      <c r="M120" s="39" t="str">
        <f t="shared" si="236"/>
        <v/>
      </c>
      <c r="N120" s="38" t="str">
        <f t="shared" si="331"/>
        <v/>
      </c>
      <c r="O120" s="39" t="str">
        <f t="shared" si="237"/>
        <v/>
      </c>
      <c r="P120" s="38" t="str">
        <f t="shared" si="331"/>
        <v/>
      </c>
      <c r="Q120" s="39" t="str">
        <f t="shared" si="238"/>
        <v/>
      </c>
      <c r="R120" s="38" t="str">
        <f t="shared" si="331"/>
        <v/>
      </c>
      <c r="S120" s="39" t="str">
        <f t="shared" si="240"/>
        <v/>
      </c>
      <c r="T120" s="38" t="str">
        <f t="shared" si="331"/>
        <v/>
      </c>
      <c r="U120" s="39" t="str">
        <f t="shared" si="241"/>
        <v/>
      </c>
      <c r="V120" s="38" t="str">
        <f t="shared" si="331"/>
        <v/>
      </c>
      <c r="W120" s="39" t="str">
        <f t="shared" si="242"/>
        <v/>
      </c>
      <c r="X120" s="38" t="str">
        <f t="shared" si="331"/>
        <v/>
      </c>
      <c r="Y120" s="39" t="str">
        <f t="shared" si="243"/>
        <v/>
      </c>
      <c r="Z120" s="38" t="str">
        <f t="shared" si="331"/>
        <v/>
      </c>
      <c r="AA120" s="39" t="str">
        <f t="shared" si="244"/>
        <v/>
      </c>
      <c r="AB120" s="38" t="str">
        <f t="shared" si="331"/>
        <v/>
      </c>
      <c r="AC120" s="39" t="str">
        <f t="shared" si="245"/>
        <v/>
      </c>
      <c r="AD120" s="38" t="str">
        <f t="shared" si="331"/>
        <v/>
      </c>
      <c r="AE120" s="39" t="str">
        <f t="shared" si="246"/>
        <v/>
      </c>
      <c r="AF120" s="38" t="str">
        <f t="shared" si="331"/>
        <v/>
      </c>
      <c r="AG120" s="39" t="str">
        <f t="shared" si="247"/>
        <v/>
      </c>
      <c r="AH120" s="38" t="str">
        <f t="shared" si="331"/>
        <v/>
      </c>
      <c r="AI120" s="39" t="str">
        <f t="shared" si="248"/>
        <v/>
      </c>
      <c r="AJ120" s="38" t="str">
        <f t="shared" si="331"/>
        <v/>
      </c>
      <c r="AK120" s="39" t="str">
        <f t="shared" si="249"/>
        <v/>
      </c>
      <c r="AL120" s="38" t="str">
        <f t="shared" si="331"/>
        <v/>
      </c>
      <c r="AM120" s="39" t="str">
        <f t="shared" si="250"/>
        <v/>
      </c>
      <c r="AN120" s="38" t="str">
        <f t="shared" si="331"/>
        <v/>
      </c>
      <c r="AO120" s="39" t="str">
        <f t="shared" si="251"/>
        <v/>
      </c>
      <c r="AP120" s="38" t="str">
        <f t="shared" si="331"/>
        <v/>
      </c>
      <c r="AQ120" s="39" t="str">
        <f t="shared" si="252"/>
        <v/>
      </c>
      <c r="AR120" s="38" t="str">
        <f t="shared" si="331"/>
        <v/>
      </c>
      <c r="AS120" s="39" t="str">
        <f t="shared" si="253"/>
        <v/>
      </c>
      <c r="AT120" s="38" t="str">
        <f t="shared" si="331"/>
        <v/>
      </c>
      <c r="AU120" s="39" t="str">
        <f t="shared" si="254"/>
        <v/>
      </c>
      <c r="AV120" s="38" t="str">
        <f t="shared" si="331"/>
        <v/>
      </c>
      <c r="AW120" s="39" t="str">
        <f t="shared" si="255"/>
        <v/>
      </c>
      <c r="AX120" s="38" t="str">
        <f t="shared" si="331"/>
        <v/>
      </c>
      <c r="AY120" s="39" t="str">
        <f t="shared" si="256"/>
        <v/>
      </c>
      <c r="AZ120" s="38" t="str">
        <f t="shared" si="331"/>
        <v/>
      </c>
      <c r="BA120" s="39" t="str">
        <f t="shared" si="257"/>
        <v/>
      </c>
      <c r="BB120" s="38" t="str">
        <f t="shared" si="331"/>
        <v/>
      </c>
      <c r="BC120" s="39" t="str">
        <f t="shared" si="258"/>
        <v/>
      </c>
      <c r="BD120" s="38" t="str">
        <f t="shared" si="331"/>
        <v/>
      </c>
      <c r="BE120" s="39" t="str">
        <f t="shared" si="259"/>
        <v/>
      </c>
      <c r="BF120" s="38" t="str">
        <f t="shared" si="331"/>
        <v/>
      </c>
      <c r="BG120" s="39" t="str">
        <f t="shared" si="260"/>
        <v/>
      </c>
      <c r="BH120" s="38" t="str">
        <f t="shared" si="331"/>
        <v/>
      </c>
      <c r="BI120" s="39" t="str">
        <f t="shared" si="261"/>
        <v/>
      </c>
      <c r="BJ120" s="38" t="str">
        <f t="shared" si="331"/>
        <v/>
      </c>
      <c r="BK120" s="39" t="str">
        <f t="shared" si="262"/>
        <v/>
      </c>
      <c r="BL120" s="38" t="str">
        <f t="shared" si="331"/>
        <v/>
      </c>
      <c r="BM120" s="39" t="str">
        <f t="shared" si="263"/>
        <v/>
      </c>
      <c r="BN120" s="38" t="str">
        <f t="shared" si="331"/>
        <v/>
      </c>
      <c r="BO120" s="39" t="str">
        <f t="shared" si="264"/>
        <v/>
      </c>
      <c r="BP120" s="38" t="str">
        <f t="shared" si="305"/>
        <v/>
      </c>
      <c r="BQ120" s="39" t="str">
        <f t="shared" si="265"/>
        <v/>
      </c>
      <c r="BR120" s="38" t="str">
        <f t="shared" si="305"/>
        <v/>
      </c>
      <c r="BS120" s="39" t="str">
        <f t="shared" si="266"/>
        <v/>
      </c>
      <c r="BT120" s="38" t="str">
        <f t="shared" si="305"/>
        <v/>
      </c>
      <c r="BU120" s="39" t="str">
        <f t="shared" si="267"/>
        <v/>
      </c>
      <c r="BV120" s="38" t="str">
        <f t="shared" si="305"/>
        <v/>
      </c>
      <c r="BW120" s="39" t="str">
        <f t="shared" si="268"/>
        <v/>
      </c>
      <c r="BX120" s="38" t="str">
        <f t="shared" si="305"/>
        <v/>
      </c>
      <c r="BY120" s="39" t="str">
        <f t="shared" si="269"/>
        <v/>
      </c>
      <c r="BZ120" s="38" t="str">
        <f t="shared" si="305"/>
        <v/>
      </c>
      <c r="CA120" s="39" t="str">
        <f t="shared" si="270"/>
        <v/>
      </c>
      <c r="CB120" s="38" t="str">
        <f t="shared" si="305"/>
        <v/>
      </c>
      <c r="CC120" s="39" t="str">
        <f t="shared" si="271"/>
        <v/>
      </c>
      <c r="CD120" s="38" t="str">
        <f t="shared" si="305"/>
        <v/>
      </c>
      <c r="CE120" s="39" t="str">
        <f t="shared" si="273"/>
        <v/>
      </c>
      <c r="CF120" s="38" t="str">
        <f t="shared" si="305"/>
        <v/>
      </c>
      <c r="CG120" s="39" t="str">
        <f t="shared" si="274"/>
        <v/>
      </c>
      <c r="CH120" s="38" t="str">
        <f t="shared" si="305"/>
        <v/>
      </c>
      <c r="CI120" s="39" t="str">
        <f t="shared" si="275"/>
        <v/>
      </c>
      <c r="CJ120" s="38" t="str">
        <f t="shared" si="305"/>
        <v/>
      </c>
      <c r="CK120" s="39" t="str">
        <f t="shared" si="276"/>
        <v/>
      </c>
      <c r="CL120" s="38" t="str">
        <f t="shared" si="305"/>
        <v/>
      </c>
      <c r="CM120" s="39" t="str">
        <f t="shared" si="277"/>
        <v/>
      </c>
      <c r="CN120" s="38" t="str">
        <f t="shared" si="305"/>
        <v/>
      </c>
      <c r="CO120" s="39" t="str">
        <f t="shared" si="278"/>
        <v/>
      </c>
      <c r="CP120" s="38" t="str">
        <f t="shared" si="305"/>
        <v/>
      </c>
      <c r="CQ120" s="39" t="str">
        <f t="shared" si="279"/>
        <v/>
      </c>
      <c r="CR120" s="38" t="str">
        <f t="shared" si="305"/>
        <v>00000005</v>
      </c>
      <c r="CS120" s="39" t="str">
        <f t="shared" si="280"/>
        <v>0A</v>
      </c>
    </row>
    <row r="121" spans="1:97" ht="15">
      <c r="A121" s="59">
        <f t="shared" si="221"/>
        <v>10</v>
      </c>
      <c r="B121" s="38" t="str">
        <f t="shared" si="329"/>
        <v/>
      </c>
      <c r="C121" s="39" t="str">
        <f t="shared" si="330"/>
        <v/>
      </c>
      <c r="D121" s="38" t="str">
        <f t="shared" si="331"/>
        <v/>
      </c>
      <c r="E121" s="39" t="str">
        <f t="shared" si="232"/>
        <v/>
      </c>
      <c r="F121" s="38" t="str">
        <f t="shared" si="331"/>
        <v/>
      </c>
      <c r="G121" s="39" t="str">
        <f t="shared" si="233"/>
        <v/>
      </c>
      <c r="H121" s="38" t="str">
        <f t="shared" si="331"/>
        <v/>
      </c>
      <c r="I121" s="39" t="str">
        <f t="shared" si="234"/>
        <v/>
      </c>
      <c r="J121" s="38" t="str">
        <f t="shared" si="331"/>
        <v/>
      </c>
      <c r="K121" s="39" t="str">
        <f t="shared" si="235"/>
        <v/>
      </c>
      <c r="L121" s="38" t="str">
        <f t="shared" si="331"/>
        <v/>
      </c>
      <c r="M121" s="39" t="str">
        <f t="shared" si="236"/>
        <v/>
      </c>
      <c r="N121" s="38" t="str">
        <f t="shared" si="331"/>
        <v/>
      </c>
      <c r="O121" s="39" t="str">
        <f t="shared" si="237"/>
        <v/>
      </c>
      <c r="P121" s="38" t="str">
        <f t="shared" si="331"/>
        <v/>
      </c>
      <c r="Q121" s="39" t="str">
        <f t="shared" si="238"/>
        <v/>
      </c>
      <c r="R121" s="38" t="str">
        <f t="shared" si="331"/>
        <v/>
      </c>
      <c r="S121" s="39" t="str">
        <f t="shared" si="240"/>
        <v/>
      </c>
      <c r="T121" s="38" t="str">
        <f t="shared" si="331"/>
        <v/>
      </c>
      <c r="U121" s="39" t="str">
        <f t="shared" si="241"/>
        <v/>
      </c>
      <c r="V121" s="38" t="str">
        <f t="shared" si="331"/>
        <v/>
      </c>
      <c r="W121" s="39" t="str">
        <f t="shared" si="242"/>
        <v/>
      </c>
      <c r="X121" s="38" t="str">
        <f t="shared" si="331"/>
        <v/>
      </c>
      <c r="Y121" s="39" t="str">
        <f t="shared" si="243"/>
        <v/>
      </c>
      <c r="Z121" s="38" t="str">
        <f t="shared" si="331"/>
        <v/>
      </c>
      <c r="AA121" s="39" t="str">
        <f t="shared" si="244"/>
        <v/>
      </c>
      <c r="AB121" s="38" t="str">
        <f t="shared" si="331"/>
        <v/>
      </c>
      <c r="AC121" s="39" t="str">
        <f t="shared" si="245"/>
        <v/>
      </c>
      <c r="AD121" s="38" t="str">
        <f t="shared" si="331"/>
        <v/>
      </c>
      <c r="AE121" s="39" t="str">
        <f t="shared" si="246"/>
        <v/>
      </c>
      <c r="AF121" s="38" t="str">
        <f t="shared" si="331"/>
        <v/>
      </c>
      <c r="AG121" s="39" t="str">
        <f t="shared" si="247"/>
        <v/>
      </c>
      <c r="AH121" s="38" t="str">
        <f t="shared" si="331"/>
        <v/>
      </c>
      <c r="AI121" s="39" t="str">
        <f t="shared" si="248"/>
        <v/>
      </c>
      <c r="AJ121" s="38" t="str">
        <f t="shared" si="331"/>
        <v/>
      </c>
      <c r="AK121" s="39" t="str">
        <f t="shared" si="249"/>
        <v/>
      </c>
      <c r="AL121" s="38" t="str">
        <f t="shared" si="331"/>
        <v/>
      </c>
      <c r="AM121" s="39" t="str">
        <f t="shared" si="250"/>
        <v/>
      </c>
      <c r="AN121" s="38" t="str">
        <f t="shared" si="331"/>
        <v/>
      </c>
      <c r="AO121" s="39" t="str">
        <f t="shared" si="251"/>
        <v/>
      </c>
      <c r="AP121" s="38" t="str">
        <f t="shared" si="331"/>
        <v/>
      </c>
      <c r="AQ121" s="39" t="str">
        <f t="shared" si="252"/>
        <v/>
      </c>
      <c r="AR121" s="38" t="str">
        <f t="shared" si="331"/>
        <v/>
      </c>
      <c r="AS121" s="39" t="str">
        <f t="shared" si="253"/>
        <v/>
      </c>
      <c r="AT121" s="38" t="str">
        <f t="shared" si="331"/>
        <v/>
      </c>
      <c r="AU121" s="39" t="str">
        <f t="shared" si="254"/>
        <v/>
      </c>
      <c r="AV121" s="38" t="str">
        <f t="shared" si="331"/>
        <v/>
      </c>
      <c r="AW121" s="39" t="str">
        <f t="shared" si="255"/>
        <v/>
      </c>
      <c r="AX121" s="38" t="str">
        <f t="shared" si="331"/>
        <v/>
      </c>
      <c r="AY121" s="39" t="str">
        <f t="shared" si="256"/>
        <v/>
      </c>
      <c r="AZ121" s="38" t="str">
        <f t="shared" si="331"/>
        <v/>
      </c>
      <c r="BA121" s="39" t="str">
        <f t="shared" si="257"/>
        <v/>
      </c>
      <c r="BB121" s="38" t="str">
        <f t="shared" si="331"/>
        <v/>
      </c>
      <c r="BC121" s="39" t="str">
        <f t="shared" si="258"/>
        <v/>
      </c>
      <c r="BD121" s="38" t="str">
        <f t="shared" si="331"/>
        <v/>
      </c>
      <c r="BE121" s="39" t="str">
        <f t="shared" si="259"/>
        <v/>
      </c>
      <c r="BF121" s="38" t="str">
        <f t="shared" si="331"/>
        <v/>
      </c>
      <c r="BG121" s="39" t="str">
        <f t="shared" si="260"/>
        <v/>
      </c>
      <c r="BH121" s="38" t="str">
        <f t="shared" si="331"/>
        <v/>
      </c>
      <c r="BI121" s="39" t="str">
        <f t="shared" si="261"/>
        <v/>
      </c>
      <c r="BJ121" s="38" t="str">
        <f t="shared" si="331"/>
        <v/>
      </c>
      <c r="BK121" s="39" t="str">
        <f t="shared" si="262"/>
        <v/>
      </c>
      <c r="BL121" s="38" t="str">
        <f t="shared" si="331"/>
        <v/>
      </c>
      <c r="BM121" s="39" t="str">
        <f t="shared" si="263"/>
        <v/>
      </c>
      <c r="BN121" s="38" t="str">
        <f t="shared" si="331"/>
        <v/>
      </c>
      <c r="BO121" s="39" t="str">
        <f t="shared" si="264"/>
        <v/>
      </c>
      <c r="BP121" s="38" t="str">
        <f t="shared" si="305"/>
        <v/>
      </c>
      <c r="BQ121" s="39" t="str">
        <f t="shared" si="265"/>
        <v/>
      </c>
      <c r="BR121" s="38" t="str">
        <f t="shared" si="305"/>
        <v/>
      </c>
      <c r="BS121" s="39" t="str">
        <f t="shared" si="266"/>
        <v/>
      </c>
      <c r="BT121" s="38" t="str">
        <f t="shared" si="305"/>
        <v/>
      </c>
      <c r="BU121" s="39" t="str">
        <f t="shared" si="267"/>
        <v/>
      </c>
      <c r="BV121" s="38" t="str">
        <f t="shared" si="305"/>
        <v/>
      </c>
      <c r="BW121" s="39" t="str">
        <f t="shared" si="268"/>
        <v/>
      </c>
      <c r="BX121" s="38" t="str">
        <f t="shared" si="305"/>
        <v/>
      </c>
      <c r="BY121" s="39" t="str">
        <f t="shared" si="269"/>
        <v/>
      </c>
      <c r="BZ121" s="38" t="str">
        <f t="shared" si="305"/>
        <v/>
      </c>
      <c r="CA121" s="39" t="str">
        <f t="shared" si="270"/>
        <v/>
      </c>
      <c r="CB121" s="38" t="str">
        <f t="shared" si="305"/>
        <v/>
      </c>
      <c r="CC121" s="39" t="str">
        <f t="shared" si="271"/>
        <v/>
      </c>
      <c r="CD121" s="38" t="str">
        <f t="shared" si="305"/>
        <v/>
      </c>
      <c r="CE121" s="39" t="str">
        <f t="shared" si="273"/>
        <v/>
      </c>
      <c r="CF121" s="38" t="str">
        <f t="shared" si="305"/>
        <v/>
      </c>
      <c r="CG121" s="39" t="str">
        <f t="shared" si="274"/>
        <v/>
      </c>
      <c r="CH121" s="38" t="str">
        <f t="shared" si="305"/>
        <v/>
      </c>
      <c r="CI121" s="39" t="str">
        <f t="shared" si="275"/>
        <v/>
      </c>
      <c r="CJ121" s="38" t="str">
        <f t="shared" si="305"/>
        <v/>
      </c>
      <c r="CK121" s="39" t="str">
        <f t="shared" si="276"/>
        <v/>
      </c>
      <c r="CL121" s="38" t="str">
        <f t="shared" si="305"/>
        <v/>
      </c>
      <c r="CM121" s="39" t="str">
        <f t="shared" si="277"/>
        <v/>
      </c>
      <c r="CN121" s="38" t="str">
        <f t="shared" si="305"/>
        <v/>
      </c>
      <c r="CO121" s="39" t="str">
        <f t="shared" si="278"/>
        <v/>
      </c>
      <c r="CP121" s="38" t="str">
        <f t="shared" si="305"/>
        <v/>
      </c>
      <c r="CQ121" s="39" t="str">
        <f t="shared" si="279"/>
        <v/>
      </c>
      <c r="CR121" s="38" t="str">
        <f t="shared" si="305"/>
        <v>00000004</v>
      </c>
      <c r="CS121" s="39" t="str">
        <f t="shared" si="280"/>
        <v>09</v>
      </c>
    </row>
    <row r="122" spans="1:97" ht="15">
      <c r="A122" s="59">
        <f t="shared" si="221"/>
        <v>11</v>
      </c>
      <c r="B122" s="38" t="str">
        <f t="shared" si="329"/>
        <v/>
      </c>
      <c r="C122" s="39" t="str">
        <f t="shared" si="330"/>
        <v/>
      </c>
      <c r="D122" s="38" t="str">
        <f t="shared" si="331"/>
        <v/>
      </c>
      <c r="E122" s="39" t="str">
        <f t="shared" si="232"/>
        <v/>
      </c>
      <c r="F122" s="38" t="str">
        <f t="shared" si="331"/>
        <v/>
      </c>
      <c r="G122" s="39" t="str">
        <f t="shared" si="233"/>
        <v/>
      </c>
      <c r="H122" s="38" t="str">
        <f t="shared" si="331"/>
        <v/>
      </c>
      <c r="I122" s="39" t="str">
        <f t="shared" si="234"/>
        <v/>
      </c>
      <c r="J122" s="38" t="str">
        <f t="shared" si="331"/>
        <v/>
      </c>
      <c r="K122" s="39" t="str">
        <f t="shared" si="235"/>
        <v/>
      </c>
      <c r="L122" s="38" t="str">
        <f t="shared" si="331"/>
        <v/>
      </c>
      <c r="M122" s="39" t="str">
        <f t="shared" si="236"/>
        <v/>
      </c>
      <c r="N122" s="38" t="str">
        <f t="shared" si="331"/>
        <v/>
      </c>
      <c r="O122" s="39" t="str">
        <f t="shared" si="237"/>
        <v/>
      </c>
      <c r="P122" s="38" t="str">
        <f t="shared" si="331"/>
        <v/>
      </c>
      <c r="Q122" s="39" t="str">
        <f t="shared" si="238"/>
        <v/>
      </c>
      <c r="R122" s="38" t="str">
        <f t="shared" si="331"/>
        <v/>
      </c>
      <c r="S122" s="39" t="str">
        <f t="shared" si="240"/>
        <v/>
      </c>
      <c r="T122" s="38" t="str">
        <f t="shared" si="331"/>
        <v/>
      </c>
      <c r="U122" s="39" t="str">
        <f t="shared" si="241"/>
        <v/>
      </c>
      <c r="V122" s="38" t="str">
        <f t="shared" si="331"/>
        <v/>
      </c>
      <c r="W122" s="39" t="str">
        <f t="shared" si="242"/>
        <v/>
      </c>
      <c r="X122" s="38" t="str">
        <f t="shared" si="331"/>
        <v/>
      </c>
      <c r="Y122" s="39" t="str">
        <f t="shared" si="243"/>
        <v/>
      </c>
      <c r="Z122" s="38" t="str">
        <f t="shared" si="331"/>
        <v/>
      </c>
      <c r="AA122" s="39" t="str">
        <f t="shared" si="244"/>
        <v/>
      </c>
      <c r="AB122" s="38" t="str">
        <f t="shared" si="331"/>
        <v/>
      </c>
      <c r="AC122" s="39" t="str">
        <f t="shared" si="245"/>
        <v/>
      </c>
      <c r="AD122" s="38" t="str">
        <f t="shared" si="331"/>
        <v/>
      </c>
      <c r="AE122" s="39" t="str">
        <f t="shared" si="246"/>
        <v/>
      </c>
      <c r="AF122" s="38" t="str">
        <f t="shared" si="331"/>
        <v/>
      </c>
      <c r="AG122" s="39" t="str">
        <f t="shared" si="247"/>
        <v/>
      </c>
      <c r="AH122" s="38" t="str">
        <f t="shared" si="331"/>
        <v/>
      </c>
      <c r="AI122" s="39" t="str">
        <f t="shared" si="248"/>
        <v/>
      </c>
      <c r="AJ122" s="38" t="str">
        <f t="shared" si="331"/>
        <v/>
      </c>
      <c r="AK122" s="39" t="str">
        <f t="shared" si="249"/>
        <v/>
      </c>
      <c r="AL122" s="38" t="str">
        <f t="shared" si="331"/>
        <v/>
      </c>
      <c r="AM122" s="39" t="str">
        <f t="shared" si="250"/>
        <v/>
      </c>
      <c r="AN122" s="38" t="str">
        <f t="shared" si="331"/>
        <v/>
      </c>
      <c r="AO122" s="39" t="str">
        <f t="shared" si="251"/>
        <v/>
      </c>
      <c r="AP122" s="38" t="str">
        <f t="shared" si="331"/>
        <v/>
      </c>
      <c r="AQ122" s="39" t="str">
        <f t="shared" si="252"/>
        <v/>
      </c>
      <c r="AR122" s="38" t="str">
        <f t="shared" si="331"/>
        <v/>
      </c>
      <c r="AS122" s="39" t="str">
        <f t="shared" si="253"/>
        <v/>
      </c>
      <c r="AT122" s="38" t="str">
        <f t="shared" si="331"/>
        <v/>
      </c>
      <c r="AU122" s="39" t="str">
        <f t="shared" si="254"/>
        <v/>
      </c>
      <c r="AV122" s="38" t="str">
        <f t="shared" si="331"/>
        <v/>
      </c>
      <c r="AW122" s="39" t="str">
        <f t="shared" si="255"/>
        <v/>
      </c>
      <c r="AX122" s="38" t="str">
        <f t="shared" si="331"/>
        <v/>
      </c>
      <c r="AY122" s="39" t="str">
        <f t="shared" si="256"/>
        <v/>
      </c>
      <c r="AZ122" s="38" t="str">
        <f t="shared" si="331"/>
        <v/>
      </c>
      <c r="BA122" s="39" t="str">
        <f t="shared" si="257"/>
        <v/>
      </c>
      <c r="BB122" s="38" t="str">
        <f t="shared" si="331"/>
        <v/>
      </c>
      <c r="BC122" s="39" t="str">
        <f t="shared" si="258"/>
        <v/>
      </c>
      <c r="BD122" s="38" t="str">
        <f t="shared" si="331"/>
        <v/>
      </c>
      <c r="BE122" s="39" t="str">
        <f t="shared" si="259"/>
        <v/>
      </c>
      <c r="BF122" s="38" t="str">
        <f t="shared" si="331"/>
        <v/>
      </c>
      <c r="BG122" s="39" t="str">
        <f t="shared" si="260"/>
        <v/>
      </c>
      <c r="BH122" s="38" t="str">
        <f t="shared" si="331"/>
        <v/>
      </c>
      <c r="BI122" s="39" t="str">
        <f t="shared" si="261"/>
        <v/>
      </c>
      <c r="BJ122" s="38" t="str">
        <f t="shared" si="331"/>
        <v/>
      </c>
      <c r="BK122" s="39" t="str">
        <f t="shared" si="262"/>
        <v/>
      </c>
      <c r="BL122" s="38" t="str">
        <f t="shared" si="331"/>
        <v/>
      </c>
      <c r="BM122" s="39" t="str">
        <f t="shared" si="263"/>
        <v/>
      </c>
      <c r="BN122" s="38" t="str">
        <f t="shared" si="331"/>
        <v/>
      </c>
      <c r="BO122" s="39" t="str">
        <f t="shared" si="264"/>
        <v/>
      </c>
      <c r="BP122" s="38" t="str">
        <f t="shared" si="305"/>
        <v/>
      </c>
      <c r="BQ122" s="39" t="str">
        <f t="shared" si="265"/>
        <v/>
      </c>
      <c r="BR122" s="38" t="str">
        <f t="shared" si="305"/>
        <v/>
      </c>
      <c r="BS122" s="39" t="str">
        <f t="shared" si="266"/>
        <v/>
      </c>
      <c r="BT122" s="38" t="str">
        <f t="shared" si="305"/>
        <v/>
      </c>
      <c r="BU122" s="39" t="str">
        <f t="shared" si="267"/>
        <v/>
      </c>
      <c r="BV122" s="38" t="str">
        <f t="shared" si="305"/>
        <v/>
      </c>
      <c r="BW122" s="39" t="str">
        <f t="shared" si="268"/>
        <v/>
      </c>
      <c r="BX122" s="38" t="str">
        <f t="shared" si="305"/>
        <v/>
      </c>
      <c r="BY122" s="39" t="str">
        <f t="shared" si="269"/>
        <v/>
      </c>
      <c r="BZ122" s="38" t="str">
        <f t="shared" si="305"/>
        <v/>
      </c>
      <c r="CA122" s="39" t="str">
        <f t="shared" si="270"/>
        <v/>
      </c>
      <c r="CB122" s="38" t="str">
        <f t="shared" si="305"/>
        <v/>
      </c>
      <c r="CC122" s="39" t="str">
        <f t="shared" si="271"/>
        <v/>
      </c>
      <c r="CD122" s="38" t="str">
        <f t="shared" si="305"/>
        <v/>
      </c>
      <c r="CE122" s="39" t="str">
        <f t="shared" si="273"/>
        <v/>
      </c>
      <c r="CF122" s="38" t="str">
        <f t="shared" si="305"/>
        <v/>
      </c>
      <c r="CG122" s="39" t="str">
        <f t="shared" si="274"/>
        <v/>
      </c>
      <c r="CH122" s="38" t="str">
        <f t="shared" si="305"/>
        <v/>
      </c>
      <c r="CI122" s="39" t="str">
        <f t="shared" si="275"/>
        <v/>
      </c>
      <c r="CJ122" s="38" t="str">
        <f t="shared" si="305"/>
        <v/>
      </c>
      <c r="CK122" s="39" t="str">
        <f t="shared" si="276"/>
        <v/>
      </c>
      <c r="CL122" s="38" t="str">
        <f t="shared" si="305"/>
        <v/>
      </c>
      <c r="CM122" s="39" t="str">
        <f t="shared" si="277"/>
        <v/>
      </c>
      <c r="CN122" s="38" t="str">
        <f t="shared" si="305"/>
        <v/>
      </c>
      <c r="CO122" s="39" t="str">
        <f t="shared" si="278"/>
        <v/>
      </c>
      <c r="CP122" s="38" t="str">
        <f t="shared" si="305"/>
        <v/>
      </c>
      <c r="CQ122" s="39" t="str">
        <f t="shared" si="279"/>
        <v/>
      </c>
      <c r="CR122" s="38" t="str">
        <f t="shared" si="305"/>
        <v>00000001</v>
      </c>
      <c r="CS122" s="39" t="str">
        <f t="shared" si="280"/>
        <v>00</v>
      </c>
    </row>
    <row r="123" spans="1:97" ht="15">
      <c r="A123" s="59">
        <f t="shared" si="221"/>
        <v>12</v>
      </c>
      <c r="B123" s="38" t="str">
        <f t="shared" si="329"/>
        <v/>
      </c>
      <c r="C123" s="39" t="str">
        <f t="shared" si="330"/>
        <v/>
      </c>
      <c r="D123" s="38" t="str">
        <f t="shared" si="331"/>
        <v/>
      </c>
      <c r="E123" s="39" t="str">
        <f t="shared" si="232"/>
        <v/>
      </c>
      <c r="F123" s="38" t="str">
        <f t="shared" si="331"/>
        <v/>
      </c>
      <c r="G123" s="39" t="str">
        <f t="shared" si="233"/>
        <v/>
      </c>
      <c r="H123" s="38" t="str">
        <f t="shared" si="331"/>
        <v/>
      </c>
      <c r="I123" s="39" t="str">
        <f t="shared" si="234"/>
        <v/>
      </c>
      <c r="J123" s="38" t="str">
        <f t="shared" si="331"/>
        <v/>
      </c>
      <c r="K123" s="39" t="str">
        <f t="shared" si="235"/>
        <v/>
      </c>
      <c r="L123" s="38" t="str">
        <f t="shared" si="331"/>
        <v/>
      </c>
      <c r="M123" s="39" t="str">
        <f t="shared" si="236"/>
        <v/>
      </c>
      <c r="N123" s="38" t="str">
        <f t="shared" si="331"/>
        <v/>
      </c>
      <c r="O123" s="39" t="str">
        <f t="shared" si="237"/>
        <v/>
      </c>
      <c r="P123" s="38" t="str">
        <f t="shared" si="331"/>
        <v/>
      </c>
      <c r="Q123" s="39" t="str">
        <f t="shared" si="238"/>
        <v/>
      </c>
      <c r="R123" s="38" t="str">
        <f t="shared" si="331"/>
        <v/>
      </c>
      <c r="S123" s="39" t="str">
        <f t="shared" si="240"/>
        <v/>
      </c>
      <c r="T123" s="38" t="str">
        <f t="shared" si="331"/>
        <v/>
      </c>
      <c r="U123" s="39" t="str">
        <f t="shared" si="241"/>
        <v/>
      </c>
      <c r="V123" s="38" t="str">
        <f t="shared" si="331"/>
        <v/>
      </c>
      <c r="W123" s="39" t="str">
        <f t="shared" si="242"/>
        <v/>
      </c>
      <c r="X123" s="38" t="str">
        <f t="shared" si="331"/>
        <v/>
      </c>
      <c r="Y123" s="39" t="str">
        <f t="shared" si="243"/>
        <v/>
      </c>
      <c r="Z123" s="38" t="str">
        <f t="shared" si="331"/>
        <v/>
      </c>
      <c r="AA123" s="39" t="str">
        <f t="shared" si="244"/>
        <v/>
      </c>
      <c r="AB123" s="38" t="str">
        <f t="shared" si="331"/>
        <v/>
      </c>
      <c r="AC123" s="39" t="str">
        <f t="shared" si="245"/>
        <v/>
      </c>
      <c r="AD123" s="38" t="str">
        <f t="shared" si="331"/>
        <v/>
      </c>
      <c r="AE123" s="39" t="str">
        <f t="shared" si="246"/>
        <v/>
      </c>
      <c r="AF123" s="38" t="str">
        <f t="shared" si="331"/>
        <v/>
      </c>
      <c r="AG123" s="39" t="str">
        <f t="shared" si="247"/>
        <v/>
      </c>
      <c r="AH123" s="38" t="str">
        <f t="shared" si="331"/>
        <v/>
      </c>
      <c r="AI123" s="39" t="str">
        <f t="shared" si="248"/>
        <v/>
      </c>
      <c r="AJ123" s="38" t="str">
        <f t="shared" si="331"/>
        <v/>
      </c>
      <c r="AK123" s="39" t="str">
        <f t="shared" si="249"/>
        <v/>
      </c>
      <c r="AL123" s="38" t="str">
        <f t="shared" si="331"/>
        <v/>
      </c>
      <c r="AM123" s="39" t="str">
        <f t="shared" si="250"/>
        <v/>
      </c>
      <c r="AN123" s="38" t="str">
        <f t="shared" si="331"/>
        <v/>
      </c>
      <c r="AO123" s="39" t="str">
        <f t="shared" si="251"/>
        <v/>
      </c>
      <c r="AP123" s="38" t="str">
        <f t="shared" si="331"/>
        <v/>
      </c>
      <c r="AQ123" s="39" t="str">
        <f t="shared" si="252"/>
        <v/>
      </c>
      <c r="AR123" s="38" t="str">
        <f t="shared" si="331"/>
        <v/>
      </c>
      <c r="AS123" s="39" t="str">
        <f t="shared" si="253"/>
        <v/>
      </c>
      <c r="AT123" s="38" t="str">
        <f t="shared" si="331"/>
        <v/>
      </c>
      <c r="AU123" s="39" t="str">
        <f t="shared" si="254"/>
        <v/>
      </c>
      <c r="AV123" s="38" t="str">
        <f t="shared" si="331"/>
        <v/>
      </c>
      <c r="AW123" s="39" t="str">
        <f t="shared" si="255"/>
        <v/>
      </c>
      <c r="AX123" s="38" t="str">
        <f t="shared" si="331"/>
        <v/>
      </c>
      <c r="AY123" s="39" t="str">
        <f t="shared" si="256"/>
        <v/>
      </c>
      <c r="AZ123" s="38" t="str">
        <f t="shared" si="331"/>
        <v/>
      </c>
      <c r="BA123" s="39" t="str">
        <f t="shared" si="257"/>
        <v/>
      </c>
      <c r="BB123" s="38" t="str">
        <f t="shared" si="331"/>
        <v/>
      </c>
      <c r="BC123" s="39" t="str">
        <f t="shared" si="258"/>
        <v/>
      </c>
      <c r="BD123" s="38" t="str">
        <f t="shared" si="331"/>
        <v/>
      </c>
      <c r="BE123" s="39" t="str">
        <f t="shared" si="259"/>
        <v/>
      </c>
      <c r="BF123" s="38" t="str">
        <f t="shared" si="331"/>
        <v/>
      </c>
      <c r="BG123" s="39" t="str">
        <f t="shared" si="260"/>
        <v/>
      </c>
      <c r="BH123" s="38" t="str">
        <f t="shared" si="331"/>
        <v/>
      </c>
      <c r="BI123" s="39" t="str">
        <f t="shared" si="261"/>
        <v/>
      </c>
      <c r="BJ123" s="38" t="str">
        <f t="shared" si="331"/>
        <v/>
      </c>
      <c r="BK123" s="39" t="str">
        <f t="shared" si="262"/>
        <v/>
      </c>
      <c r="BL123" s="38" t="str">
        <f t="shared" si="331"/>
        <v/>
      </c>
      <c r="BM123" s="39" t="str">
        <f t="shared" si="263"/>
        <v/>
      </c>
      <c r="BN123" s="38" t="str">
        <f t="shared" si="331"/>
        <v/>
      </c>
      <c r="BO123" s="39" t="str">
        <f t="shared" si="264"/>
        <v/>
      </c>
      <c r="BP123" s="38" t="str">
        <f t="shared" si="305"/>
        <v/>
      </c>
      <c r="BQ123" s="39" t="str">
        <f t="shared" si="265"/>
        <v/>
      </c>
      <c r="BR123" s="38" t="str">
        <f t="shared" si="305"/>
        <v/>
      </c>
      <c r="BS123" s="39" t="str">
        <f t="shared" si="266"/>
        <v/>
      </c>
      <c r="BT123" s="38" t="str">
        <f t="shared" si="305"/>
        <v/>
      </c>
      <c r="BU123" s="39" t="str">
        <f t="shared" si="267"/>
        <v/>
      </c>
      <c r="BV123" s="38" t="str">
        <f t="shared" si="305"/>
        <v/>
      </c>
      <c r="BW123" s="39" t="str">
        <f t="shared" si="268"/>
        <v/>
      </c>
      <c r="BX123" s="38" t="str">
        <f t="shared" si="305"/>
        <v/>
      </c>
      <c r="BY123" s="39" t="str">
        <f t="shared" si="269"/>
        <v/>
      </c>
      <c r="BZ123" s="38" t="str">
        <f t="shared" si="305"/>
        <v/>
      </c>
      <c r="CA123" s="39" t="str">
        <f t="shared" si="270"/>
        <v/>
      </c>
      <c r="CB123" s="38" t="str">
        <f t="shared" si="305"/>
        <v/>
      </c>
      <c r="CC123" s="39" t="str">
        <f t="shared" si="271"/>
        <v/>
      </c>
      <c r="CD123" s="38" t="str">
        <f t="shared" si="305"/>
        <v/>
      </c>
      <c r="CE123" s="39" t="str">
        <f t="shared" si="273"/>
        <v/>
      </c>
      <c r="CF123" s="38" t="str">
        <f t="shared" si="305"/>
        <v/>
      </c>
      <c r="CG123" s="39" t="str">
        <f t="shared" si="274"/>
        <v/>
      </c>
      <c r="CH123" s="38" t="str">
        <f t="shared" si="305"/>
        <v/>
      </c>
      <c r="CI123" s="39" t="str">
        <f t="shared" si="275"/>
        <v/>
      </c>
      <c r="CJ123" s="38" t="str">
        <f t="shared" si="305"/>
        <v/>
      </c>
      <c r="CK123" s="39" t="str">
        <f t="shared" si="276"/>
        <v/>
      </c>
      <c r="CL123" s="38" t="str">
        <f t="shared" si="305"/>
        <v/>
      </c>
      <c r="CM123" s="39" t="str">
        <f t="shared" si="277"/>
        <v/>
      </c>
      <c r="CN123" s="38" t="str">
        <f t="shared" si="305"/>
        <v/>
      </c>
      <c r="CO123" s="39" t="str">
        <f t="shared" si="278"/>
        <v/>
      </c>
      <c r="CP123" s="38" t="str">
        <f t="shared" si="305"/>
        <v/>
      </c>
      <c r="CQ123" s="39" t="str">
        <f t="shared" si="279"/>
        <v/>
      </c>
      <c r="CR123" s="38" t="str">
        <f t="shared" si="305"/>
        <v/>
      </c>
      <c r="CS123" s="39" t="str">
        <f t="shared" si="280"/>
        <v/>
      </c>
    </row>
    <row r="124" spans="1:97" ht="15">
      <c r="A124" s="59">
        <f t="shared" si="221"/>
        <v>13</v>
      </c>
      <c r="B124" s="38" t="str">
        <f t="shared" si="329"/>
        <v/>
      </c>
      <c r="C124" s="39" t="str">
        <f t="shared" si="330"/>
        <v/>
      </c>
      <c r="D124" s="38" t="str">
        <f t="shared" si="331"/>
        <v/>
      </c>
      <c r="E124" s="39" t="str">
        <f t="shared" si="232"/>
        <v/>
      </c>
      <c r="F124" s="38" t="str">
        <f t="shared" si="331"/>
        <v/>
      </c>
      <c r="G124" s="39" t="str">
        <f t="shared" si="233"/>
        <v/>
      </c>
      <c r="H124" s="38" t="str">
        <f t="shared" si="331"/>
        <v/>
      </c>
      <c r="I124" s="39" t="str">
        <f t="shared" si="234"/>
        <v/>
      </c>
      <c r="J124" s="38" t="str">
        <f t="shared" si="331"/>
        <v/>
      </c>
      <c r="K124" s="39" t="str">
        <f t="shared" si="235"/>
        <v/>
      </c>
      <c r="L124" s="38" t="str">
        <f t="shared" si="331"/>
        <v/>
      </c>
      <c r="M124" s="39" t="str">
        <f t="shared" si="236"/>
        <v/>
      </c>
      <c r="N124" s="38" t="str">
        <f t="shared" si="331"/>
        <v/>
      </c>
      <c r="O124" s="39" t="str">
        <f t="shared" si="237"/>
        <v/>
      </c>
      <c r="P124" s="38" t="str">
        <f t="shared" si="331"/>
        <v/>
      </c>
      <c r="Q124" s="39" t="str">
        <f t="shared" si="238"/>
        <v/>
      </c>
      <c r="R124" s="38" t="str">
        <f t="shared" si="331"/>
        <v/>
      </c>
      <c r="S124" s="39" t="str">
        <f t="shared" si="240"/>
        <v/>
      </c>
      <c r="T124" s="38" t="str">
        <f t="shared" si="331"/>
        <v/>
      </c>
      <c r="U124" s="39" t="str">
        <f t="shared" si="241"/>
        <v/>
      </c>
      <c r="V124" s="38" t="str">
        <f t="shared" si="331"/>
        <v/>
      </c>
      <c r="W124" s="39" t="str">
        <f t="shared" si="242"/>
        <v/>
      </c>
      <c r="X124" s="38" t="str">
        <f t="shared" si="331"/>
        <v/>
      </c>
      <c r="Y124" s="39" t="str">
        <f t="shared" si="243"/>
        <v/>
      </c>
      <c r="Z124" s="38" t="str">
        <f t="shared" si="331"/>
        <v/>
      </c>
      <c r="AA124" s="39" t="str">
        <f t="shared" si="244"/>
        <v/>
      </c>
      <c r="AB124" s="38" t="str">
        <f t="shared" si="331"/>
        <v/>
      </c>
      <c r="AC124" s="39" t="str">
        <f t="shared" si="245"/>
        <v/>
      </c>
      <c r="AD124" s="38" t="str">
        <f t="shared" si="331"/>
        <v/>
      </c>
      <c r="AE124" s="39" t="str">
        <f t="shared" si="246"/>
        <v/>
      </c>
      <c r="AF124" s="38" t="str">
        <f t="shared" si="331"/>
        <v/>
      </c>
      <c r="AG124" s="39" t="str">
        <f t="shared" si="247"/>
        <v/>
      </c>
      <c r="AH124" s="38" t="str">
        <f t="shared" si="331"/>
        <v/>
      </c>
      <c r="AI124" s="39" t="str">
        <f t="shared" si="248"/>
        <v/>
      </c>
      <c r="AJ124" s="38" t="str">
        <f t="shared" si="331"/>
        <v/>
      </c>
      <c r="AK124" s="39" t="str">
        <f t="shared" si="249"/>
        <v/>
      </c>
      <c r="AL124" s="38" t="str">
        <f t="shared" si="331"/>
        <v/>
      </c>
      <c r="AM124" s="39" t="str">
        <f t="shared" si="250"/>
        <v/>
      </c>
      <c r="AN124" s="38" t="str">
        <f t="shared" si="331"/>
        <v/>
      </c>
      <c r="AO124" s="39" t="str">
        <f t="shared" si="251"/>
        <v/>
      </c>
      <c r="AP124" s="38" t="str">
        <f t="shared" si="331"/>
        <v/>
      </c>
      <c r="AQ124" s="39" t="str">
        <f t="shared" si="252"/>
        <v/>
      </c>
      <c r="AR124" s="38" t="str">
        <f t="shared" si="331"/>
        <v/>
      </c>
      <c r="AS124" s="39" t="str">
        <f t="shared" si="253"/>
        <v/>
      </c>
      <c r="AT124" s="38" t="str">
        <f t="shared" si="331"/>
        <v/>
      </c>
      <c r="AU124" s="39" t="str">
        <f t="shared" si="254"/>
        <v/>
      </c>
      <c r="AV124" s="38" t="str">
        <f t="shared" si="331"/>
        <v/>
      </c>
      <c r="AW124" s="39" t="str">
        <f t="shared" si="255"/>
        <v/>
      </c>
      <c r="AX124" s="38" t="str">
        <f t="shared" si="331"/>
        <v/>
      </c>
      <c r="AY124" s="39" t="str">
        <f t="shared" si="256"/>
        <v/>
      </c>
      <c r="AZ124" s="38" t="str">
        <f t="shared" si="331"/>
        <v/>
      </c>
      <c r="BA124" s="39" t="str">
        <f t="shared" si="257"/>
        <v/>
      </c>
      <c r="BB124" s="38" t="str">
        <f t="shared" si="331"/>
        <v/>
      </c>
      <c r="BC124" s="39" t="str">
        <f t="shared" si="258"/>
        <v/>
      </c>
      <c r="BD124" s="38" t="str">
        <f t="shared" si="331"/>
        <v/>
      </c>
      <c r="BE124" s="39" t="str">
        <f t="shared" si="259"/>
        <v/>
      </c>
      <c r="BF124" s="38" t="str">
        <f t="shared" si="331"/>
        <v/>
      </c>
      <c r="BG124" s="39" t="str">
        <f t="shared" si="260"/>
        <v/>
      </c>
      <c r="BH124" s="38" t="str">
        <f t="shared" si="331"/>
        <v/>
      </c>
      <c r="BI124" s="39" t="str">
        <f t="shared" si="261"/>
        <v/>
      </c>
      <c r="BJ124" s="38" t="str">
        <f t="shared" si="331"/>
        <v/>
      </c>
      <c r="BK124" s="39" t="str">
        <f t="shared" si="262"/>
        <v/>
      </c>
      <c r="BL124" s="38" t="str">
        <f t="shared" si="331"/>
        <v/>
      </c>
      <c r="BM124" s="39" t="str">
        <f t="shared" si="263"/>
        <v/>
      </c>
      <c r="BN124" s="38" t="str">
        <f t="shared" si="331"/>
        <v/>
      </c>
      <c r="BO124" s="39" t="str">
        <f t="shared" si="264"/>
        <v/>
      </c>
      <c r="BP124" s="38" t="str">
        <f t="shared" si="305"/>
        <v/>
      </c>
      <c r="BQ124" s="39" t="str">
        <f t="shared" si="265"/>
        <v/>
      </c>
      <c r="BR124" s="38" t="str">
        <f t="shared" si="305"/>
        <v/>
      </c>
      <c r="BS124" s="39" t="str">
        <f t="shared" si="266"/>
        <v/>
      </c>
      <c r="BT124" s="38" t="str">
        <f t="shared" si="305"/>
        <v/>
      </c>
      <c r="BU124" s="39" t="str">
        <f t="shared" si="267"/>
        <v/>
      </c>
      <c r="BV124" s="38" t="str">
        <f t="shared" si="305"/>
        <v/>
      </c>
      <c r="BW124" s="39" t="str">
        <f t="shared" si="268"/>
        <v/>
      </c>
      <c r="BX124" s="38" t="str">
        <f t="shared" si="305"/>
        <v/>
      </c>
      <c r="BY124" s="39" t="str">
        <f t="shared" si="269"/>
        <v/>
      </c>
      <c r="BZ124" s="38" t="str">
        <f t="shared" si="305"/>
        <v/>
      </c>
      <c r="CA124" s="39" t="str">
        <f t="shared" si="270"/>
        <v/>
      </c>
      <c r="CB124" s="38" t="str">
        <f t="shared" si="305"/>
        <v/>
      </c>
      <c r="CC124" s="39" t="str">
        <f t="shared" si="271"/>
        <v/>
      </c>
      <c r="CD124" s="38" t="str">
        <f t="shared" si="305"/>
        <v/>
      </c>
      <c r="CE124" s="39" t="str">
        <f t="shared" si="273"/>
        <v/>
      </c>
      <c r="CF124" s="38" t="str">
        <f t="shared" si="305"/>
        <v/>
      </c>
      <c r="CG124" s="39" t="str">
        <f t="shared" si="274"/>
        <v/>
      </c>
      <c r="CH124" s="38" t="str">
        <f t="shared" si="305"/>
        <v/>
      </c>
      <c r="CI124" s="39" t="str">
        <f t="shared" si="275"/>
        <v/>
      </c>
      <c r="CJ124" s="38" t="str">
        <f t="shared" si="305"/>
        <v/>
      </c>
      <c r="CK124" s="39" t="str">
        <f t="shared" si="276"/>
        <v/>
      </c>
      <c r="CL124" s="38" t="str">
        <f t="shared" si="305"/>
        <v/>
      </c>
      <c r="CM124" s="39" t="str">
        <f t="shared" si="277"/>
        <v/>
      </c>
      <c r="CN124" s="38" t="str">
        <f t="shared" si="305"/>
        <v/>
      </c>
      <c r="CO124" s="39" t="str">
        <f t="shared" si="278"/>
        <v/>
      </c>
      <c r="CP124" s="38" t="str">
        <f t="shared" si="305"/>
        <v/>
      </c>
      <c r="CQ124" s="39" t="str">
        <f t="shared" si="279"/>
        <v/>
      </c>
      <c r="CR124" s="38" t="str">
        <f t="shared" si="305"/>
        <v/>
      </c>
      <c r="CS124" s="39" t="str">
        <f t="shared" si="280"/>
        <v/>
      </c>
    </row>
    <row r="125" spans="1:97" ht="15">
      <c r="A125" s="59">
        <f t="shared" si="221"/>
        <v>14</v>
      </c>
      <c r="B125" s="38" t="str">
        <f t="shared" si="329"/>
        <v/>
      </c>
      <c r="C125" s="39" t="str">
        <f t="shared" si="330"/>
        <v/>
      </c>
      <c r="D125" s="38" t="str">
        <f t="shared" si="331"/>
        <v/>
      </c>
      <c r="E125" s="39" t="str">
        <f t="shared" si="232"/>
        <v/>
      </c>
      <c r="F125" s="38" t="str">
        <f t="shared" si="331"/>
        <v/>
      </c>
      <c r="G125" s="39" t="str">
        <f t="shared" si="233"/>
        <v/>
      </c>
      <c r="H125" s="38" t="str">
        <f t="shared" si="331"/>
        <v/>
      </c>
      <c r="I125" s="39" t="str">
        <f t="shared" si="234"/>
        <v/>
      </c>
      <c r="J125" s="38" t="str">
        <f t="shared" si="331"/>
        <v/>
      </c>
      <c r="K125" s="39" t="str">
        <f t="shared" si="235"/>
        <v/>
      </c>
      <c r="L125" s="38" t="str">
        <f t="shared" si="331"/>
        <v/>
      </c>
      <c r="M125" s="39" t="str">
        <f t="shared" si="236"/>
        <v/>
      </c>
      <c r="N125" s="38" t="str">
        <f t="shared" si="331"/>
        <v/>
      </c>
      <c r="O125" s="39" t="str">
        <f t="shared" si="237"/>
        <v/>
      </c>
      <c r="P125" s="38" t="str">
        <f t="shared" si="331"/>
        <v/>
      </c>
      <c r="Q125" s="39" t="str">
        <f t="shared" si="238"/>
        <v/>
      </c>
      <c r="R125" s="38" t="str">
        <f t="shared" si="331"/>
        <v/>
      </c>
      <c r="S125" s="39" t="str">
        <f t="shared" si="240"/>
        <v/>
      </c>
      <c r="T125" s="38" t="str">
        <f t="shared" si="331"/>
        <v/>
      </c>
      <c r="U125" s="39" t="str">
        <f t="shared" si="241"/>
        <v/>
      </c>
      <c r="V125" s="38" t="str">
        <f t="shared" si="331"/>
        <v/>
      </c>
      <c r="W125" s="39" t="str">
        <f t="shared" si="242"/>
        <v/>
      </c>
      <c r="X125" s="38" t="str">
        <f t="shared" si="331"/>
        <v/>
      </c>
      <c r="Y125" s="39" t="str">
        <f t="shared" si="243"/>
        <v/>
      </c>
      <c r="Z125" s="38" t="str">
        <f t="shared" si="331"/>
        <v/>
      </c>
      <c r="AA125" s="39" t="str">
        <f t="shared" si="244"/>
        <v/>
      </c>
      <c r="AB125" s="38" t="str">
        <f t="shared" si="331"/>
        <v/>
      </c>
      <c r="AC125" s="39" t="str">
        <f t="shared" si="245"/>
        <v/>
      </c>
      <c r="AD125" s="38" t="str">
        <f t="shared" si="331"/>
        <v/>
      </c>
      <c r="AE125" s="39" t="str">
        <f t="shared" si="246"/>
        <v/>
      </c>
      <c r="AF125" s="38" t="str">
        <f t="shared" si="331"/>
        <v/>
      </c>
      <c r="AG125" s="39" t="str">
        <f t="shared" si="247"/>
        <v/>
      </c>
      <c r="AH125" s="38" t="str">
        <f t="shared" si="331"/>
        <v/>
      </c>
      <c r="AI125" s="39" t="str">
        <f t="shared" si="248"/>
        <v/>
      </c>
      <c r="AJ125" s="38" t="str">
        <f t="shared" si="331"/>
        <v/>
      </c>
      <c r="AK125" s="39" t="str">
        <f t="shared" si="249"/>
        <v/>
      </c>
      <c r="AL125" s="38" t="str">
        <f t="shared" si="331"/>
        <v/>
      </c>
      <c r="AM125" s="39" t="str">
        <f t="shared" si="250"/>
        <v/>
      </c>
      <c r="AN125" s="38" t="str">
        <f t="shared" si="331"/>
        <v/>
      </c>
      <c r="AO125" s="39" t="str">
        <f t="shared" si="251"/>
        <v/>
      </c>
      <c r="AP125" s="38" t="str">
        <f t="shared" si="331"/>
        <v/>
      </c>
      <c r="AQ125" s="39" t="str">
        <f t="shared" si="252"/>
        <v/>
      </c>
      <c r="AR125" s="38" t="str">
        <f t="shared" si="331"/>
        <v/>
      </c>
      <c r="AS125" s="39" t="str">
        <f t="shared" si="253"/>
        <v/>
      </c>
      <c r="AT125" s="38" t="str">
        <f t="shared" si="331"/>
        <v/>
      </c>
      <c r="AU125" s="39" t="str">
        <f t="shared" si="254"/>
        <v/>
      </c>
      <c r="AV125" s="38" t="str">
        <f t="shared" si="331"/>
        <v/>
      </c>
      <c r="AW125" s="39" t="str">
        <f t="shared" si="255"/>
        <v/>
      </c>
      <c r="AX125" s="38" t="str">
        <f t="shared" si="331"/>
        <v/>
      </c>
      <c r="AY125" s="39" t="str">
        <f t="shared" si="256"/>
        <v/>
      </c>
      <c r="AZ125" s="38" t="str">
        <f t="shared" si="331"/>
        <v/>
      </c>
      <c r="BA125" s="39" t="str">
        <f t="shared" si="257"/>
        <v/>
      </c>
      <c r="BB125" s="38" t="str">
        <f t="shared" si="331"/>
        <v/>
      </c>
      <c r="BC125" s="39" t="str">
        <f t="shared" si="258"/>
        <v/>
      </c>
      <c r="BD125" s="38" t="str">
        <f t="shared" si="331"/>
        <v/>
      </c>
      <c r="BE125" s="39" t="str">
        <f t="shared" si="259"/>
        <v/>
      </c>
      <c r="BF125" s="38" t="str">
        <f t="shared" si="331"/>
        <v/>
      </c>
      <c r="BG125" s="39" t="str">
        <f t="shared" si="260"/>
        <v/>
      </c>
      <c r="BH125" s="38" t="str">
        <f t="shared" si="331"/>
        <v/>
      </c>
      <c r="BI125" s="39" t="str">
        <f t="shared" si="261"/>
        <v/>
      </c>
      <c r="BJ125" s="38" t="str">
        <f t="shared" si="331"/>
        <v/>
      </c>
      <c r="BK125" s="39" t="str">
        <f t="shared" si="262"/>
        <v/>
      </c>
      <c r="BL125" s="38" t="str">
        <f t="shared" si="331"/>
        <v/>
      </c>
      <c r="BM125" s="39" t="str">
        <f t="shared" si="263"/>
        <v/>
      </c>
      <c r="BN125" s="38" t="str">
        <f t="shared" si="331"/>
        <v/>
      </c>
      <c r="BO125" s="39" t="str">
        <f t="shared" si="264"/>
        <v/>
      </c>
      <c r="BP125" s="38" t="str">
        <f t="shared" si="305"/>
        <v/>
      </c>
      <c r="BQ125" s="39" t="str">
        <f t="shared" si="265"/>
        <v/>
      </c>
      <c r="BR125" s="38" t="str">
        <f t="shared" si="305"/>
        <v/>
      </c>
      <c r="BS125" s="39" t="str">
        <f t="shared" si="266"/>
        <v/>
      </c>
      <c r="BT125" s="38" t="str">
        <f t="shared" si="305"/>
        <v/>
      </c>
      <c r="BU125" s="39" t="str">
        <f t="shared" si="267"/>
        <v/>
      </c>
      <c r="BV125" s="38" t="str">
        <f t="shared" si="305"/>
        <v/>
      </c>
      <c r="BW125" s="39" t="str">
        <f t="shared" si="268"/>
        <v/>
      </c>
      <c r="BX125" s="38" t="str">
        <f t="shared" si="305"/>
        <v/>
      </c>
      <c r="BY125" s="39" t="str">
        <f t="shared" si="269"/>
        <v/>
      </c>
      <c r="BZ125" s="38" t="str">
        <f t="shared" si="305"/>
        <v/>
      </c>
      <c r="CA125" s="39" t="str">
        <f t="shared" si="270"/>
        <v/>
      </c>
      <c r="CB125" s="38" t="str">
        <f t="shared" si="305"/>
        <v/>
      </c>
      <c r="CC125" s="39" t="str">
        <f t="shared" si="271"/>
        <v/>
      </c>
      <c r="CD125" s="38" t="str">
        <f t="shared" si="305"/>
        <v/>
      </c>
      <c r="CE125" s="39" t="str">
        <f t="shared" si="273"/>
        <v/>
      </c>
      <c r="CF125" s="38" t="str">
        <f t="shared" si="305"/>
        <v/>
      </c>
      <c r="CG125" s="39" t="str">
        <f t="shared" si="274"/>
        <v/>
      </c>
      <c r="CH125" s="38" t="str">
        <f t="shared" si="305"/>
        <v/>
      </c>
      <c r="CI125" s="39" t="str">
        <f t="shared" si="275"/>
        <v/>
      </c>
      <c r="CJ125" s="38" t="str">
        <f t="shared" si="305"/>
        <v/>
      </c>
      <c r="CK125" s="39" t="str">
        <f t="shared" si="276"/>
        <v/>
      </c>
      <c r="CL125" s="38" t="str">
        <f t="shared" si="305"/>
        <v/>
      </c>
      <c r="CM125" s="39" t="str">
        <f t="shared" si="277"/>
        <v/>
      </c>
      <c r="CN125" s="38" t="str">
        <f t="shared" si="305"/>
        <v/>
      </c>
      <c r="CO125" s="39" t="str">
        <f t="shared" si="278"/>
        <v/>
      </c>
      <c r="CP125" s="38" t="str">
        <f t="shared" si="305"/>
        <v/>
      </c>
      <c r="CQ125" s="39" t="str">
        <f t="shared" si="279"/>
        <v/>
      </c>
      <c r="CR125" s="38" t="str">
        <f t="shared" si="305"/>
        <v/>
      </c>
      <c r="CS125" s="39" t="str">
        <f t="shared" si="280"/>
        <v/>
      </c>
    </row>
    <row r="126" spans="1:97" ht="15">
      <c r="A126" s="59">
        <f t="shared" si="221"/>
        <v>15</v>
      </c>
      <c r="B126" s="38" t="str">
        <f t="shared" si="329"/>
        <v/>
      </c>
      <c r="C126" s="39" t="str">
        <f t="shared" si="330"/>
        <v/>
      </c>
      <c r="D126" s="38" t="str">
        <f t="shared" si="331"/>
        <v/>
      </c>
      <c r="E126" s="39" t="str">
        <f t="shared" si="232"/>
        <v/>
      </c>
      <c r="F126" s="38" t="str">
        <f t="shared" si="331"/>
        <v/>
      </c>
      <c r="G126" s="39" t="str">
        <f t="shared" si="233"/>
        <v/>
      </c>
      <c r="H126" s="38" t="str">
        <f t="shared" si="331"/>
        <v/>
      </c>
      <c r="I126" s="39" t="str">
        <f t="shared" si="234"/>
        <v/>
      </c>
      <c r="J126" s="38" t="str">
        <f t="shared" si="331"/>
        <v/>
      </c>
      <c r="K126" s="39" t="str">
        <f t="shared" si="235"/>
        <v/>
      </c>
      <c r="L126" s="38" t="str">
        <f t="shared" si="331"/>
        <v/>
      </c>
      <c r="M126" s="39" t="str">
        <f t="shared" si="236"/>
        <v/>
      </c>
      <c r="N126" s="38" t="str">
        <f t="shared" si="331"/>
        <v/>
      </c>
      <c r="O126" s="39" t="str">
        <f t="shared" si="237"/>
        <v/>
      </c>
      <c r="P126" s="38" t="str">
        <f t="shared" si="331"/>
        <v/>
      </c>
      <c r="Q126" s="39" t="str">
        <f t="shared" si="238"/>
        <v/>
      </c>
      <c r="R126" s="38" t="str">
        <f t="shared" si="331"/>
        <v/>
      </c>
      <c r="S126" s="39" t="str">
        <f t="shared" si="240"/>
        <v/>
      </c>
      <c r="T126" s="38" t="str">
        <f t="shared" si="331"/>
        <v/>
      </c>
      <c r="U126" s="39" t="str">
        <f t="shared" si="241"/>
        <v/>
      </c>
      <c r="V126" s="38" t="str">
        <f t="shared" si="331"/>
        <v/>
      </c>
      <c r="W126" s="39" t="str">
        <f t="shared" si="242"/>
        <v/>
      </c>
      <c r="X126" s="38" t="str">
        <f t="shared" si="331"/>
        <v/>
      </c>
      <c r="Y126" s="39" t="str">
        <f t="shared" si="243"/>
        <v/>
      </c>
      <c r="Z126" s="38" t="str">
        <f t="shared" si="331"/>
        <v/>
      </c>
      <c r="AA126" s="39" t="str">
        <f t="shared" si="244"/>
        <v/>
      </c>
      <c r="AB126" s="38" t="str">
        <f t="shared" si="331"/>
        <v/>
      </c>
      <c r="AC126" s="39" t="str">
        <f t="shared" si="245"/>
        <v/>
      </c>
      <c r="AD126" s="38" t="str">
        <f t="shared" si="331"/>
        <v/>
      </c>
      <c r="AE126" s="39" t="str">
        <f t="shared" si="246"/>
        <v/>
      </c>
      <c r="AF126" s="38" t="str">
        <f t="shared" si="331"/>
        <v/>
      </c>
      <c r="AG126" s="39" t="str">
        <f t="shared" si="247"/>
        <v/>
      </c>
      <c r="AH126" s="38" t="str">
        <f t="shared" si="331"/>
        <v/>
      </c>
      <c r="AI126" s="39" t="str">
        <f t="shared" si="248"/>
        <v/>
      </c>
      <c r="AJ126" s="38" t="str">
        <f t="shared" si="331"/>
        <v/>
      </c>
      <c r="AK126" s="39" t="str">
        <f t="shared" si="249"/>
        <v/>
      </c>
      <c r="AL126" s="38" t="str">
        <f t="shared" si="331"/>
        <v/>
      </c>
      <c r="AM126" s="39" t="str">
        <f t="shared" si="250"/>
        <v/>
      </c>
      <c r="AN126" s="38" t="str">
        <f t="shared" si="331"/>
        <v/>
      </c>
      <c r="AO126" s="39" t="str">
        <f t="shared" si="251"/>
        <v/>
      </c>
      <c r="AP126" s="38" t="str">
        <f t="shared" si="331"/>
        <v/>
      </c>
      <c r="AQ126" s="39" t="str">
        <f t="shared" si="252"/>
        <v/>
      </c>
      <c r="AR126" s="38" t="str">
        <f t="shared" si="331"/>
        <v/>
      </c>
      <c r="AS126" s="39" t="str">
        <f t="shared" si="253"/>
        <v/>
      </c>
      <c r="AT126" s="38" t="str">
        <f t="shared" si="331"/>
        <v/>
      </c>
      <c r="AU126" s="39" t="str">
        <f t="shared" si="254"/>
        <v/>
      </c>
      <c r="AV126" s="38" t="str">
        <f t="shared" si="331"/>
        <v/>
      </c>
      <c r="AW126" s="39" t="str">
        <f t="shared" si="255"/>
        <v/>
      </c>
      <c r="AX126" s="38" t="str">
        <f t="shared" si="331"/>
        <v/>
      </c>
      <c r="AY126" s="39" t="str">
        <f t="shared" si="256"/>
        <v/>
      </c>
      <c r="AZ126" s="38" t="str">
        <f t="shared" si="331"/>
        <v/>
      </c>
      <c r="BA126" s="39" t="str">
        <f t="shared" si="257"/>
        <v/>
      </c>
      <c r="BB126" s="38" t="str">
        <f t="shared" si="331"/>
        <v/>
      </c>
      <c r="BC126" s="39" t="str">
        <f t="shared" si="258"/>
        <v/>
      </c>
      <c r="BD126" s="38" t="str">
        <f t="shared" si="331"/>
        <v/>
      </c>
      <c r="BE126" s="39" t="str">
        <f t="shared" si="259"/>
        <v/>
      </c>
      <c r="BF126" s="38" t="str">
        <f t="shared" si="331"/>
        <v/>
      </c>
      <c r="BG126" s="39" t="str">
        <f t="shared" si="260"/>
        <v/>
      </c>
      <c r="BH126" s="38" t="str">
        <f t="shared" si="331"/>
        <v/>
      </c>
      <c r="BI126" s="39" t="str">
        <f t="shared" si="261"/>
        <v/>
      </c>
      <c r="BJ126" s="38" t="str">
        <f t="shared" si="331"/>
        <v/>
      </c>
      <c r="BK126" s="39" t="str">
        <f t="shared" si="262"/>
        <v/>
      </c>
      <c r="BL126" s="38" t="str">
        <f t="shared" si="331"/>
        <v/>
      </c>
      <c r="BM126" s="39" t="str">
        <f t="shared" si="263"/>
        <v/>
      </c>
      <c r="BN126" s="38" t="str">
        <f t="shared" ref="BN126:CR127" si="332">IFERROR(IF(LEN(BN94),IF(IFERROR(LEN(BN95),),DEC2HEX(MAX(1,INT(SQRT(POWER(BN95-BN94,2)+POWER(BO95-BO94,2))/(2*$C$68))),8),"00000001"),""),"")</f>
        <v/>
      </c>
      <c r="BO126" s="39" t="str">
        <f t="shared" si="264"/>
        <v/>
      </c>
      <c r="BP126" s="38" t="str">
        <f t="shared" si="332"/>
        <v/>
      </c>
      <c r="BQ126" s="39" t="str">
        <f t="shared" si="265"/>
        <v/>
      </c>
      <c r="BR126" s="38" t="str">
        <f t="shared" si="332"/>
        <v/>
      </c>
      <c r="BS126" s="39" t="str">
        <f t="shared" si="266"/>
        <v/>
      </c>
      <c r="BT126" s="38" t="str">
        <f t="shared" si="332"/>
        <v/>
      </c>
      <c r="BU126" s="39" t="str">
        <f t="shared" si="267"/>
        <v/>
      </c>
      <c r="BV126" s="38" t="str">
        <f t="shared" si="332"/>
        <v/>
      </c>
      <c r="BW126" s="39" t="str">
        <f t="shared" si="268"/>
        <v/>
      </c>
      <c r="BX126" s="38" t="str">
        <f t="shared" si="332"/>
        <v/>
      </c>
      <c r="BY126" s="39" t="str">
        <f t="shared" si="269"/>
        <v/>
      </c>
      <c r="BZ126" s="38" t="str">
        <f t="shared" si="332"/>
        <v/>
      </c>
      <c r="CA126" s="39" t="str">
        <f t="shared" si="270"/>
        <v/>
      </c>
      <c r="CB126" s="38" t="str">
        <f t="shared" si="332"/>
        <v/>
      </c>
      <c r="CC126" s="39" t="str">
        <f t="shared" si="271"/>
        <v/>
      </c>
      <c r="CD126" s="38" t="str">
        <f t="shared" si="332"/>
        <v/>
      </c>
      <c r="CE126" s="39" t="str">
        <f t="shared" si="273"/>
        <v/>
      </c>
      <c r="CF126" s="38" t="str">
        <f t="shared" si="332"/>
        <v/>
      </c>
      <c r="CG126" s="39" t="str">
        <f t="shared" si="274"/>
        <v/>
      </c>
      <c r="CH126" s="38" t="str">
        <f t="shared" si="332"/>
        <v/>
      </c>
      <c r="CI126" s="39" t="str">
        <f t="shared" si="275"/>
        <v/>
      </c>
      <c r="CJ126" s="38" t="str">
        <f t="shared" si="332"/>
        <v/>
      </c>
      <c r="CK126" s="39" t="str">
        <f t="shared" si="276"/>
        <v/>
      </c>
      <c r="CL126" s="38" t="str">
        <f t="shared" si="332"/>
        <v/>
      </c>
      <c r="CM126" s="39" t="str">
        <f t="shared" si="277"/>
        <v/>
      </c>
      <c r="CN126" s="38" t="str">
        <f t="shared" si="332"/>
        <v/>
      </c>
      <c r="CO126" s="39" t="str">
        <f t="shared" si="278"/>
        <v/>
      </c>
      <c r="CP126" s="38" t="str">
        <f t="shared" si="332"/>
        <v/>
      </c>
      <c r="CQ126" s="39" t="str">
        <f t="shared" si="279"/>
        <v/>
      </c>
      <c r="CR126" s="38" t="str">
        <f t="shared" si="332"/>
        <v/>
      </c>
      <c r="CS126" s="39" t="str">
        <f t="shared" si="280"/>
        <v/>
      </c>
    </row>
    <row r="127" spans="1:97" ht="15">
      <c r="A127" s="59">
        <f t="shared" si="221"/>
        <v>16</v>
      </c>
      <c r="B127" s="38" t="str">
        <f t="shared" si="329"/>
        <v/>
      </c>
      <c r="C127" s="39" t="str">
        <f t="shared" si="330"/>
        <v/>
      </c>
      <c r="D127" s="38" t="str">
        <f t="shared" ref="D127:BN127" si="333">IFERROR(IF(LEN(D95),IF(IFERROR(LEN(D96),),DEC2HEX(MAX(1,INT(SQRT(POWER(D96-D95,2)+POWER(E96-E95,2))/(2*$C$68))),8),"00000001"),""),"")</f>
        <v/>
      </c>
      <c r="E127" s="39" t="str">
        <f t="shared" si="232"/>
        <v/>
      </c>
      <c r="F127" s="38" t="str">
        <f t="shared" si="333"/>
        <v/>
      </c>
      <c r="G127" s="39" t="str">
        <f t="shared" si="233"/>
        <v/>
      </c>
      <c r="H127" s="38" t="str">
        <f t="shared" si="333"/>
        <v/>
      </c>
      <c r="I127" s="39" t="str">
        <f t="shared" si="234"/>
        <v/>
      </c>
      <c r="J127" s="38" t="str">
        <f t="shared" si="333"/>
        <v/>
      </c>
      <c r="K127" s="39" t="str">
        <f t="shared" si="235"/>
        <v/>
      </c>
      <c r="L127" s="38" t="str">
        <f t="shared" si="333"/>
        <v/>
      </c>
      <c r="M127" s="39" t="str">
        <f t="shared" si="236"/>
        <v/>
      </c>
      <c r="N127" s="38" t="str">
        <f t="shared" si="333"/>
        <v/>
      </c>
      <c r="O127" s="39" t="str">
        <f t="shared" si="237"/>
        <v/>
      </c>
      <c r="P127" s="38" t="str">
        <f t="shared" si="333"/>
        <v/>
      </c>
      <c r="Q127" s="39" t="str">
        <f t="shared" si="238"/>
        <v/>
      </c>
      <c r="R127" s="38" t="str">
        <f t="shared" si="333"/>
        <v/>
      </c>
      <c r="S127" s="39" t="str">
        <f t="shared" si="240"/>
        <v/>
      </c>
      <c r="T127" s="38" t="str">
        <f t="shared" si="333"/>
        <v/>
      </c>
      <c r="U127" s="39" t="str">
        <f t="shared" si="241"/>
        <v/>
      </c>
      <c r="V127" s="38" t="str">
        <f t="shared" si="333"/>
        <v/>
      </c>
      <c r="W127" s="39" t="str">
        <f t="shared" si="242"/>
        <v/>
      </c>
      <c r="X127" s="38" t="str">
        <f t="shared" si="333"/>
        <v/>
      </c>
      <c r="Y127" s="39" t="str">
        <f t="shared" si="243"/>
        <v/>
      </c>
      <c r="Z127" s="38" t="str">
        <f t="shared" si="333"/>
        <v/>
      </c>
      <c r="AA127" s="39" t="str">
        <f t="shared" si="244"/>
        <v/>
      </c>
      <c r="AB127" s="38" t="str">
        <f t="shared" si="333"/>
        <v/>
      </c>
      <c r="AC127" s="39" t="str">
        <f t="shared" si="245"/>
        <v/>
      </c>
      <c r="AD127" s="38" t="str">
        <f t="shared" si="333"/>
        <v/>
      </c>
      <c r="AE127" s="39" t="str">
        <f t="shared" si="246"/>
        <v/>
      </c>
      <c r="AF127" s="38" t="str">
        <f t="shared" si="333"/>
        <v/>
      </c>
      <c r="AG127" s="39" t="str">
        <f t="shared" si="247"/>
        <v/>
      </c>
      <c r="AH127" s="38" t="str">
        <f t="shared" si="333"/>
        <v/>
      </c>
      <c r="AI127" s="39" t="str">
        <f t="shared" si="248"/>
        <v/>
      </c>
      <c r="AJ127" s="38" t="str">
        <f t="shared" si="333"/>
        <v/>
      </c>
      <c r="AK127" s="39" t="str">
        <f t="shared" si="249"/>
        <v/>
      </c>
      <c r="AL127" s="38" t="str">
        <f t="shared" si="333"/>
        <v/>
      </c>
      <c r="AM127" s="39" t="str">
        <f t="shared" si="250"/>
        <v/>
      </c>
      <c r="AN127" s="38" t="str">
        <f t="shared" si="333"/>
        <v/>
      </c>
      <c r="AO127" s="39" t="str">
        <f t="shared" si="251"/>
        <v/>
      </c>
      <c r="AP127" s="38" t="str">
        <f t="shared" si="333"/>
        <v/>
      </c>
      <c r="AQ127" s="39" t="str">
        <f t="shared" si="252"/>
        <v/>
      </c>
      <c r="AR127" s="38" t="str">
        <f t="shared" si="333"/>
        <v/>
      </c>
      <c r="AS127" s="39" t="str">
        <f t="shared" si="253"/>
        <v/>
      </c>
      <c r="AT127" s="38" t="str">
        <f t="shared" si="333"/>
        <v/>
      </c>
      <c r="AU127" s="39" t="str">
        <f t="shared" si="254"/>
        <v/>
      </c>
      <c r="AV127" s="38" t="str">
        <f t="shared" si="333"/>
        <v/>
      </c>
      <c r="AW127" s="39" t="str">
        <f t="shared" si="255"/>
        <v/>
      </c>
      <c r="AX127" s="38" t="str">
        <f t="shared" si="333"/>
        <v/>
      </c>
      <c r="AY127" s="39" t="str">
        <f t="shared" si="256"/>
        <v/>
      </c>
      <c r="AZ127" s="38" t="str">
        <f t="shared" si="333"/>
        <v/>
      </c>
      <c r="BA127" s="39" t="str">
        <f t="shared" si="257"/>
        <v/>
      </c>
      <c r="BB127" s="38" t="str">
        <f t="shared" si="333"/>
        <v/>
      </c>
      <c r="BC127" s="39" t="str">
        <f t="shared" si="258"/>
        <v/>
      </c>
      <c r="BD127" s="38" t="str">
        <f t="shared" si="333"/>
        <v/>
      </c>
      <c r="BE127" s="39" t="str">
        <f t="shared" si="259"/>
        <v/>
      </c>
      <c r="BF127" s="38" t="str">
        <f t="shared" si="333"/>
        <v/>
      </c>
      <c r="BG127" s="39" t="str">
        <f t="shared" si="260"/>
        <v/>
      </c>
      <c r="BH127" s="38" t="str">
        <f t="shared" si="333"/>
        <v/>
      </c>
      <c r="BI127" s="39" t="str">
        <f t="shared" si="261"/>
        <v/>
      </c>
      <c r="BJ127" s="38" t="str">
        <f t="shared" si="333"/>
        <v/>
      </c>
      <c r="BK127" s="39" t="str">
        <f t="shared" si="262"/>
        <v/>
      </c>
      <c r="BL127" s="38" t="str">
        <f t="shared" si="333"/>
        <v/>
      </c>
      <c r="BM127" s="39" t="str">
        <f t="shared" si="263"/>
        <v/>
      </c>
      <c r="BN127" s="38" t="str">
        <f t="shared" si="333"/>
        <v/>
      </c>
      <c r="BO127" s="39" t="str">
        <f t="shared" si="264"/>
        <v/>
      </c>
      <c r="BP127" s="38" t="str">
        <f t="shared" si="332"/>
        <v/>
      </c>
      <c r="BQ127" s="39" t="str">
        <f t="shared" si="265"/>
        <v/>
      </c>
      <c r="BR127" s="38" t="str">
        <f t="shared" si="332"/>
        <v/>
      </c>
      <c r="BS127" s="39" t="str">
        <f t="shared" si="266"/>
        <v/>
      </c>
      <c r="BT127" s="38" t="str">
        <f t="shared" si="332"/>
        <v/>
      </c>
      <c r="BU127" s="39" t="str">
        <f t="shared" si="267"/>
        <v/>
      </c>
      <c r="BV127" s="38" t="str">
        <f t="shared" si="332"/>
        <v/>
      </c>
      <c r="BW127" s="39" t="str">
        <f t="shared" si="268"/>
        <v/>
      </c>
      <c r="BX127" s="38" t="str">
        <f t="shared" si="332"/>
        <v/>
      </c>
      <c r="BY127" s="39" t="str">
        <f t="shared" si="269"/>
        <v/>
      </c>
      <c r="BZ127" s="38" t="str">
        <f t="shared" si="332"/>
        <v/>
      </c>
      <c r="CA127" s="39" t="str">
        <f t="shared" si="270"/>
        <v/>
      </c>
      <c r="CB127" s="38" t="str">
        <f t="shared" si="332"/>
        <v/>
      </c>
      <c r="CC127" s="39" t="str">
        <f t="shared" si="271"/>
        <v/>
      </c>
      <c r="CD127" s="38" t="str">
        <f t="shared" si="332"/>
        <v/>
      </c>
      <c r="CE127" s="39" t="str">
        <f t="shared" si="273"/>
        <v/>
      </c>
      <c r="CF127" s="38" t="str">
        <f t="shared" si="332"/>
        <v/>
      </c>
      <c r="CG127" s="39" t="str">
        <f t="shared" si="274"/>
        <v/>
      </c>
      <c r="CH127" s="38" t="str">
        <f t="shared" si="332"/>
        <v/>
      </c>
      <c r="CI127" s="39" t="str">
        <f t="shared" si="275"/>
        <v/>
      </c>
      <c r="CJ127" s="38" t="str">
        <f t="shared" si="332"/>
        <v/>
      </c>
      <c r="CK127" s="39" t="str">
        <f t="shared" si="276"/>
        <v/>
      </c>
      <c r="CL127" s="38" t="str">
        <f t="shared" si="332"/>
        <v/>
      </c>
      <c r="CM127" s="39" t="str">
        <f t="shared" si="277"/>
        <v/>
      </c>
      <c r="CN127" s="38" t="str">
        <f t="shared" si="332"/>
        <v/>
      </c>
      <c r="CO127" s="39" t="str">
        <f t="shared" si="278"/>
        <v/>
      </c>
      <c r="CP127" s="38" t="str">
        <f t="shared" si="332"/>
        <v/>
      </c>
      <c r="CQ127" s="39" t="str">
        <f t="shared" si="279"/>
        <v/>
      </c>
      <c r="CR127" s="38" t="str">
        <f t="shared" si="332"/>
        <v/>
      </c>
      <c r="CS127" s="39" t="str">
        <f t="shared" si="280"/>
        <v/>
      </c>
    </row>
    <row r="128" spans="1:97" ht="15" customHeight="1">
      <c r="A128" s="97" t="s">
        <v>472</v>
      </c>
      <c r="B128" s="49">
        <f>IFERROR(VALUE(INDEX('Paths Edit'!$C8:$LY8,1,0+B$71)&amp;""),NA())</f>
        <v>-186</v>
      </c>
      <c r="C128" s="50">
        <f>IFERROR(VALUE(INDEX('Paths Edit'!$C8:$LY8,1,0+C$71)&amp;""),NA())</f>
        <v>-63</v>
      </c>
      <c r="D128" s="49">
        <f>IFERROR(VALUE(INDEX('Paths Edit'!$C8:$LY8,1,0+D$71)&amp;""),NA())</f>
        <v>-190</v>
      </c>
      <c r="E128" s="50">
        <f>IFERROR(VALUE(INDEX('Paths Edit'!$C8:$LY8,1,0+E$71)&amp;""),NA())</f>
        <v>-58</v>
      </c>
      <c r="F128" s="49">
        <f>IFERROR(VALUE(INDEX('Paths Edit'!$C8:$LY8,1,0+F$71)&amp;""),NA())</f>
        <v>-176</v>
      </c>
      <c r="G128" s="50">
        <f>IFERROR(VALUE(INDEX('Paths Edit'!$C8:$LY8,1,0+G$71)&amp;""),NA())</f>
        <v>-21</v>
      </c>
      <c r="H128" s="49">
        <f>IFERROR(VALUE(INDEX('Paths Edit'!$C8:$LY8,1,0+H$71)&amp;""),NA())</f>
        <v>-171</v>
      </c>
      <c r="I128" s="50">
        <f>IFERROR(VALUE(INDEX('Paths Edit'!$C8:$LY8,1,0+I$71)&amp;""),NA())</f>
        <v>-22</v>
      </c>
      <c r="J128" s="49">
        <f>IFERROR(VALUE(INDEX('Paths Edit'!$C8:$LY8,1,0+J$71)&amp;""),NA())</f>
        <v>-131</v>
      </c>
      <c r="K128" s="50">
        <f>IFERROR(VALUE(INDEX('Paths Edit'!$C8:$LY8,1,0+K$71)&amp;""),NA())</f>
        <v>-15</v>
      </c>
      <c r="L128" s="49">
        <f>IFERROR(VALUE(INDEX('Paths Edit'!$C8:$LY8,1,0+L$71)&amp;""),NA())</f>
        <v>-110</v>
      </c>
      <c r="M128" s="50">
        <f>IFERROR(VALUE(INDEX('Paths Edit'!$C8:$LY8,1,0+M$71)&amp;""),NA())</f>
        <v>-54</v>
      </c>
      <c r="N128" s="49">
        <f>IFERROR(VALUE(INDEX('Paths Edit'!$C8:$LY8,1,0+N$71)&amp;""),NA())</f>
        <v>-124</v>
      </c>
      <c r="O128" s="50">
        <f>IFERROR(VALUE(INDEX('Paths Edit'!$C8:$LY8,1,0+O$71)&amp;""),NA())</f>
        <v>-93</v>
      </c>
      <c r="P128" s="49">
        <f>IFERROR(VALUE(INDEX('Paths Edit'!$C8:$LY8,1,0+P$71)&amp;""),NA())</f>
        <v>-118</v>
      </c>
      <c r="Q128" s="50">
        <f>IFERROR(VALUE(INDEX('Paths Edit'!$C8:$LY8,1,0+Q$71)&amp;""),NA())</f>
        <v>-94</v>
      </c>
      <c r="R128" s="49">
        <f>IFERROR(VALUE(INDEX('Paths Edit'!$C8:$LY8,1,0+R$71)&amp;""),NA())</f>
        <v>-86</v>
      </c>
      <c r="S128" s="50">
        <f>IFERROR(VALUE(INDEX('Paths Edit'!$C8:$LY8,1,0+S$71)&amp;""),NA())</f>
        <v>-105</v>
      </c>
      <c r="T128" s="49">
        <f>IFERROR(VALUE(INDEX('Paths Edit'!$C8:$LY8,1,0+T$71)&amp;""),NA())</f>
        <v>-71</v>
      </c>
      <c r="U128" s="50">
        <f>IFERROR(VALUE(INDEX('Paths Edit'!$C8:$LY8,1,0+U$71)&amp;""),NA())</f>
        <v>-68</v>
      </c>
      <c r="V128" s="49">
        <f>IFERROR(VALUE(INDEX('Paths Edit'!$C8:$LY8,1,0+V$71)&amp;""),NA())</f>
        <v>-48</v>
      </c>
      <c r="W128" s="50">
        <f>IFERROR(VALUE(INDEX('Paths Edit'!$C8:$LY8,1,0+W$71)&amp;""),NA())</f>
        <v>-34</v>
      </c>
      <c r="X128" s="49">
        <f>IFERROR(VALUE(INDEX('Paths Edit'!$C8:$LY8,1,0+X$71)&amp;""),NA())</f>
        <v>-55</v>
      </c>
      <c r="Y128" s="50">
        <f>IFERROR(VALUE(INDEX('Paths Edit'!$C8:$LY8,1,0+Y$71)&amp;""),NA())</f>
        <v>-5</v>
      </c>
      <c r="Z128" s="49">
        <f>IFERROR(VALUE(INDEX('Paths Edit'!$C8:$LY8,1,0+Z$71)&amp;""),NA())</f>
        <v>-90</v>
      </c>
      <c r="AA128" s="50">
        <f>IFERROR(VALUE(INDEX('Paths Edit'!$C8:$LY8,1,0+AA$71)&amp;""),NA())</f>
        <v>-27</v>
      </c>
      <c r="AB128" s="49">
        <f>IFERROR(VALUE(INDEX('Paths Edit'!$C8:$LY8,1,0+AB$71)&amp;""),NA())</f>
        <v>-83</v>
      </c>
      <c r="AC128" s="50">
        <f>IFERROR(VALUE(INDEX('Paths Edit'!$C8:$LY8,1,0+AC$71)&amp;""),NA())</f>
        <v>-111</v>
      </c>
      <c r="AD128" s="49">
        <f>IFERROR(VALUE(INDEX('Paths Edit'!$C8:$LY8,1,0+AD$71)&amp;""),NA())</f>
        <v>-70</v>
      </c>
      <c r="AE128" s="50">
        <f>IFERROR(VALUE(INDEX('Paths Edit'!$C8:$LY8,1,0+AE$71)&amp;""),NA())</f>
        <v>-132</v>
      </c>
      <c r="AF128" s="49">
        <f>IFERROR(VALUE(INDEX('Paths Edit'!$C8:$LY8,1,0+AF$71)&amp;""),NA())</f>
        <v>-39</v>
      </c>
      <c r="AG128" s="50">
        <f>IFERROR(VALUE(INDEX('Paths Edit'!$C8:$LY8,1,0+AG$71)&amp;""),NA())</f>
        <v>-123</v>
      </c>
      <c r="AH128" s="49">
        <f>IFERROR(VALUE(INDEX('Paths Edit'!$C8:$LY8,1,0+AH$71)&amp;""),NA())</f>
        <v>-18</v>
      </c>
      <c r="AI128" s="50">
        <f>IFERROR(VALUE(INDEX('Paths Edit'!$C8:$LY8,1,0+AI$71)&amp;""),NA())</f>
        <v>-96</v>
      </c>
      <c r="AJ128" s="49">
        <f>IFERROR(VALUE(INDEX('Paths Edit'!$C8:$LY8,1,0+AJ$71)&amp;""),NA())</f>
        <v>-8</v>
      </c>
      <c r="AK128" s="50">
        <f>IFERROR(VALUE(INDEX('Paths Edit'!$C8:$LY8,1,0+AK$71)&amp;""),NA())</f>
        <v>-67</v>
      </c>
      <c r="AL128" s="49">
        <f>IFERROR(VALUE(INDEX('Paths Edit'!$C8:$LY8,1,0+AL$71)&amp;""),NA())</f>
        <v>-14</v>
      </c>
      <c r="AM128" s="50">
        <f>IFERROR(VALUE(INDEX('Paths Edit'!$C8:$LY8,1,0+AM$71)&amp;""),NA())</f>
        <v>-42</v>
      </c>
      <c r="AN128" s="49">
        <f>IFERROR(VALUE(INDEX('Paths Edit'!$C8:$LY8,1,0+AN$71)&amp;""),NA())</f>
        <v>-53</v>
      </c>
      <c r="AO128" s="50">
        <f>IFERROR(VALUE(INDEX('Paths Edit'!$C8:$LY8,1,0+AO$71)&amp;""),NA())</f>
        <v>-1</v>
      </c>
      <c r="AP128" s="49">
        <f>IFERROR(VALUE(INDEX('Paths Edit'!$C8:$LY8,1,0+AP$71)&amp;""),NA())</f>
        <v>-49</v>
      </c>
      <c r="AQ128" s="50">
        <f>IFERROR(VALUE(INDEX('Paths Edit'!$C8:$LY8,1,0+AQ$71)&amp;""),NA())</f>
        <v>-2</v>
      </c>
      <c r="AR128" s="49">
        <f>IFERROR(VALUE(INDEX('Paths Edit'!$C8:$LY8,1,0+AR$71)&amp;""),NA())</f>
        <v>-15</v>
      </c>
      <c r="AS128" s="50">
        <f>IFERROR(VALUE(INDEX('Paths Edit'!$C8:$LY8,1,0+AS$71)&amp;""),NA())</f>
        <v>-10</v>
      </c>
      <c r="AT128" s="49">
        <f>IFERROR(VALUE(INDEX('Paths Edit'!$C8:$LY8,1,0+AT$71)&amp;""),NA())</f>
        <v>10</v>
      </c>
      <c r="AU128" s="50">
        <f>IFERROR(VALUE(INDEX('Paths Edit'!$C8:$LY8,1,0+AU$71)&amp;""),NA())</f>
        <v>7</v>
      </c>
      <c r="AV128" s="49">
        <f>IFERROR(VALUE(INDEX('Paths Edit'!$C8:$LY8,1,0+AV$71)&amp;""),NA())</f>
        <v>37</v>
      </c>
      <c r="AW128" s="50">
        <f>IFERROR(VALUE(INDEX('Paths Edit'!$C8:$LY8,1,0+AW$71)&amp;""),NA())</f>
        <v>11</v>
      </c>
      <c r="AX128" s="49">
        <f>IFERROR(VALUE(INDEX('Paths Edit'!$C8:$LY8,1,0+AX$71)&amp;""),NA())</f>
        <v>46</v>
      </c>
      <c r="AY128" s="50">
        <f>IFERROR(VALUE(INDEX('Paths Edit'!$C8:$LY8,1,0+AY$71)&amp;""),NA())</f>
        <v>-23</v>
      </c>
      <c r="AZ128" s="49">
        <f>IFERROR(VALUE(INDEX('Paths Edit'!$C8:$LY8,1,0+AZ$71)&amp;""),NA())</f>
        <v>51</v>
      </c>
      <c r="BA128" s="50">
        <f>IFERROR(VALUE(INDEX('Paths Edit'!$C8:$LY8,1,0+BA$71)&amp;""),NA())</f>
        <v>-59</v>
      </c>
      <c r="BB128" s="49">
        <f>IFERROR(VALUE(INDEX('Paths Edit'!$C8:$LY8,1,0+BB$71)&amp;""),NA())</f>
        <v>23</v>
      </c>
      <c r="BC128" s="50">
        <f>IFERROR(VALUE(INDEX('Paths Edit'!$C8:$LY8,1,0+BC$71)&amp;""),NA())</f>
        <v>-85</v>
      </c>
      <c r="BD128" s="49">
        <f>IFERROR(VALUE(INDEX('Paths Edit'!$C8:$LY8,1,0+BD$71)&amp;""),NA())</f>
        <v>53</v>
      </c>
      <c r="BE128" s="50">
        <f>IFERROR(VALUE(INDEX('Paths Edit'!$C8:$LY8,1,0+BE$71)&amp;""),NA())</f>
        <v>-54</v>
      </c>
      <c r="BF128" s="49">
        <f>IFERROR(VALUE(INDEX('Paths Edit'!$C8:$LY8,1,0+BF$71)&amp;""),NA())</f>
        <v>98</v>
      </c>
      <c r="BG128" s="50">
        <f>IFERROR(VALUE(INDEX('Paths Edit'!$C8:$LY8,1,0+BG$71)&amp;""),NA())</f>
        <v>-50</v>
      </c>
      <c r="BH128" s="49">
        <f>IFERROR(VALUE(INDEX('Paths Edit'!$C8:$LY8,1,0+BH$71)&amp;""),NA())</f>
        <v>115</v>
      </c>
      <c r="BI128" s="50">
        <f>IFERROR(VALUE(INDEX('Paths Edit'!$C8:$LY8,1,0+BI$71)&amp;""),NA())</f>
        <v>-79</v>
      </c>
      <c r="BJ128" s="49">
        <f>IFERROR(VALUE(INDEX('Paths Edit'!$C8:$LY8,1,0+BJ$71)&amp;""),NA())</f>
        <v>117</v>
      </c>
      <c r="BK128" s="50">
        <f>IFERROR(VALUE(INDEX('Paths Edit'!$C8:$LY8,1,0+BK$71)&amp;""),NA())</f>
        <v>-74</v>
      </c>
      <c r="BL128" s="49">
        <f>IFERROR(VALUE(INDEX('Paths Edit'!$C8:$LY8,1,0+BL$71)&amp;""),NA())</f>
        <v>151</v>
      </c>
      <c r="BM128" s="50">
        <f>IFERROR(VALUE(INDEX('Paths Edit'!$C8:$LY8,1,0+BM$71)&amp;""),NA())</f>
        <v>-47</v>
      </c>
      <c r="BN128" s="49">
        <f>IFERROR(VALUE(INDEX('Paths Edit'!$C8:$LY8,1,0+BN$71)&amp;""),NA())</f>
        <v>141</v>
      </c>
      <c r="BO128" s="50">
        <f>IFERROR(VALUE(INDEX('Paths Edit'!$C8:$LY8,1,0+BO$71)&amp;""),NA())</f>
        <v>-15</v>
      </c>
      <c r="BP128" s="49">
        <f>IFERROR(VALUE(INDEX('Paths Edit'!$C8:$LY8,1,0+BP$71)&amp;""),NA())</f>
        <v>111</v>
      </c>
      <c r="BQ128" s="50">
        <f>IFERROR(VALUE(INDEX('Paths Edit'!$C8:$LY8,1,0+BQ$71)&amp;""),NA())</f>
        <v>7</v>
      </c>
      <c r="BR128" s="49">
        <f>IFERROR(VALUE(INDEX('Paths Edit'!$C8:$LY8,1,0+BR$71)&amp;""),NA())</f>
        <v>90</v>
      </c>
      <c r="BS128" s="50">
        <f>IFERROR(VALUE(INDEX('Paths Edit'!$C8:$LY8,1,0+BS$71)&amp;""),NA())</f>
        <v>34</v>
      </c>
      <c r="BT128" s="49">
        <f>IFERROR(VALUE(INDEX('Paths Edit'!$C8:$LY8,1,0+BT$71)&amp;""),NA())</f>
        <v>67</v>
      </c>
      <c r="BU128" s="50">
        <f>IFERROR(VALUE(INDEX('Paths Edit'!$C8:$LY8,1,0+BU$71)&amp;""),NA())</f>
        <v>14</v>
      </c>
      <c r="BV128" s="49">
        <f>IFERROR(VALUE(INDEX('Paths Edit'!$C8:$LY8,1,0+BV$71)&amp;""),NA())</f>
        <v>4</v>
      </c>
      <c r="BW128" s="50">
        <f>IFERROR(VALUE(INDEX('Paths Edit'!$C8:$LY8,1,0+BW$71)&amp;""),NA())</f>
        <v>8</v>
      </c>
      <c r="BX128" s="49">
        <f>IFERROR(VALUE(INDEX('Paths Edit'!$C8:$LY8,1,0+BX$71)&amp;""),NA())</f>
        <v>-8</v>
      </c>
      <c r="BY128" s="50">
        <f>IFERROR(VALUE(INDEX('Paths Edit'!$C8:$LY8,1,0+BY$71)&amp;""),NA())</f>
        <v>51</v>
      </c>
      <c r="BZ128" s="49">
        <f>IFERROR(VALUE(INDEX('Paths Edit'!$C8:$LY8,1,0+BZ$71)&amp;""),NA())</f>
        <v>17</v>
      </c>
      <c r="CA128" s="50">
        <f>IFERROR(VALUE(INDEX('Paths Edit'!$C8:$LY8,1,0+CA$71)&amp;""),NA())</f>
        <v>63</v>
      </c>
      <c r="CB128" s="49">
        <f>IFERROR(VALUE(INDEX('Paths Edit'!$C8:$LY8,1,0+CB$71)&amp;""),NA())</f>
        <v>7</v>
      </c>
      <c r="CC128" s="50">
        <f>IFERROR(VALUE(INDEX('Paths Edit'!$C8:$LY8,1,0+CC$71)&amp;""),NA())</f>
        <v>92</v>
      </c>
      <c r="CD128" s="49">
        <f>IFERROR(VALUE(INDEX('Paths Edit'!$C8:$LY8,1,0+CD$71)&amp;""),NA())</f>
        <v>40</v>
      </c>
      <c r="CE128" s="50">
        <f>IFERROR(VALUE(INDEX('Paths Edit'!$C8:$LY8,1,0+CE$71)&amp;""),NA())</f>
        <v>100</v>
      </c>
      <c r="CF128" s="49">
        <f>IFERROR(VALUE(INDEX('Paths Edit'!$C8:$LY8,1,0+CF$71)&amp;""),NA())</f>
        <v>56</v>
      </c>
      <c r="CG128" s="50">
        <f>IFERROR(VALUE(INDEX('Paths Edit'!$C8:$LY8,1,0+CG$71)&amp;""),NA())</f>
        <v>131</v>
      </c>
      <c r="CH128" s="49">
        <f>IFERROR(VALUE(INDEX('Paths Edit'!$C8:$LY8,1,0+CH$71)&amp;""),NA())</f>
        <v>0</v>
      </c>
      <c r="CI128" s="50">
        <f>IFERROR(VALUE(INDEX('Paths Edit'!$C8:$LY8,1,0+CI$71)&amp;""),NA())</f>
        <v>121</v>
      </c>
      <c r="CJ128" s="49">
        <f>IFERROR(VALUE(INDEX('Paths Edit'!$C8:$LY8,1,0+CJ$71)&amp;""),NA())</f>
        <v>-43</v>
      </c>
      <c r="CK128" s="50">
        <f>IFERROR(VALUE(INDEX('Paths Edit'!$C8:$LY8,1,0+CK$71)&amp;""),NA())</f>
        <v>79</v>
      </c>
      <c r="CL128" s="49">
        <f>IFERROR(VALUE(INDEX('Paths Edit'!$C8:$LY8,1,0+CL$71)&amp;""),NA())</f>
        <v>-49</v>
      </c>
      <c r="CM128" s="50">
        <f>IFERROR(VALUE(INDEX('Paths Edit'!$C8:$LY8,1,0+CM$71)&amp;""),NA())</f>
        <v>76</v>
      </c>
      <c r="CN128" s="49">
        <f>IFERROR(VALUE(INDEX('Paths Edit'!$C8:$LY8,1,0+CN$71)&amp;""),NA())</f>
        <v>-106</v>
      </c>
      <c r="CO128" s="50">
        <f>IFERROR(VALUE(INDEX('Paths Edit'!$C8:$LY8,1,0+CO$71)&amp;""),NA())</f>
        <v>95</v>
      </c>
      <c r="CP128" s="49">
        <f>IFERROR(VALUE(INDEX('Paths Edit'!$C8:$LY8,1,0+CP$71)&amp;""),NA())</f>
        <v>-127</v>
      </c>
      <c r="CQ128" s="50">
        <f>IFERROR(VALUE(INDEX('Paths Edit'!$C8:$LY8,1,0+CQ$71)&amp;""),NA())</f>
        <v>35</v>
      </c>
      <c r="CR128" s="49">
        <f>IFERROR(VALUE(INDEX('Paths Edit'!$C8:$LY8,1,0+CR$71)&amp;""),NA())</f>
        <v>-103</v>
      </c>
      <c r="CS128" s="50">
        <f>IFERROR(VALUE(INDEX('Paths Edit'!$C8:$LY8,1,0+CS$71)&amp;""),NA())</f>
        <v>100</v>
      </c>
    </row>
    <row r="129" spans="1:97" ht="15" customHeight="1">
      <c r="A129" s="98"/>
      <c r="B129" s="49">
        <f>IFERROR(VALUE(INDEX('Paths Edit'!$C9:$LY9,1,0+B$71)&amp;""),NA())</f>
        <v>-184</v>
      </c>
      <c r="C129" s="50">
        <f>IFERROR(VALUE(INDEX('Paths Edit'!$C9:$LY9,1,0+C$71)&amp;""),NA())</f>
        <v>-66</v>
      </c>
      <c r="D129" s="49">
        <f>IFERROR(VALUE(INDEX('Paths Edit'!$C9:$LY9,1,0+D$71)&amp;""),NA())</f>
        <v>-191</v>
      </c>
      <c r="E129" s="50">
        <f>IFERROR(VALUE(INDEX('Paths Edit'!$C9:$LY9,1,0+E$71)&amp;""),NA())</f>
        <v>-53</v>
      </c>
      <c r="F129" s="49">
        <f>IFERROR(VALUE(INDEX('Paths Edit'!$C9:$LY9,1,0+F$71)&amp;""),NA())</f>
        <v>-176</v>
      </c>
      <c r="G129" s="50">
        <f>IFERROR(VALUE(INDEX('Paths Edit'!$C9:$LY9,1,0+G$71)&amp;""),NA())</f>
        <v>-16</v>
      </c>
      <c r="H129" s="49">
        <f>IFERROR(VALUE(INDEX('Paths Edit'!$C9:$LY9,1,0+H$71)&amp;""),NA())</f>
        <v>-163</v>
      </c>
      <c r="I129" s="50">
        <f>IFERROR(VALUE(INDEX('Paths Edit'!$C9:$LY9,1,0+I$71)&amp;""),NA())</f>
        <v>-21</v>
      </c>
      <c r="J129" s="49">
        <f>IFERROR(VALUE(INDEX('Paths Edit'!$C9:$LY9,1,0+J$71)&amp;""),NA())</f>
        <v>-129</v>
      </c>
      <c r="K129" s="50">
        <f>IFERROR(VALUE(INDEX('Paths Edit'!$C9:$LY9,1,0+K$71)&amp;""),NA())</f>
        <v>-21</v>
      </c>
      <c r="L129" s="49">
        <f>IFERROR(VALUE(INDEX('Paths Edit'!$C9:$LY9,1,0+L$71)&amp;""),NA())</f>
        <v>-106</v>
      </c>
      <c r="M129" s="50">
        <f>IFERROR(VALUE(INDEX('Paths Edit'!$C9:$LY9,1,0+M$71)&amp;""),NA())</f>
        <v>-61</v>
      </c>
      <c r="N129" s="49">
        <f>IFERROR(VALUE(INDEX('Paths Edit'!$C9:$LY9,1,0+N$71)&amp;""),NA())</f>
        <v>-128</v>
      </c>
      <c r="O129" s="50">
        <f>IFERROR(VALUE(INDEX('Paths Edit'!$C9:$LY9,1,0+O$71)&amp;""),NA())</f>
        <v>-92</v>
      </c>
      <c r="P129" s="49">
        <f>IFERROR(VALUE(INDEX('Paths Edit'!$C9:$LY9,1,0+P$71)&amp;""),NA())</f>
        <v>-116</v>
      </c>
      <c r="Q129" s="50">
        <f>IFERROR(VALUE(INDEX('Paths Edit'!$C9:$LY9,1,0+Q$71)&amp;""),NA())</f>
        <v>-97</v>
      </c>
      <c r="R129" s="49">
        <f>IFERROR(VALUE(INDEX('Paths Edit'!$C9:$LY9,1,0+R$71)&amp;""),NA())</f>
        <v>-86</v>
      </c>
      <c r="S129" s="50">
        <f>IFERROR(VALUE(INDEX('Paths Edit'!$C9:$LY9,1,0+S$71)&amp;""),NA())</f>
        <v>-99</v>
      </c>
      <c r="T129" s="49">
        <f>IFERROR(VALUE(INDEX('Paths Edit'!$C9:$LY9,1,0+T$71)&amp;""),NA())</f>
        <v>-71</v>
      </c>
      <c r="U129" s="50">
        <f>IFERROR(VALUE(INDEX('Paths Edit'!$C9:$LY9,1,0+U$71)&amp;""),NA())</f>
        <v>-64</v>
      </c>
      <c r="V129" s="49">
        <f>IFERROR(VALUE(INDEX('Paths Edit'!$C9:$LY9,1,0+V$71)&amp;""),NA())</f>
        <v>-49</v>
      </c>
      <c r="W129" s="50">
        <f>IFERROR(VALUE(INDEX('Paths Edit'!$C9:$LY9,1,0+W$71)&amp;""),NA())</f>
        <v>-29</v>
      </c>
      <c r="X129" s="49">
        <f>IFERROR(VALUE(INDEX('Paths Edit'!$C9:$LY9,1,0+X$71)&amp;""),NA())</f>
        <v>-59</v>
      </c>
      <c r="Y129" s="50">
        <f>IFERROR(VALUE(INDEX('Paths Edit'!$C9:$LY9,1,0+Y$71)&amp;""),NA())</f>
        <v>-5</v>
      </c>
      <c r="Z129" s="49">
        <f>IFERROR(VALUE(INDEX('Paths Edit'!$C9:$LY9,1,0+Z$71)&amp;""),NA())</f>
        <v>-94</v>
      </c>
      <c r="AA129" s="50">
        <f>IFERROR(VALUE(INDEX('Paths Edit'!$C9:$LY9,1,0+AA$71)&amp;""),NA())</f>
        <v>-26</v>
      </c>
      <c r="AB129" s="49">
        <f>IFERROR(VALUE(INDEX('Paths Edit'!$C9:$LY9,1,0+AB$71)&amp;""),NA())</f>
        <v>-83</v>
      </c>
      <c r="AC129" s="50">
        <f>IFERROR(VALUE(INDEX('Paths Edit'!$C9:$LY9,1,0+AC$71)&amp;""),NA())</f>
        <v>-116</v>
      </c>
      <c r="AD129" s="49">
        <f>IFERROR(VALUE(INDEX('Paths Edit'!$C9:$LY9,1,0+AD$71)&amp;""),NA())</f>
        <v>-65</v>
      </c>
      <c r="AE129" s="50">
        <f>IFERROR(VALUE(INDEX('Paths Edit'!$C9:$LY9,1,0+AE$71)&amp;""),NA())</f>
        <v>-132</v>
      </c>
      <c r="AF129" s="49">
        <f>IFERROR(VALUE(INDEX('Paths Edit'!$C9:$LY9,1,0+AF$71)&amp;""),NA())</f>
        <v>-39</v>
      </c>
      <c r="AG129" s="50">
        <f>IFERROR(VALUE(INDEX('Paths Edit'!$C9:$LY9,1,0+AG$71)&amp;""),NA())</f>
        <v>-119</v>
      </c>
      <c r="AH129" s="49">
        <f>IFERROR(VALUE(INDEX('Paths Edit'!$C9:$LY9,1,0+AH$71)&amp;""),NA())</f>
        <v>-18</v>
      </c>
      <c r="AI129" s="50">
        <f>IFERROR(VALUE(INDEX('Paths Edit'!$C9:$LY9,1,0+AI$71)&amp;""),NA())</f>
        <v>-91</v>
      </c>
      <c r="AJ129" s="49">
        <f>IFERROR(VALUE(INDEX('Paths Edit'!$C9:$LY9,1,0+AJ$71)&amp;""),NA())</f>
        <v>-8</v>
      </c>
      <c r="AK129" s="50">
        <f>IFERROR(VALUE(INDEX('Paths Edit'!$C9:$LY9,1,0+AK$71)&amp;""),NA())</f>
        <v>-59</v>
      </c>
      <c r="AL129" s="49">
        <f>IFERROR(VALUE(INDEX('Paths Edit'!$C9:$LY9,1,0+AL$71)&amp;""),NA())</f>
        <v>-21</v>
      </c>
      <c r="AM129" s="50">
        <f>IFERROR(VALUE(INDEX('Paths Edit'!$C9:$LY9,1,0+AM$71)&amp;""),NA())</f>
        <v>-41</v>
      </c>
      <c r="AN129" s="49">
        <f>IFERROR(VALUE(INDEX('Paths Edit'!$C9:$LY9,1,0+AN$71)&amp;""),NA())</f>
        <v>-52</v>
      </c>
      <c r="AO129" s="50">
        <f>IFERROR(VALUE(INDEX('Paths Edit'!$C9:$LY9,1,0+AO$71)&amp;""),NA())</f>
        <v>4</v>
      </c>
      <c r="AP129" s="49">
        <f>IFERROR(VALUE(INDEX('Paths Edit'!$C9:$LY9,1,0+AP$71)&amp;""),NA())</f>
        <v>-44</v>
      </c>
      <c r="AQ129" s="50">
        <f>IFERROR(VALUE(INDEX('Paths Edit'!$C9:$LY9,1,0+AQ$71)&amp;""),NA())</f>
        <v>-2</v>
      </c>
      <c r="AR129" s="49">
        <f>IFERROR(VALUE(INDEX('Paths Edit'!$C9:$LY9,1,0+AR$71)&amp;""),NA())</f>
        <v>-8</v>
      </c>
      <c r="AS129" s="50">
        <f>IFERROR(VALUE(INDEX('Paths Edit'!$C9:$LY9,1,0+AS$71)&amp;""),NA())</f>
        <v>-9</v>
      </c>
      <c r="AT129" s="49">
        <f>IFERROR(VALUE(INDEX('Paths Edit'!$C9:$LY9,1,0+AT$71)&amp;""),NA())</f>
        <v>14</v>
      </c>
      <c r="AU129" s="50">
        <f>IFERROR(VALUE(INDEX('Paths Edit'!$C9:$LY9,1,0+AU$71)&amp;""),NA())</f>
        <v>6</v>
      </c>
      <c r="AV129" s="49">
        <f>IFERROR(VALUE(INDEX('Paths Edit'!$C9:$LY9,1,0+AV$71)&amp;""),NA())</f>
        <v>44</v>
      </c>
      <c r="AW129" s="50">
        <f>IFERROR(VALUE(INDEX('Paths Edit'!$C9:$LY9,1,0+AW$71)&amp;""),NA())</f>
        <v>11</v>
      </c>
      <c r="AX129" s="49">
        <f>IFERROR(VALUE(INDEX('Paths Edit'!$C9:$LY9,1,0+AX$71)&amp;""),NA())</f>
        <v>43</v>
      </c>
      <c r="AY129" s="50">
        <f>IFERROR(VALUE(INDEX('Paths Edit'!$C9:$LY9,1,0+AY$71)&amp;""),NA())</f>
        <v>-28</v>
      </c>
      <c r="AZ129" s="49">
        <f>IFERROR(VALUE(INDEX('Paths Edit'!$C9:$LY9,1,0+AZ$71)&amp;""),NA())</f>
        <v>50</v>
      </c>
      <c r="BA129" s="50">
        <f>IFERROR(VALUE(INDEX('Paths Edit'!$C9:$LY9,1,0+BA$71)&amp;""),NA())</f>
        <v>-63</v>
      </c>
      <c r="BB129" s="49">
        <f>IFERROR(VALUE(INDEX('Paths Edit'!$C9:$LY9,1,0+BB$71)&amp;""),NA())</f>
        <v>19</v>
      </c>
      <c r="BC129" s="50">
        <f>IFERROR(VALUE(INDEX('Paths Edit'!$C9:$LY9,1,0+BC$71)&amp;""),NA())</f>
        <v>-87</v>
      </c>
      <c r="BD129" s="49">
        <f>IFERROR(VALUE(INDEX('Paths Edit'!$C9:$LY9,1,0+BD$71)&amp;""),NA())</f>
        <v>60</v>
      </c>
      <c r="BE129" s="50">
        <f>IFERROR(VALUE(INDEX('Paths Edit'!$C9:$LY9,1,0+BE$71)&amp;""),NA())</f>
        <v>-52</v>
      </c>
      <c r="BF129" s="49">
        <f>IFERROR(VALUE(INDEX('Paths Edit'!$C9:$LY9,1,0+BF$71)&amp;""),NA())</f>
        <v>101</v>
      </c>
      <c r="BG129" s="50">
        <f>IFERROR(VALUE(INDEX('Paths Edit'!$C9:$LY9,1,0+BG$71)&amp;""),NA())</f>
        <v>-51</v>
      </c>
      <c r="BH129" s="49">
        <f>IFERROR(VALUE(INDEX('Paths Edit'!$C9:$LY9,1,0+BH$71)&amp;""),NA())</f>
        <v>114</v>
      </c>
      <c r="BI129" s="50">
        <f>IFERROR(VALUE(INDEX('Paths Edit'!$C9:$LY9,1,0+BI$71)&amp;""),NA())</f>
        <v>-83</v>
      </c>
      <c r="BJ129" s="49">
        <f>IFERROR(VALUE(INDEX('Paths Edit'!$C9:$LY9,1,0+BJ$71)&amp;""),NA())</f>
        <v>121</v>
      </c>
      <c r="BK129" s="50">
        <f>IFERROR(VALUE(INDEX('Paths Edit'!$C9:$LY9,1,0+BK$71)&amp;""),NA())</f>
        <v>-73</v>
      </c>
      <c r="BL129" s="49">
        <f>IFERROR(VALUE(INDEX('Paths Edit'!$C9:$LY9,1,0+BL$71)&amp;""),NA())</f>
        <v>150</v>
      </c>
      <c r="BM129" s="50">
        <f>IFERROR(VALUE(INDEX('Paths Edit'!$C9:$LY9,1,0+BM$71)&amp;""),NA())</f>
        <v>-43</v>
      </c>
      <c r="BN129" s="49">
        <f>IFERROR(VALUE(INDEX('Paths Edit'!$C9:$LY9,1,0+BN$71)&amp;""),NA())</f>
        <v>140</v>
      </c>
      <c r="BO129" s="50">
        <f>IFERROR(VALUE(INDEX('Paths Edit'!$C9:$LY9,1,0+BO$71)&amp;""),NA())</f>
        <v>-9</v>
      </c>
      <c r="BP129" s="49">
        <f>IFERROR(VALUE(INDEX('Paths Edit'!$C9:$LY9,1,0+BP$71)&amp;""),NA())</f>
        <v>105</v>
      </c>
      <c r="BQ129" s="50">
        <f>IFERROR(VALUE(INDEX('Paths Edit'!$C9:$LY9,1,0+BQ$71)&amp;""),NA())</f>
        <v>9</v>
      </c>
      <c r="BR129" s="49">
        <f>IFERROR(VALUE(INDEX('Paths Edit'!$C9:$LY9,1,0+BR$71)&amp;""),NA())</f>
        <v>86</v>
      </c>
      <c r="BS129" s="50">
        <f>IFERROR(VALUE(INDEX('Paths Edit'!$C9:$LY9,1,0+BS$71)&amp;""),NA())</f>
        <v>33</v>
      </c>
      <c r="BT129" s="49">
        <f>IFERROR(VALUE(INDEX('Paths Edit'!$C9:$LY9,1,0+BT$71)&amp;""),NA())</f>
        <v>62</v>
      </c>
      <c r="BU129" s="50">
        <f>IFERROR(VALUE(INDEX('Paths Edit'!$C9:$LY9,1,0+BU$71)&amp;""),NA())</f>
        <v>15</v>
      </c>
      <c r="BV129" s="49">
        <f>IFERROR(VALUE(INDEX('Paths Edit'!$C9:$LY9,1,0+BV$71)&amp;""),NA())</f>
        <v>3</v>
      </c>
      <c r="BW129" s="50">
        <f>IFERROR(VALUE(INDEX('Paths Edit'!$C9:$LY9,1,0+BW$71)&amp;""),NA())</f>
        <v>12</v>
      </c>
      <c r="BX129" s="49">
        <f>IFERROR(VALUE(INDEX('Paths Edit'!$C9:$LY9,1,0+BX$71)&amp;""),NA())</f>
        <v>-6</v>
      </c>
      <c r="BY129" s="50">
        <f>IFERROR(VALUE(INDEX('Paths Edit'!$C9:$LY9,1,0+BY$71)&amp;""),NA())</f>
        <v>55</v>
      </c>
      <c r="BZ129" s="49">
        <f>IFERROR(VALUE(INDEX('Paths Edit'!$C9:$LY9,1,0+BZ$71)&amp;""),NA())</f>
        <v>18</v>
      </c>
      <c r="CA129" s="50">
        <f>IFERROR(VALUE(INDEX('Paths Edit'!$C9:$LY9,1,0+CA$71)&amp;""),NA())</f>
        <v>67</v>
      </c>
      <c r="CB129" s="49">
        <f>IFERROR(VALUE(INDEX('Paths Edit'!$C9:$LY9,1,0+CB$71)&amp;""),NA())</f>
        <v>13</v>
      </c>
      <c r="CC129" s="50">
        <f>IFERROR(VALUE(INDEX('Paths Edit'!$C9:$LY9,1,0+CC$71)&amp;""),NA())</f>
        <v>92</v>
      </c>
      <c r="CD129" s="49">
        <f>IFERROR(VALUE(INDEX('Paths Edit'!$C9:$LY9,1,0+CD$71)&amp;""),NA())</f>
        <v>42</v>
      </c>
      <c r="CE129" s="50">
        <f>IFERROR(VALUE(INDEX('Paths Edit'!$C9:$LY9,1,0+CE$71)&amp;""),NA())</f>
        <v>101</v>
      </c>
      <c r="CF129" s="49">
        <f>IFERROR(VALUE(INDEX('Paths Edit'!$C9:$LY9,1,0+CF$71)&amp;""),NA())</f>
        <v>67</v>
      </c>
      <c r="CG129" s="50">
        <f>IFERROR(VALUE(INDEX('Paths Edit'!$C9:$LY9,1,0+CG$71)&amp;""),NA())</f>
        <v>131</v>
      </c>
      <c r="CH129" s="49">
        <f>IFERROR(VALUE(INDEX('Paths Edit'!$C9:$LY9,1,0+CH$71)&amp;""),NA())</f>
        <v>16</v>
      </c>
      <c r="CI129" s="50">
        <f>IFERROR(VALUE(INDEX('Paths Edit'!$C9:$LY9,1,0+CI$71)&amp;""),NA())</f>
        <v>120</v>
      </c>
      <c r="CJ129" s="49">
        <f>IFERROR(VALUE(INDEX('Paths Edit'!$C9:$LY9,1,0+CJ$71)&amp;""),NA())</f>
        <v>-35</v>
      </c>
      <c r="CK129" s="50">
        <f>IFERROR(VALUE(INDEX('Paths Edit'!$C9:$LY9,1,0+CK$71)&amp;""),NA())</f>
        <v>79</v>
      </c>
      <c r="CL129" s="49">
        <f>IFERROR(VALUE(INDEX('Paths Edit'!$C9:$LY9,1,0+CL$71)&amp;""),NA())</f>
        <v>-58</v>
      </c>
      <c r="CM129" s="50">
        <f>IFERROR(VALUE(INDEX('Paths Edit'!$C9:$LY9,1,0+CM$71)&amp;""),NA())</f>
        <v>76</v>
      </c>
      <c r="CN129" s="49">
        <f>IFERROR(VALUE(INDEX('Paths Edit'!$C9:$LY9,1,0+CN$71)&amp;""),NA())</f>
        <v>-110</v>
      </c>
      <c r="CO129" s="50">
        <f>IFERROR(VALUE(INDEX('Paths Edit'!$C9:$LY9,1,0+CO$71)&amp;""),NA())</f>
        <v>94</v>
      </c>
      <c r="CP129" s="49">
        <f>IFERROR(VALUE(INDEX('Paths Edit'!$C9:$LY9,1,0+CP$71)&amp;""),NA())</f>
        <v>-127</v>
      </c>
      <c r="CQ129" s="50">
        <f>IFERROR(VALUE(INDEX('Paths Edit'!$C9:$LY9,1,0+CQ$71)&amp;""),NA())</f>
        <v>23</v>
      </c>
      <c r="CR129" s="49">
        <f>IFERROR(VALUE(INDEX('Paths Edit'!$C9:$LY9,1,0+CR$71)&amp;""),NA())</f>
        <v>-100</v>
      </c>
      <c r="CS129" s="50">
        <f>IFERROR(VALUE(INDEX('Paths Edit'!$C9:$LY9,1,0+CS$71)&amp;""),NA())</f>
        <v>107</v>
      </c>
    </row>
    <row r="130" spans="1:97" ht="15" customHeight="1">
      <c r="A130" s="98"/>
      <c r="B130" s="49">
        <f>IFERROR(VALUE(INDEX('Paths Edit'!$C10:$LY10,1,0+B$71)&amp;""),NA())</f>
        <v>-175</v>
      </c>
      <c r="C130" s="50">
        <f>IFERROR(VALUE(INDEX('Paths Edit'!$C10:$LY10,1,0+C$71)&amp;""),NA())</f>
        <v>-69</v>
      </c>
      <c r="D130" s="49">
        <f>IFERROR(VALUE(INDEX('Paths Edit'!$C10:$LY10,1,0+D$71)&amp;""),NA())</f>
        <v>-194</v>
      </c>
      <c r="E130" s="50">
        <f>IFERROR(VALUE(INDEX('Paths Edit'!$C10:$LY10,1,0+E$71)&amp;""),NA())</f>
        <v>-47</v>
      </c>
      <c r="F130" s="49">
        <f>IFERROR(VALUE(INDEX('Paths Edit'!$C10:$LY10,1,0+F$71)&amp;""),NA())</f>
        <v>-175</v>
      </c>
      <c r="G130" s="50">
        <f>IFERROR(VALUE(INDEX('Paths Edit'!$C10:$LY10,1,0+G$71)&amp;""),NA())</f>
        <v>-5</v>
      </c>
      <c r="H130" s="49">
        <f>IFERROR(VALUE(INDEX('Paths Edit'!$C10:$LY10,1,0+H$71)&amp;""),NA())</f>
        <v>-156</v>
      </c>
      <c r="I130" s="50">
        <f>IFERROR(VALUE(INDEX('Paths Edit'!$C10:$LY10,1,0+I$71)&amp;""),NA())</f>
        <v>-18</v>
      </c>
      <c r="J130" s="49">
        <f>IFERROR(VALUE(INDEX('Paths Edit'!$C10:$LY10,1,0+J$71)&amp;""),NA())</f>
        <v>-123</v>
      </c>
      <c r="K130" s="50">
        <f>IFERROR(VALUE(INDEX('Paths Edit'!$C10:$LY10,1,0+K$71)&amp;""),NA())</f>
        <v>-29</v>
      </c>
      <c r="L130" s="49">
        <f>IFERROR(VALUE(INDEX('Paths Edit'!$C10:$LY10,1,0+L$71)&amp;""),NA())</f>
        <v>-106</v>
      </c>
      <c r="M130" s="50">
        <f>IFERROR(VALUE(INDEX('Paths Edit'!$C10:$LY10,1,0+M$71)&amp;""),NA())</f>
        <v>-71</v>
      </c>
      <c r="N130" s="49">
        <f>IFERROR(VALUE(INDEX('Paths Edit'!$C10:$LY10,1,0+N$71)&amp;""),NA())</f>
        <v>-134</v>
      </c>
      <c r="O130" s="50">
        <f>IFERROR(VALUE(INDEX('Paths Edit'!$C10:$LY10,1,0+O$71)&amp;""),NA())</f>
        <v>-88</v>
      </c>
      <c r="P130" s="49">
        <f>IFERROR(VALUE(INDEX('Paths Edit'!$C10:$LY10,1,0+P$71)&amp;""),NA())</f>
        <v>-109</v>
      </c>
      <c r="Q130" s="50">
        <f>IFERROR(VALUE(INDEX('Paths Edit'!$C10:$LY10,1,0+Q$71)&amp;""),NA())</f>
        <v>-101</v>
      </c>
      <c r="R130" s="49">
        <f>IFERROR(VALUE(INDEX('Paths Edit'!$C10:$LY10,1,0+R$71)&amp;""),NA())</f>
        <v>-82</v>
      </c>
      <c r="S130" s="50">
        <f>IFERROR(VALUE(INDEX('Paths Edit'!$C10:$LY10,1,0+S$71)&amp;""),NA())</f>
        <v>-92</v>
      </c>
      <c r="T130" s="49">
        <f>IFERROR(VALUE(INDEX('Paths Edit'!$C10:$LY10,1,0+T$71)&amp;""),NA())</f>
        <v>-68</v>
      </c>
      <c r="U130" s="50">
        <f>IFERROR(VALUE(INDEX('Paths Edit'!$C10:$LY10,1,0+U$71)&amp;""),NA())</f>
        <v>-58</v>
      </c>
      <c r="V130" s="49">
        <f>IFERROR(VALUE(INDEX('Paths Edit'!$C10:$LY10,1,0+V$71)&amp;""),NA())</f>
        <v>-53</v>
      </c>
      <c r="W130" s="50">
        <f>IFERROR(VALUE(INDEX('Paths Edit'!$C10:$LY10,1,0+W$71)&amp;""),NA())</f>
        <v>-24</v>
      </c>
      <c r="X130" s="49">
        <f>IFERROR(VALUE(INDEX('Paths Edit'!$C10:$LY10,1,0+X$71)&amp;""),NA())</f>
        <v>-64</v>
      </c>
      <c r="Y130" s="50">
        <f>IFERROR(VALUE(INDEX('Paths Edit'!$C10:$LY10,1,0+Y$71)&amp;""),NA())</f>
        <v>-7</v>
      </c>
      <c r="Z130" s="49">
        <f>IFERROR(VALUE(INDEX('Paths Edit'!$C10:$LY10,1,0+Z$71)&amp;""),NA())</f>
        <v>-104</v>
      </c>
      <c r="AA130" s="50">
        <f>IFERROR(VALUE(INDEX('Paths Edit'!$C10:$LY10,1,0+AA$71)&amp;""),NA())</f>
        <v>-24</v>
      </c>
      <c r="AB130" s="49">
        <f>IFERROR(VALUE(INDEX('Paths Edit'!$C10:$LY10,1,0+AB$71)&amp;""),NA())</f>
        <v>-82</v>
      </c>
      <c r="AC130" s="50">
        <f>IFERROR(VALUE(INDEX('Paths Edit'!$C10:$LY10,1,0+AC$71)&amp;""),NA())</f>
        <v>-123</v>
      </c>
      <c r="AD130" s="49">
        <f>IFERROR(VALUE(INDEX('Paths Edit'!$C10:$LY10,1,0+AD$71)&amp;""),NA())</f>
        <v>-60</v>
      </c>
      <c r="AE130" s="50">
        <f>IFERROR(VALUE(INDEX('Paths Edit'!$C10:$LY10,1,0+AE$71)&amp;""),NA())</f>
        <v>-131</v>
      </c>
      <c r="AF130" s="49">
        <f>IFERROR(VALUE(INDEX('Paths Edit'!$C10:$LY10,1,0+AF$71)&amp;""),NA())</f>
        <v>-42</v>
      </c>
      <c r="AG130" s="50">
        <f>IFERROR(VALUE(INDEX('Paths Edit'!$C10:$LY10,1,0+AG$71)&amp;""),NA())</f>
        <v>-113</v>
      </c>
      <c r="AH130" s="49">
        <f>IFERROR(VALUE(INDEX('Paths Edit'!$C10:$LY10,1,0+AH$71)&amp;""),NA())</f>
        <v>-14</v>
      </c>
      <c r="AI130" s="50">
        <f>IFERROR(VALUE(INDEX('Paths Edit'!$C10:$LY10,1,0+AI$71)&amp;""),NA())</f>
        <v>-86</v>
      </c>
      <c r="AJ130" s="49">
        <f>IFERROR(VALUE(INDEX('Paths Edit'!$C10:$LY10,1,0+AJ$71)&amp;""),NA())</f>
        <v>-11</v>
      </c>
      <c r="AK130" s="50">
        <f>IFERROR(VALUE(INDEX('Paths Edit'!$C10:$LY10,1,0+AK$71)&amp;""),NA())</f>
        <v>-50</v>
      </c>
      <c r="AL130" s="49">
        <f>IFERROR(VALUE(INDEX('Paths Edit'!$C10:$LY10,1,0+AL$71)&amp;""),NA())</f>
        <v>-30</v>
      </c>
      <c r="AM130" s="50">
        <f>IFERROR(VALUE(INDEX('Paths Edit'!$C10:$LY10,1,0+AM$71)&amp;""),NA())</f>
        <v>-40</v>
      </c>
      <c r="AN130" s="49">
        <f>IFERROR(VALUE(INDEX('Paths Edit'!$C10:$LY10,1,0+AN$71)&amp;""),NA())</f>
        <v>-49</v>
      </c>
      <c r="AO130" s="50">
        <f>IFERROR(VALUE(INDEX('Paths Edit'!$C10:$LY10,1,0+AO$71)&amp;""),NA())</f>
        <v>10</v>
      </c>
      <c r="AP130" s="49">
        <f>IFERROR(VALUE(INDEX('Paths Edit'!$C10:$LY10,1,0+AP$71)&amp;""),NA())</f>
        <v>-36</v>
      </c>
      <c r="AQ130" s="50">
        <f>IFERROR(VALUE(INDEX('Paths Edit'!$C10:$LY10,1,0+AQ$71)&amp;""),NA())</f>
        <v>-4</v>
      </c>
      <c r="AR130" s="49">
        <f>IFERROR(VALUE(INDEX('Paths Edit'!$C10:$LY10,1,0+AR$71)&amp;""),NA())</f>
        <v>-1</v>
      </c>
      <c r="AS130" s="50">
        <f>IFERROR(VALUE(INDEX('Paths Edit'!$C10:$LY10,1,0+AS$71)&amp;""),NA())</f>
        <v>-6</v>
      </c>
      <c r="AT130" s="49">
        <f>IFERROR(VALUE(INDEX('Paths Edit'!$C10:$LY10,1,0+AT$71)&amp;""),NA())</f>
        <v>21</v>
      </c>
      <c r="AU130" s="50">
        <f>IFERROR(VALUE(INDEX('Paths Edit'!$C10:$LY10,1,0+AU$71)&amp;""),NA())</f>
        <v>8</v>
      </c>
      <c r="AV130" s="49">
        <f>IFERROR(VALUE(INDEX('Paths Edit'!$C10:$LY10,1,0+AV$71)&amp;""),NA())</f>
        <v>53</v>
      </c>
      <c r="AW130" s="50">
        <f>IFERROR(VALUE(INDEX('Paths Edit'!$C10:$LY10,1,0+AW$71)&amp;""),NA())</f>
        <v>5</v>
      </c>
      <c r="AX130" s="49">
        <f>IFERROR(VALUE(INDEX('Paths Edit'!$C10:$LY10,1,0+AX$71)&amp;""),NA())</f>
        <v>41</v>
      </c>
      <c r="AY130" s="50">
        <f>IFERROR(VALUE(INDEX('Paths Edit'!$C10:$LY10,1,0+AY$71)&amp;""),NA())</f>
        <v>-35</v>
      </c>
      <c r="AZ130" s="49">
        <f>IFERROR(VALUE(INDEX('Paths Edit'!$C10:$LY10,1,0+AZ$71)&amp;""),NA())</f>
        <v>47</v>
      </c>
      <c r="BA130" s="50">
        <f>IFERROR(VALUE(INDEX('Paths Edit'!$C10:$LY10,1,0+BA$71)&amp;""),NA())</f>
        <v>-71</v>
      </c>
      <c r="BB130" s="49">
        <f>IFERROR(VALUE(INDEX('Paths Edit'!$C10:$LY10,1,0+BB$71)&amp;""),NA())</f>
        <v>15</v>
      </c>
      <c r="BC130" s="50">
        <f>IFERROR(VALUE(INDEX('Paths Edit'!$C10:$LY10,1,0+BC$71)&amp;""),NA())</f>
        <v>-93</v>
      </c>
      <c r="BD130" s="49">
        <f>IFERROR(VALUE(INDEX('Paths Edit'!$C10:$LY10,1,0+BD$71)&amp;""),NA())</f>
        <v>68</v>
      </c>
      <c r="BE130" s="50">
        <f>IFERROR(VALUE(INDEX('Paths Edit'!$C10:$LY10,1,0+BE$71)&amp;""),NA())</f>
        <v>-46</v>
      </c>
      <c r="BF130" s="49">
        <f>IFERROR(VALUE(INDEX('Paths Edit'!$C10:$LY10,1,0+BF$71)&amp;""),NA())</f>
        <v>105</v>
      </c>
      <c r="BG130" s="50">
        <f>IFERROR(VALUE(INDEX('Paths Edit'!$C10:$LY10,1,0+BG$71)&amp;""),NA())</f>
        <v>-58</v>
      </c>
      <c r="BH130" s="49">
        <f>IFERROR(VALUE(INDEX('Paths Edit'!$C10:$LY10,1,0+BH$71)&amp;""),NA())</f>
        <v>110</v>
      </c>
      <c r="BI130" s="50">
        <f>IFERROR(VALUE(INDEX('Paths Edit'!$C10:$LY10,1,0+BI$71)&amp;""),NA())</f>
        <v>-92</v>
      </c>
      <c r="BJ130" s="49">
        <f>IFERROR(VALUE(INDEX('Paths Edit'!$C10:$LY10,1,0+BJ$71)&amp;""),NA())</f>
        <v>129</v>
      </c>
      <c r="BK130" s="50">
        <f>IFERROR(VALUE(INDEX('Paths Edit'!$C10:$LY10,1,0+BK$71)&amp;""),NA())</f>
        <v>-70</v>
      </c>
      <c r="BL130" s="49">
        <f>IFERROR(VALUE(INDEX('Paths Edit'!$C10:$LY10,1,0+BL$71)&amp;""),NA())</f>
        <v>149</v>
      </c>
      <c r="BM130" s="50">
        <f>IFERROR(VALUE(INDEX('Paths Edit'!$C10:$LY10,1,0+BM$71)&amp;""),NA())</f>
        <v>-39</v>
      </c>
      <c r="BN130" s="49">
        <f>IFERROR(VALUE(INDEX('Paths Edit'!$C10:$LY10,1,0+BN$71)&amp;""),NA())</f>
        <v>138</v>
      </c>
      <c r="BO130" s="50">
        <f>IFERROR(VALUE(INDEX('Paths Edit'!$C10:$LY10,1,0+BO$71)&amp;""),NA())</f>
        <v>-3</v>
      </c>
      <c r="BP130" s="49">
        <f>IFERROR(VALUE(INDEX('Paths Edit'!$C10:$LY10,1,0+BP$71)&amp;""),NA())</f>
        <v>101</v>
      </c>
      <c r="BQ130" s="50">
        <f>IFERROR(VALUE(INDEX('Paths Edit'!$C10:$LY10,1,0+BQ$71)&amp;""),NA())</f>
        <v>13</v>
      </c>
      <c r="BR130" s="49">
        <f>IFERROR(VALUE(INDEX('Paths Edit'!$C10:$LY10,1,0+BR$71)&amp;""),NA())</f>
        <v>82</v>
      </c>
      <c r="BS130" s="50">
        <f>IFERROR(VALUE(INDEX('Paths Edit'!$C10:$LY10,1,0+BS$71)&amp;""),NA())</f>
        <v>29</v>
      </c>
      <c r="BT130" s="49">
        <f>IFERROR(VALUE(INDEX('Paths Edit'!$C10:$LY10,1,0+BT$71)&amp;""),NA())</f>
        <v>53</v>
      </c>
      <c r="BU130" s="50">
        <f>IFERROR(VALUE(INDEX('Paths Edit'!$C10:$LY10,1,0+BU$71)&amp;""),NA())</f>
        <v>16</v>
      </c>
      <c r="BV130" s="49">
        <f>IFERROR(VALUE(INDEX('Paths Edit'!$C10:$LY10,1,0+BV$71)&amp;""),NA())</f>
        <v>0</v>
      </c>
      <c r="BW130" s="50">
        <f>IFERROR(VALUE(INDEX('Paths Edit'!$C10:$LY10,1,0+BW$71)&amp;""),NA())</f>
        <v>18</v>
      </c>
      <c r="BX130" s="49">
        <f>IFERROR(VALUE(INDEX('Paths Edit'!$C10:$LY10,1,0+BX$71)&amp;""),NA())</f>
        <v>0</v>
      </c>
      <c r="BY130" s="50">
        <f>IFERROR(VALUE(INDEX('Paths Edit'!$C10:$LY10,1,0+BY$71)&amp;""),NA())</f>
        <v>58</v>
      </c>
      <c r="BZ130" s="49">
        <f>IFERROR(VALUE(INDEX('Paths Edit'!$C10:$LY10,1,0+BZ$71)&amp;""),NA())</f>
        <v>17</v>
      </c>
      <c r="CA130" s="50">
        <f>IFERROR(VALUE(INDEX('Paths Edit'!$C10:$LY10,1,0+CA$71)&amp;""),NA())</f>
        <v>71</v>
      </c>
      <c r="CB130" s="49">
        <f>IFERROR(VALUE(INDEX('Paths Edit'!$C10:$LY10,1,0+CB$71)&amp;""),NA())</f>
        <v>22</v>
      </c>
      <c r="CC130" s="50">
        <f>IFERROR(VALUE(INDEX('Paths Edit'!$C10:$LY10,1,0+CC$71)&amp;""),NA())</f>
        <v>93</v>
      </c>
      <c r="CD130" s="49">
        <f>IFERROR(VALUE(INDEX('Paths Edit'!$C10:$LY10,1,0+CD$71)&amp;""),NA())</f>
        <v>46</v>
      </c>
      <c r="CE130" s="50">
        <f>IFERROR(VALUE(INDEX('Paths Edit'!$C10:$LY10,1,0+CE$71)&amp;""),NA())</f>
        <v>104</v>
      </c>
      <c r="CF130" s="49">
        <f>IFERROR(VALUE(INDEX('Paths Edit'!$C10:$LY10,1,0+CF$71)&amp;""),NA())</f>
        <v>84</v>
      </c>
      <c r="CG130" s="50">
        <f>IFERROR(VALUE(INDEX('Paths Edit'!$C10:$LY10,1,0+CG$71)&amp;""),NA())</f>
        <v>128</v>
      </c>
      <c r="CH130" s="49">
        <f>IFERROR(VALUE(INDEX('Paths Edit'!$C10:$LY10,1,0+CH$71)&amp;""),NA())</f>
        <v>25</v>
      </c>
      <c r="CI130" s="50">
        <f>IFERROR(VALUE(INDEX('Paths Edit'!$C10:$LY10,1,0+CI$71)&amp;""),NA())</f>
        <v>117</v>
      </c>
      <c r="CJ130" s="49">
        <f>IFERROR(VALUE(INDEX('Paths Edit'!$C10:$LY10,1,0+CJ$71)&amp;""),NA())</f>
        <v>-26</v>
      </c>
      <c r="CK130" s="50">
        <f>IFERROR(VALUE(INDEX('Paths Edit'!$C10:$LY10,1,0+CK$71)&amp;""),NA())</f>
        <v>82</v>
      </c>
      <c r="CL130" s="49">
        <f>IFERROR(VALUE(INDEX('Paths Edit'!$C10:$LY10,1,0+CL$71)&amp;""),NA())</f>
        <v>-68</v>
      </c>
      <c r="CM130" s="50">
        <f>IFERROR(VALUE(INDEX('Paths Edit'!$C10:$LY10,1,0+CM$71)&amp;""),NA())</f>
        <v>80</v>
      </c>
      <c r="CN130" s="49">
        <f>IFERROR(VALUE(INDEX('Paths Edit'!$C10:$LY10,1,0+CN$71)&amp;""),NA())</f>
        <v>-117</v>
      </c>
      <c r="CO130" s="50">
        <f>IFERROR(VALUE(INDEX('Paths Edit'!$C10:$LY10,1,0+CO$71)&amp;""),NA())</f>
        <v>89</v>
      </c>
      <c r="CP130" s="49">
        <f>IFERROR(VALUE(INDEX('Paths Edit'!$C10:$LY10,1,0+CP$71)&amp;""),NA())</f>
        <v>-129</v>
      </c>
      <c r="CQ130" s="50">
        <f>IFERROR(VALUE(INDEX('Paths Edit'!$C10:$LY10,1,0+CQ$71)&amp;""),NA())</f>
        <v>12</v>
      </c>
      <c r="CR130" s="49">
        <f>IFERROR(VALUE(INDEX('Paths Edit'!$C10:$LY10,1,0+CR$71)&amp;""),NA())</f>
        <v>-93</v>
      </c>
      <c r="CS130" s="50">
        <f>IFERROR(VALUE(INDEX('Paths Edit'!$C10:$LY10,1,0+CS$71)&amp;""),NA())</f>
        <v>116</v>
      </c>
    </row>
    <row r="131" spans="1:97" ht="15" customHeight="1">
      <c r="A131" s="98"/>
      <c r="B131" s="49">
        <f>IFERROR(VALUE(INDEX('Paths Edit'!$C11:$LY11,1,0+B$71)&amp;""),NA())</f>
        <v>-163</v>
      </c>
      <c r="C131" s="50">
        <f>IFERROR(VALUE(INDEX('Paths Edit'!$C11:$LY11,1,0+C$71)&amp;""),NA())</f>
        <v>-70</v>
      </c>
      <c r="D131" s="49">
        <f>IFERROR(VALUE(INDEX('Paths Edit'!$C11:$LY11,1,0+D$71)&amp;""),NA())</f>
        <v>-195</v>
      </c>
      <c r="E131" s="50">
        <f>IFERROR(VALUE(INDEX('Paths Edit'!$C11:$LY11,1,0+E$71)&amp;""),NA())</f>
        <v>-39</v>
      </c>
      <c r="F131" s="49">
        <f>IFERROR(VALUE(INDEX('Paths Edit'!$C11:$LY11,1,0+F$71)&amp;""),NA())</f>
        <v>-173</v>
      </c>
      <c r="G131" s="50">
        <f>IFERROR(VALUE(INDEX('Paths Edit'!$C11:$LY11,1,0+G$71)&amp;""),NA())</f>
        <v>2</v>
      </c>
      <c r="H131" s="49">
        <f>IFERROR(VALUE(INDEX('Paths Edit'!$C11:$LY11,1,0+H$71)&amp;""),NA())</f>
        <v>-151</v>
      </c>
      <c r="I131" s="50">
        <f>IFERROR(VALUE(INDEX('Paths Edit'!$C11:$LY11,1,0+I$71)&amp;""),NA())</f>
        <v>-13</v>
      </c>
      <c r="J131" s="49">
        <f>IFERROR(VALUE(INDEX('Paths Edit'!$C11:$LY11,1,0+J$71)&amp;""),NA())</f>
        <v>-116</v>
      </c>
      <c r="K131" s="50">
        <f>IFERROR(VALUE(INDEX('Paths Edit'!$C11:$LY11,1,0+K$71)&amp;""),NA())</f>
        <v>-33</v>
      </c>
      <c r="L131" s="49">
        <f>IFERROR(VALUE(INDEX('Paths Edit'!$C11:$LY11,1,0+L$71)&amp;""),NA())</f>
        <v>-110</v>
      </c>
      <c r="M131" s="50">
        <f>IFERROR(VALUE(INDEX('Paths Edit'!$C11:$LY11,1,0+M$71)&amp;""),NA())</f>
        <v>-80</v>
      </c>
      <c r="N131" s="49">
        <f>IFERROR(VALUE(INDEX('Paths Edit'!$C11:$LY11,1,0+N$71)&amp;""),NA())</f>
        <v>-136</v>
      </c>
      <c r="O131" s="50">
        <f>IFERROR(VALUE(INDEX('Paths Edit'!$C11:$LY11,1,0+O$71)&amp;""),NA())</f>
        <v>-81</v>
      </c>
      <c r="P131" s="49">
        <f>IFERROR(VALUE(INDEX('Paths Edit'!$C11:$LY11,1,0+P$71)&amp;""),NA())</f>
        <v>-97</v>
      </c>
      <c r="Q131" s="50">
        <f>IFERROR(VALUE(INDEX('Paths Edit'!$C11:$LY11,1,0+Q$71)&amp;""),NA())</f>
        <v>-104</v>
      </c>
      <c r="R131" s="49">
        <f>IFERROR(VALUE(INDEX('Paths Edit'!$C11:$LY11,1,0+R$71)&amp;""),NA())</f>
        <v>-75</v>
      </c>
      <c r="S131" s="50">
        <f>IFERROR(VALUE(INDEX('Paths Edit'!$C11:$LY11,1,0+S$71)&amp;""),NA())</f>
        <v>-88</v>
      </c>
      <c r="T131" s="49">
        <f>IFERROR(VALUE(INDEX('Paths Edit'!$C11:$LY11,1,0+T$71)&amp;""),NA())</f>
        <v>-64</v>
      </c>
      <c r="U131" s="50">
        <f>IFERROR(VALUE(INDEX('Paths Edit'!$C11:$LY11,1,0+U$71)&amp;""),NA())</f>
        <v>-54</v>
      </c>
      <c r="V131" s="49">
        <f>IFERROR(VALUE(INDEX('Paths Edit'!$C11:$LY11,1,0+V$71)&amp;""),NA())</f>
        <v>-56</v>
      </c>
      <c r="W131" s="50">
        <f>IFERROR(VALUE(INDEX('Paths Edit'!$C11:$LY11,1,0+W$71)&amp;""),NA())</f>
        <v>-16</v>
      </c>
      <c r="X131" s="49">
        <f>IFERROR(VALUE(INDEX('Paths Edit'!$C11:$LY11,1,0+X$71)&amp;""),NA())</f>
        <v>-69</v>
      </c>
      <c r="Y131" s="50">
        <f>IFERROR(VALUE(INDEX('Paths Edit'!$C11:$LY11,1,0+Y$71)&amp;""),NA())</f>
        <v>-13</v>
      </c>
      <c r="Z131" s="49">
        <f>IFERROR(VALUE(INDEX('Paths Edit'!$C11:$LY11,1,0+Z$71)&amp;""),NA())</f>
        <v>-111</v>
      </c>
      <c r="AA131" s="50">
        <f>IFERROR(VALUE(INDEX('Paths Edit'!$C11:$LY11,1,0+AA$71)&amp;""),NA())</f>
        <v>-17</v>
      </c>
      <c r="AB131" s="49">
        <f>IFERROR(VALUE(INDEX('Paths Edit'!$C11:$LY11,1,0+AB$71)&amp;""),NA())</f>
        <v>-79</v>
      </c>
      <c r="AC131" s="50">
        <f>IFERROR(VALUE(INDEX('Paths Edit'!$C11:$LY11,1,0+AC$71)&amp;""),NA())</f>
        <v>-129</v>
      </c>
      <c r="AD131" s="49">
        <f>IFERROR(VALUE(INDEX('Paths Edit'!$C11:$LY11,1,0+AD$71)&amp;""),NA())</f>
        <v>-52</v>
      </c>
      <c r="AE131" s="50">
        <f>IFERROR(VALUE(INDEX('Paths Edit'!$C11:$LY11,1,0+AE$71)&amp;""),NA())</f>
        <v>-127</v>
      </c>
      <c r="AF131" s="49">
        <f>IFERROR(VALUE(INDEX('Paths Edit'!$C11:$LY11,1,0+AF$71)&amp;""),NA())</f>
        <v>-44</v>
      </c>
      <c r="AG131" s="50">
        <f>IFERROR(VALUE(INDEX('Paths Edit'!$C11:$LY11,1,0+AG$71)&amp;""),NA())</f>
        <v>-106</v>
      </c>
      <c r="AH131" s="49">
        <f>IFERROR(VALUE(INDEX('Paths Edit'!$C11:$LY11,1,0+AH$71)&amp;""),NA())</f>
        <v>-10</v>
      </c>
      <c r="AI131" s="50">
        <f>IFERROR(VALUE(INDEX('Paths Edit'!$C11:$LY11,1,0+AI$71)&amp;""),NA())</f>
        <v>-82</v>
      </c>
      <c r="AJ131" s="49">
        <f>IFERROR(VALUE(INDEX('Paths Edit'!$C11:$LY11,1,0+AJ$71)&amp;""),NA())</f>
        <v>-12</v>
      </c>
      <c r="AK131" s="50">
        <f>IFERROR(VALUE(INDEX('Paths Edit'!$C11:$LY11,1,0+AK$71)&amp;""),NA())</f>
        <v>-43</v>
      </c>
      <c r="AL131" s="49">
        <f>IFERROR(VALUE(INDEX('Paths Edit'!$C11:$LY11,1,0+AL$71)&amp;""),NA())</f>
        <v>-36</v>
      </c>
      <c r="AM131" s="50">
        <f>IFERROR(VALUE(INDEX('Paths Edit'!$C11:$LY11,1,0+AM$71)&amp;""),NA())</f>
        <v>-38</v>
      </c>
      <c r="AN131" s="49">
        <f>IFERROR(VALUE(INDEX('Paths Edit'!$C11:$LY11,1,0+AN$71)&amp;""),NA())</f>
        <v>-42</v>
      </c>
      <c r="AO131" s="50">
        <f>IFERROR(VALUE(INDEX('Paths Edit'!$C11:$LY11,1,0+AO$71)&amp;""),NA())</f>
        <v>14</v>
      </c>
      <c r="AP131" s="49">
        <f>IFERROR(VALUE(INDEX('Paths Edit'!$C11:$LY11,1,0+AP$71)&amp;""),NA())</f>
        <v>-30</v>
      </c>
      <c r="AQ131" s="50">
        <f>IFERROR(VALUE(INDEX('Paths Edit'!$C11:$LY11,1,0+AQ$71)&amp;""),NA())</f>
        <v>-8</v>
      </c>
      <c r="AR131" s="49">
        <f>IFERROR(VALUE(INDEX('Paths Edit'!$C11:$LY11,1,0+AR$71)&amp;""),NA())</f>
        <v>3</v>
      </c>
      <c r="AS131" s="50">
        <f>IFERROR(VALUE(INDEX('Paths Edit'!$C11:$LY11,1,0+AS$71)&amp;""),NA())</f>
        <v>-1</v>
      </c>
      <c r="AT131" s="49">
        <f>IFERROR(VALUE(INDEX('Paths Edit'!$C11:$LY11,1,0+AT$71)&amp;""),NA())</f>
        <v>24</v>
      </c>
      <c r="AU131" s="50">
        <f>IFERROR(VALUE(INDEX('Paths Edit'!$C11:$LY11,1,0+AU$71)&amp;""),NA())</f>
        <v>10</v>
      </c>
      <c r="AV131" s="49">
        <f>IFERROR(VALUE(INDEX('Paths Edit'!$C11:$LY11,1,0+AV$71)&amp;""),NA())</f>
        <v>55</v>
      </c>
      <c r="AW131" s="50">
        <f>IFERROR(VALUE(INDEX('Paths Edit'!$C11:$LY11,1,0+AW$71)&amp;""),NA())</f>
        <v>-4</v>
      </c>
      <c r="AX131" s="49">
        <f>IFERROR(VALUE(INDEX('Paths Edit'!$C11:$LY11,1,0+AX$71)&amp;""),NA())</f>
        <v>41</v>
      </c>
      <c r="AY131" s="50">
        <f>IFERROR(VALUE(INDEX('Paths Edit'!$C11:$LY11,1,0+AY$71)&amp;""),NA())</f>
        <v>-41</v>
      </c>
      <c r="AZ131" s="49">
        <f>IFERROR(VALUE(INDEX('Paths Edit'!$C11:$LY11,1,0+AZ$71)&amp;""),NA())</f>
        <v>41</v>
      </c>
      <c r="BA131" s="50">
        <f>IFERROR(VALUE(INDEX('Paths Edit'!$C11:$LY11,1,0+BA$71)&amp;""),NA())</f>
        <v>-75</v>
      </c>
      <c r="BB131" s="49">
        <f>IFERROR(VALUE(INDEX('Paths Edit'!$C11:$LY11,1,0+BB$71)&amp;""),NA())</f>
        <v>8</v>
      </c>
      <c r="BC131" s="50">
        <f>IFERROR(VALUE(INDEX('Paths Edit'!$C11:$LY11,1,0+BC$71)&amp;""),NA())</f>
        <v>-100</v>
      </c>
      <c r="BD131" s="49">
        <f>IFERROR(VALUE(INDEX('Paths Edit'!$C11:$LY11,1,0+BD$71)&amp;""),NA())</f>
        <v>78</v>
      </c>
      <c r="BE131" s="50">
        <f>IFERROR(VALUE(INDEX('Paths Edit'!$C11:$LY11,1,0+BE$71)&amp;""),NA())</f>
        <v>-43</v>
      </c>
      <c r="BF131" s="49">
        <f>IFERROR(VALUE(INDEX('Paths Edit'!$C11:$LY11,1,0+BF$71)&amp;""),NA())</f>
        <v>104</v>
      </c>
      <c r="BG131" s="50">
        <f>IFERROR(VALUE(INDEX('Paths Edit'!$C11:$LY11,1,0+BG$71)&amp;""),NA())</f>
        <v>-64</v>
      </c>
      <c r="BH131" s="49">
        <f>IFERROR(VALUE(INDEX('Paths Edit'!$C11:$LY11,1,0+BH$71)&amp;""),NA())</f>
        <v>106</v>
      </c>
      <c r="BI131" s="50">
        <f>IFERROR(VALUE(INDEX('Paths Edit'!$C11:$LY11,1,0+BI$71)&amp;""),NA())</f>
        <v>-104</v>
      </c>
      <c r="BJ131" s="49">
        <f>IFERROR(VALUE(INDEX('Paths Edit'!$C11:$LY11,1,0+BJ$71)&amp;""),NA())</f>
        <v>134</v>
      </c>
      <c r="BK131" s="50">
        <f>IFERROR(VALUE(INDEX('Paths Edit'!$C11:$LY11,1,0+BK$71)&amp;""),NA())</f>
        <v>-63</v>
      </c>
      <c r="BL131" s="49">
        <f>IFERROR(VALUE(INDEX('Paths Edit'!$C11:$LY11,1,0+BL$71)&amp;""),NA())</f>
        <v>144</v>
      </c>
      <c r="BM131" s="50">
        <f>IFERROR(VALUE(INDEX('Paths Edit'!$C11:$LY11,1,0+BM$71)&amp;""),NA())</f>
        <v>-33</v>
      </c>
      <c r="BN131" s="49">
        <f>IFERROR(VALUE(INDEX('Paths Edit'!$C11:$LY11,1,0+BN$71)&amp;""),NA())</f>
        <v>132</v>
      </c>
      <c r="BO131" s="50">
        <f>IFERROR(VALUE(INDEX('Paths Edit'!$C11:$LY11,1,0+BO$71)&amp;""),NA())</f>
        <v>2</v>
      </c>
      <c r="BP131" s="49">
        <f>IFERROR(VALUE(INDEX('Paths Edit'!$C11:$LY11,1,0+BP$71)&amp;""),NA())</f>
        <v>98</v>
      </c>
      <c r="BQ131" s="50">
        <f>IFERROR(VALUE(INDEX('Paths Edit'!$C11:$LY11,1,0+BQ$71)&amp;""),NA())</f>
        <v>20</v>
      </c>
      <c r="BR131" s="49">
        <f>IFERROR(VALUE(INDEX('Paths Edit'!$C11:$LY11,1,0+BR$71)&amp;""),NA())</f>
        <v>80</v>
      </c>
      <c r="BS131" s="50">
        <f>IFERROR(VALUE(INDEX('Paths Edit'!$C11:$LY11,1,0+BS$71)&amp;""),NA())</f>
        <v>23</v>
      </c>
      <c r="BT131" s="49">
        <f>IFERROR(VALUE(INDEX('Paths Edit'!$C11:$LY11,1,0+BT$71)&amp;""),NA())</f>
        <v>47</v>
      </c>
      <c r="BU131" s="50">
        <f>IFERROR(VALUE(INDEX('Paths Edit'!$C11:$LY11,1,0+BU$71)&amp;""),NA())</f>
        <v>19</v>
      </c>
      <c r="BV131" s="49">
        <f>IFERROR(VALUE(INDEX('Paths Edit'!$C11:$LY11,1,0+BV$71)&amp;""),NA())</f>
        <v>-6</v>
      </c>
      <c r="BW131" s="50">
        <f>IFERROR(VALUE(INDEX('Paths Edit'!$C11:$LY11,1,0+BW$71)&amp;""),NA())</f>
        <v>26</v>
      </c>
      <c r="BX131" s="49">
        <f>IFERROR(VALUE(INDEX('Paths Edit'!$C11:$LY11,1,0+BX$71)&amp;""),NA())</f>
        <v>7</v>
      </c>
      <c r="BY131" s="50">
        <f>IFERROR(VALUE(INDEX('Paths Edit'!$C11:$LY11,1,0+BY$71)&amp;""),NA())</f>
        <v>58</v>
      </c>
      <c r="BZ131" s="49">
        <f>IFERROR(VALUE(INDEX('Paths Edit'!$C11:$LY11,1,0+BZ$71)&amp;""),NA())</f>
        <v>13</v>
      </c>
      <c r="CA131" s="50">
        <f>IFERROR(VALUE(INDEX('Paths Edit'!$C11:$LY11,1,0+CA$71)&amp;""),NA())</f>
        <v>77</v>
      </c>
      <c r="CB131" s="49">
        <f>IFERROR(VALUE(INDEX('Paths Edit'!$C11:$LY11,1,0+CB$71)&amp;""),NA())</f>
        <v>28</v>
      </c>
      <c r="CC131" s="50">
        <f>IFERROR(VALUE(INDEX('Paths Edit'!$C11:$LY11,1,0+CC$71)&amp;""),NA())</f>
        <v>95</v>
      </c>
      <c r="CD131" s="49">
        <f>IFERROR(VALUE(INDEX('Paths Edit'!$C11:$LY11,1,0+CD$71)&amp;""),NA())</f>
        <v>48</v>
      </c>
      <c r="CE131" s="50">
        <f>IFERROR(VALUE(INDEX('Paths Edit'!$C11:$LY11,1,0+CE$71)&amp;""),NA())</f>
        <v>109</v>
      </c>
      <c r="CF131" s="49">
        <f>IFERROR(VALUE(INDEX('Paths Edit'!$C11:$LY11,1,0+CF$71)&amp;""),NA())</f>
        <v>101</v>
      </c>
      <c r="CG131" s="50">
        <f>IFERROR(VALUE(INDEX('Paths Edit'!$C11:$LY11,1,0+CG$71)&amp;""),NA())</f>
        <v>120</v>
      </c>
      <c r="CH131" s="49">
        <f>IFERROR(VALUE(INDEX('Paths Edit'!$C11:$LY11,1,0+CH$71)&amp;""),NA())</f>
        <v>31</v>
      </c>
      <c r="CI131" s="50">
        <f>IFERROR(VALUE(INDEX('Paths Edit'!$C11:$LY11,1,0+CI$71)&amp;""),NA())</f>
        <v>113</v>
      </c>
      <c r="CJ131" s="49">
        <f>IFERROR(VALUE(INDEX('Paths Edit'!$C11:$LY11,1,0+CJ$71)&amp;""),NA())</f>
        <v>-17</v>
      </c>
      <c r="CK131" s="50">
        <f>IFERROR(VALUE(INDEX('Paths Edit'!$C11:$LY11,1,0+CK$71)&amp;""),NA())</f>
        <v>87</v>
      </c>
      <c r="CL131" s="49">
        <f>IFERROR(VALUE(INDEX('Paths Edit'!$C11:$LY11,1,0+CL$71)&amp;""),NA())</f>
        <v>-76</v>
      </c>
      <c r="CM131" s="50">
        <f>IFERROR(VALUE(INDEX('Paths Edit'!$C11:$LY11,1,0+CM$71)&amp;""),NA())</f>
        <v>85</v>
      </c>
      <c r="CN131" s="49">
        <f>IFERROR(VALUE(INDEX('Paths Edit'!$C11:$LY11,1,0+CN$71)&amp;""),NA())</f>
        <v>-123</v>
      </c>
      <c r="CO131" s="50">
        <f>IFERROR(VALUE(INDEX('Paths Edit'!$C11:$LY11,1,0+CO$71)&amp;""),NA())</f>
        <v>78</v>
      </c>
      <c r="CP131" s="49">
        <f>IFERROR(VALUE(INDEX('Paths Edit'!$C11:$LY11,1,0+CP$71)&amp;""),NA())</f>
        <v>-132</v>
      </c>
      <c r="CQ131" s="50">
        <f>IFERROR(VALUE(INDEX('Paths Edit'!$C11:$LY11,1,0+CQ$71)&amp;""),NA())</f>
        <v>-1</v>
      </c>
      <c r="CR131" s="49">
        <f>IFERROR(VALUE(INDEX('Paths Edit'!$C11:$LY11,1,0+CR$71)&amp;""),NA())</f>
        <v>-74</v>
      </c>
      <c r="CS131" s="50">
        <f>IFERROR(VALUE(INDEX('Paths Edit'!$C11:$LY11,1,0+CS$71)&amp;""),NA())</f>
        <v>130</v>
      </c>
    </row>
    <row r="132" spans="1:97" ht="15" customHeight="1">
      <c r="A132" s="98"/>
      <c r="B132" s="49">
        <f>IFERROR(VALUE(INDEX('Paths Edit'!$C12:$LY12,1,0+B$71)&amp;""),NA())</f>
        <v>-154</v>
      </c>
      <c r="C132" s="50">
        <f>IFERROR(VALUE(INDEX('Paths Edit'!$C12:$LY12,1,0+C$71)&amp;""),NA())</f>
        <v>-67</v>
      </c>
      <c r="D132" s="49">
        <f>IFERROR(VALUE(INDEX('Paths Edit'!$C12:$LY12,1,0+D$71)&amp;""),NA())</f>
        <v>-189</v>
      </c>
      <c r="E132" s="50">
        <f>IFERROR(VALUE(INDEX('Paths Edit'!$C12:$LY12,1,0+E$71)&amp;""),NA())</f>
        <v>-32</v>
      </c>
      <c r="F132" s="49">
        <f>IFERROR(VALUE(INDEX('Paths Edit'!$C12:$LY12,1,0+F$71)&amp;""),NA())</f>
        <v>-170</v>
      </c>
      <c r="G132" s="50">
        <f>IFERROR(VALUE(INDEX('Paths Edit'!$C12:$LY12,1,0+G$71)&amp;""),NA())</f>
        <v>9</v>
      </c>
      <c r="H132" s="49">
        <f>IFERROR(VALUE(INDEX('Paths Edit'!$C12:$LY12,1,0+H$71)&amp;""),NA())</f>
        <v>-142</v>
      </c>
      <c r="I132" s="50">
        <f>IFERROR(VALUE(INDEX('Paths Edit'!$C12:$LY12,1,0+I$71)&amp;""),NA())</f>
        <v>-10</v>
      </c>
      <c r="J132" s="49">
        <f>IFERROR(VALUE(INDEX('Paths Edit'!$C12:$LY12,1,0+J$71)&amp;""),NA())</f>
        <v>-110</v>
      </c>
      <c r="K132" s="50">
        <f>IFERROR(VALUE(INDEX('Paths Edit'!$C12:$LY12,1,0+K$71)&amp;""),NA())</f>
        <v>-43</v>
      </c>
      <c r="L132" s="49">
        <f>IFERROR(VALUE(INDEX('Paths Edit'!$C12:$LY12,1,0+L$71)&amp;""),NA())</f>
        <v>-116</v>
      </c>
      <c r="M132" s="50">
        <f>IFERROR(VALUE(INDEX('Paths Edit'!$C12:$LY12,1,0+M$71)&amp;""),NA())</f>
        <v>-85</v>
      </c>
      <c r="N132" s="49">
        <f>IFERROR(VALUE(INDEX('Paths Edit'!$C12:$LY12,1,0+N$71)&amp;""),NA())</f>
        <v>-140</v>
      </c>
      <c r="O132" s="50">
        <f>IFERROR(VALUE(INDEX('Paths Edit'!$C12:$LY12,1,0+O$71)&amp;""),NA())</f>
        <v>-75</v>
      </c>
      <c r="P132" s="49">
        <f>IFERROR(VALUE(INDEX('Paths Edit'!$C12:$LY12,1,0+P$71)&amp;""),NA())</f>
        <v>-87</v>
      </c>
      <c r="Q132" s="50">
        <f>IFERROR(VALUE(INDEX('Paths Edit'!$C12:$LY12,1,0+Q$71)&amp;""),NA())</f>
        <v>-106</v>
      </c>
      <c r="R132" s="49">
        <f>IFERROR(VALUE(INDEX('Paths Edit'!$C12:$LY12,1,0+R$71)&amp;""),NA())</f>
        <v>-70</v>
      </c>
      <c r="S132" s="50">
        <f>IFERROR(VALUE(INDEX('Paths Edit'!$C12:$LY12,1,0+S$71)&amp;""),NA())</f>
        <v>-83</v>
      </c>
      <c r="T132" s="49">
        <f>IFERROR(VALUE(INDEX('Paths Edit'!$C12:$LY12,1,0+T$71)&amp;""),NA())</f>
        <v>-60</v>
      </c>
      <c r="U132" s="50">
        <f>IFERROR(VALUE(INDEX('Paths Edit'!$C12:$LY12,1,0+U$71)&amp;""),NA())</f>
        <v>-49</v>
      </c>
      <c r="V132" s="49">
        <f>IFERROR(VALUE(INDEX('Paths Edit'!$C12:$LY12,1,0+V$71)&amp;""),NA())</f>
        <v>-55</v>
      </c>
      <c r="W132" s="50">
        <f>IFERROR(VALUE(INDEX('Paths Edit'!$C12:$LY12,1,0+W$71)&amp;""),NA())</f>
        <v>-10</v>
      </c>
      <c r="X132" s="49">
        <f>IFERROR(VALUE(INDEX('Paths Edit'!$C12:$LY12,1,0+X$71)&amp;""),NA())</f>
        <v>-72</v>
      </c>
      <c r="Y132" s="50">
        <f>IFERROR(VALUE(INDEX('Paths Edit'!$C12:$LY12,1,0+Y$71)&amp;""),NA())</f>
        <v>-22</v>
      </c>
      <c r="Z132" s="49">
        <f>IFERROR(VALUE(INDEX('Paths Edit'!$C12:$LY12,1,0+Z$71)&amp;""),NA())</f>
        <v>-120</v>
      </c>
      <c r="AA132" s="50">
        <f>IFERROR(VALUE(INDEX('Paths Edit'!$C12:$LY12,1,0+AA$71)&amp;""),NA())</f>
        <v>-14</v>
      </c>
      <c r="AB132" s="49">
        <f>IFERROR(VALUE(INDEX('Paths Edit'!$C12:$LY12,1,0+AB$71)&amp;""),NA())</f>
        <v>-74</v>
      </c>
      <c r="AC132" s="50">
        <f>IFERROR(VALUE(INDEX('Paths Edit'!$C12:$LY12,1,0+AC$71)&amp;""),NA())</f>
        <v>-131</v>
      </c>
      <c r="AD132" s="49">
        <f>IFERROR(VALUE(INDEX('Paths Edit'!$C12:$LY12,1,0+AD$71)&amp;""),NA())</f>
        <v>-45</v>
      </c>
      <c r="AE132" s="50">
        <f>IFERROR(VALUE(INDEX('Paths Edit'!$C12:$LY12,1,0+AE$71)&amp;""),NA())</f>
        <v>-124</v>
      </c>
      <c r="AF132" s="49">
        <f>IFERROR(VALUE(INDEX('Paths Edit'!$C12:$LY12,1,0+AF$71)&amp;""),NA())</f>
        <v>-42</v>
      </c>
      <c r="AG132" s="50">
        <f>IFERROR(VALUE(INDEX('Paths Edit'!$C12:$LY12,1,0+AG$71)&amp;""),NA())</f>
        <v>-100</v>
      </c>
      <c r="AH132" s="49">
        <f>IFERROR(VALUE(INDEX('Paths Edit'!$C12:$LY12,1,0+AH$71)&amp;""),NA())</f>
        <v>-8</v>
      </c>
      <c r="AI132" s="50">
        <f>IFERROR(VALUE(INDEX('Paths Edit'!$C12:$LY12,1,0+AI$71)&amp;""),NA())</f>
        <v>-77</v>
      </c>
      <c r="AJ132" s="49" t="e">
        <f>IFERROR(VALUE(INDEX('Paths Edit'!$C12:$LY12,1,0+AJ$71)&amp;""),NA())</f>
        <v>#N/A</v>
      </c>
      <c r="AK132" s="50" t="e">
        <f>IFERROR(VALUE(INDEX('Paths Edit'!$C12:$LY12,1,0+AK$71)&amp;""),NA())</f>
        <v>#N/A</v>
      </c>
      <c r="AL132" s="49">
        <f>IFERROR(VALUE(INDEX('Paths Edit'!$C12:$LY12,1,0+AL$71)&amp;""),NA())</f>
        <v>-44</v>
      </c>
      <c r="AM132" s="50">
        <f>IFERROR(VALUE(INDEX('Paths Edit'!$C12:$LY12,1,0+AM$71)&amp;""),NA())</f>
        <v>-38</v>
      </c>
      <c r="AN132" s="49">
        <f>IFERROR(VALUE(INDEX('Paths Edit'!$C12:$LY12,1,0+AN$71)&amp;""),NA())</f>
        <v>-36</v>
      </c>
      <c r="AO132" s="50">
        <f>IFERROR(VALUE(INDEX('Paths Edit'!$C12:$LY12,1,0+AO$71)&amp;""),NA())</f>
        <v>15</v>
      </c>
      <c r="AP132" s="49">
        <f>IFERROR(VALUE(INDEX('Paths Edit'!$C12:$LY12,1,0+AP$71)&amp;""),NA())</f>
        <v>-26</v>
      </c>
      <c r="AQ132" s="50">
        <f>IFERROR(VALUE(INDEX('Paths Edit'!$C12:$LY12,1,0+AQ$71)&amp;""),NA())</f>
        <v>-10</v>
      </c>
      <c r="AR132" s="49">
        <f>IFERROR(VALUE(INDEX('Paths Edit'!$C12:$LY12,1,0+AR$71)&amp;""),NA())</f>
        <v>4</v>
      </c>
      <c r="AS132" s="50">
        <f>IFERROR(VALUE(INDEX('Paths Edit'!$C12:$LY12,1,0+AS$71)&amp;""),NA())</f>
        <v>3</v>
      </c>
      <c r="AT132" s="49">
        <f>IFERROR(VALUE(INDEX('Paths Edit'!$C12:$LY12,1,0+AT$71)&amp;""),NA())</f>
        <v>29</v>
      </c>
      <c r="AU132" s="50">
        <f>IFERROR(VALUE(INDEX('Paths Edit'!$C12:$LY12,1,0+AU$71)&amp;""),NA())</f>
        <v>12</v>
      </c>
      <c r="AV132" s="49">
        <f>IFERROR(VALUE(INDEX('Paths Edit'!$C12:$LY12,1,0+AV$71)&amp;""),NA())</f>
        <v>53</v>
      </c>
      <c r="AW132" s="50">
        <f>IFERROR(VALUE(INDEX('Paths Edit'!$C12:$LY12,1,0+AW$71)&amp;""),NA())</f>
        <v>-13</v>
      </c>
      <c r="AX132" s="49">
        <f>IFERROR(VALUE(INDEX('Paths Edit'!$C12:$LY12,1,0+AX$71)&amp;""),NA())</f>
        <v>45</v>
      </c>
      <c r="AY132" s="50">
        <f>IFERROR(VALUE(INDEX('Paths Edit'!$C12:$LY12,1,0+AY$71)&amp;""),NA())</f>
        <v>-46</v>
      </c>
      <c r="AZ132" s="49">
        <f>IFERROR(VALUE(INDEX('Paths Edit'!$C12:$LY12,1,0+AZ$71)&amp;""),NA())</f>
        <v>33</v>
      </c>
      <c r="BA132" s="50">
        <f>IFERROR(VALUE(INDEX('Paths Edit'!$C12:$LY12,1,0+BA$71)&amp;""),NA())</f>
        <v>-79</v>
      </c>
      <c r="BB132" s="49">
        <f>IFERROR(VALUE(INDEX('Paths Edit'!$C12:$LY12,1,0+BB$71)&amp;""),NA())</f>
        <v>0</v>
      </c>
      <c r="BC132" s="50">
        <f>IFERROR(VALUE(INDEX('Paths Edit'!$C12:$LY12,1,0+BC$71)&amp;""),NA())</f>
        <v>-103</v>
      </c>
      <c r="BD132" s="49">
        <f>IFERROR(VALUE(INDEX('Paths Edit'!$C12:$LY12,1,0+BD$71)&amp;""),NA())</f>
        <v>86</v>
      </c>
      <c r="BE132" s="50">
        <f>IFERROR(VALUE(INDEX('Paths Edit'!$C12:$LY12,1,0+BE$71)&amp;""),NA())</f>
        <v>-44</v>
      </c>
      <c r="BF132" s="49">
        <f>IFERROR(VALUE(INDEX('Paths Edit'!$C12:$LY12,1,0+BF$71)&amp;""),NA())</f>
        <v>105</v>
      </c>
      <c r="BG132" s="50">
        <f>IFERROR(VALUE(INDEX('Paths Edit'!$C12:$LY12,1,0+BG$71)&amp;""),NA())</f>
        <v>-69</v>
      </c>
      <c r="BH132" s="49">
        <f>IFERROR(VALUE(INDEX('Paths Edit'!$C12:$LY12,1,0+BH$71)&amp;""),NA())</f>
        <v>101</v>
      </c>
      <c r="BI132" s="50">
        <f>IFERROR(VALUE(INDEX('Paths Edit'!$C12:$LY12,1,0+BI$71)&amp;""),NA())</f>
        <v>-114</v>
      </c>
      <c r="BJ132" s="49">
        <f>IFERROR(VALUE(INDEX('Paths Edit'!$C12:$LY12,1,0+BJ$71)&amp;""),NA())</f>
        <v>138</v>
      </c>
      <c r="BK132" s="50">
        <f>IFERROR(VALUE(INDEX('Paths Edit'!$C12:$LY12,1,0+BK$71)&amp;""),NA())</f>
        <v>-55</v>
      </c>
      <c r="BL132" s="49">
        <f>IFERROR(VALUE(INDEX('Paths Edit'!$C12:$LY12,1,0+BL$71)&amp;""),NA())</f>
        <v>141</v>
      </c>
      <c r="BM132" s="50">
        <f>IFERROR(VALUE(INDEX('Paths Edit'!$C12:$LY12,1,0+BM$71)&amp;""),NA())</f>
        <v>-25</v>
      </c>
      <c r="BN132" s="49">
        <f>IFERROR(VALUE(INDEX('Paths Edit'!$C12:$LY12,1,0+BN$71)&amp;""),NA())</f>
        <v>125</v>
      </c>
      <c r="BO132" s="50">
        <f>IFERROR(VALUE(INDEX('Paths Edit'!$C12:$LY12,1,0+BO$71)&amp;""),NA())</f>
        <v>5</v>
      </c>
      <c r="BP132" s="49">
        <f>IFERROR(VALUE(INDEX('Paths Edit'!$C12:$LY12,1,0+BP$71)&amp;""),NA())</f>
        <v>99</v>
      </c>
      <c r="BQ132" s="50">
        <f>IFERROR(VALUE(INDEX('Paths Edit'!$C12:$LY12,1,0+BQ$71)&amp;""),NA())</f>
        <v>27</v>
      </c>
      <c r="BR132" s="49">
        <f>IFERROR(VALUE(INDEX('Paths Edit'!$C12:$LY12,1,0+BR$71)&amp;""),NA())</f>
        <v>77</v>
      </c>
      <c r="BS132" s="50">
        <f>IFERROR(VALUE(INDEX('Paths Edit'!$C12:$LY12,1,0+BS$71)&amp;""),NA())</f>
        <v>17</v>
      </c>
      <c r="BT132" s="49">
        <f>IFERROR(VALUE(INDEX('Paths Edit'!$C12:$LY12,1,0+BT$71)&amp;""),NA())</f>
        <v>40</v>
      </c>
      <c r="BU132" s="50">
        <f>IFERROR(VALUE(INDEX('Paths Edit'!$C12:$LY12,1,0+BU$71)&amp;""),NA())</f>
        <v>18</v>
      </c>
      <c r="BV132" s="49">
        <f>IFERROR(VALUE(INDEX('Paths Edit'!$C12:$LY12,1,0+BV$71)&amp;""),NA())</f>
        <v>-10</v>
      </c>
      <c r="BW132" s="50">
        <f>IFERROR(VALUE(INDEX('Paths Edit'!$C12:$LY12,1,0+BW$71)&amp;""),NA())</f>
        <v>36</v>
      </c>
      <c r="BX132" s="49">
        <f>IFERROR(VALUE(INDEX('Paths Edit'!$C12:$LY12,1,0+BX$71)&amp;""),NA())</f>
        <v>13</v>
      </c>
      <c r="BY132" s="50">
        <f>IFERROR(VALUE(INDEX('Paths Edit'!$C12:$LY12,1,0+BY$71)&amp;""),NA())</f>
        <v>59</v>
      </c>
      <c r="BZ132" s="49">
        <f>IFERROR(VALUE(INDEX('Paths Edit'!$C12:$LY12,1,0+BZ$71)&amp;""),NA())</f>
        <v>6</v>
      </c>
      <c r="CA132" s="50">
        <f>IFERROR(VALUE(INDEX('Paths Edit'!$C12:$LY12,1,0+CA$71)&amp;""),NA())</f>
        <v>82</v>
      </c>
      <c r="CB132" s="49">
        <f>IFERROR(VALUE(INDEX('Paths Edit'!$C12:$LY12,1,0+CB$71)&amp;""),NA())</f>
        <v>33</v>
      </c>
      <c r="CC132" s="50">
        <f>IFERROR(VALUE(INDEX('Paths Edit'!$C12:$LY12,1,0+CC$71)&amp;""),NA())</f>
        <v>97</v>
      </c>
      <c r="CD132" s="49">
        <f>IFERROR(VALUE(INDEX('Paths Edit'!$C12:$LY12,1,0+CD$71)&amp;""),NA())</f>
        <v>50</v>
      </c>
      <c r="CE132" s="50">
        <f>IFERROR(VALUE(INDEX('Paths Edit'!$C12:$LY12,1,0+CE$71)&amp;""),NA())</f>
        <v>115</v>
      </c>
      <c r="CF132" s="49">
        <f>IFERROR(VALUE(INDEX('Paths Edit'!$C12:$LY12,1,0+CF$71)&amp;""),NA())</f>
        <v>117</v>
      </c>
      <c r="CG132" s="50">
        <f>IFERROR(VALUE(INDEX('Paths Edit'!$C12:$LY12,1,0+CG$71)&amp;""),NA())</f>
        <v>113</v>
      </c>
      <c r="CH132" s="49">
        <f>IFERROR(VALUE(INDEX('Paths Edit'!$C12:$LY12,1,0+CH$71)&amp;""),NA())</f>
        <v>35</v>
      </c>
      <c r="CI132" s="50">
        <f>IFERROR(VALUE(INDEX('Paths Edit'!$C12:$LY12,1,0+CI$71)&amp;""),NA())</f>
        <v>107</v>
      </c>
      <c r="CJ132" s="49">
        <f>IFERROR(VALUE(INDEX('Paths Edit'!$C12:$LY12,1,0+CJ$71)&amp;""),NA())</f>
        <v>-6</v>
      </c>
      <c r="CK132" s="50">
        <f>IFERROR(VALUE(INDEX('Paths Edit'!$C12:$LY12,1,0+CK$71)&amp;""),NA())</f>
        <v>91</v>
      </c>
      <c r="CL132" s="49">
        <f>IFERROR(VALUE(INDEX('Paths Edit'!$C12:$LY12,1,0+CL$71)&amp;""),NA())</f>
        <v>-85</v>
      </c>
      <c r="CM132" s="50">
        <f>IFERROR(VALUE(INDEX('Paths Edit'!$C12:$LY12,1,0+CM$71)&amp;""),NA())</f>
        <v>90</v>
      </c>
      <c r="CN132" s="49">
        <f>IFERROR(VALUE(INDEX('Paths Edit'!$C12:$LY12,1,0+CN$71)&amp;""),NA())</f>
        <v>-125</v>
      </c>
      <c r="CO132" s="50">
        <f>IFERROR(VALUE(INDEX('Paths Edit'!$C12:$LY12,1,0+CO$71)&amp;""),NA())</f>
        <v>64</v>
      </c>
      <c r="CP132" s="49">
        <f>IFERROR(VALUE(INDEX('Paths Edit'!$C12:$LY12,1,0+CP$71)&amp;""),NA())</f>
        <v>-132</v>
      </c>
      <c r="CQ132" s="50">
        <f>IFERROR(VALUE(INDEX('Paths Edit'!$C12:$LY12,1,0+CQ$71)&amp;""),NA())</f>
        <v>-9</v>
      </c>
      <c r="CR132" s="49">
        <f>IFERROR(VALUE(INDEX('Paths Edit'!$C12:$LY12,1,0+CR$71)&amp;""),NA())</f>
        <v>-53</v>
      </c>
      <c r="CS132" s="50">
        <f>IFERROR(VALUE(INDEX('Paths Edit'!$C12:$LY12,1,0+CS$71)&amp;""),NA())</f>
        <v>141</v>
      </c>
    </row>
    <row r="133" spans="1:97" ht="15" customHeight="1">
      <c r="A133" s="98"/>
      <c r="B133" s="49">
        <f>IFERROR(VALUE(INDEX('Paths Edit'!$C13:$LY13,1,0+B$71)&amp;""),NA())</f>
        <v>-150</v>
      </c>
      <c r="C133" s="50">
        <f>IFERROR(VALUE(INDEX('Paths Edit'!$C13:$LY13,1,0+C$71)&amp;""),NA())</f>
        <v>-67</v>
      </c>
      <c r="D133" s="49">
        <f>IFERROR(VALUE(INDEX('Paths Edit'!$C13:$LY13,1,0+D$71)&amp;""),NA())</f>
        <v>-181</v>
      </c>
      <c r="E133" s="50">
        <f>IFERROR(VALUE(INDEX('Paths Edit'!$C13:$LY13,1,0+E$71)&amp;""),NA())</f>
        <v>-29</v>
      </c>
      <c r="F133" s="49">
        <f>IFERROR(VALUE(INDEX('Paths Edit'!$C13:$LY13,1,0+F$71)&amp;""),NA())</f>
        <v>-169</v>
      </c>
      <c r="G133" s="50">
        <f>IFERROR(VALUE(INDEX('Paths Edit'!$C13:$LY13,1,0+G$71)&amp;""),NA())</f>
        <v>12</v>
      </c>
      <c r="H133" s="49">
        <f>IFERROR(VALUE(INDEX('Paths Edit'!$C13:$LY13,1,0+H$71)&amp;""),NA())</f>
        <v>-136</v>
      </c>
      <c r="I133" s="50">
        <f>IFERROR(VALUE(INDEX('Paths Edit'!$C13:$LY13,1,0+I$71)&amp;""),NA())</f>
        <v>-10</v>
      </c>
      <c r="J133" s="49">
        <f>IFERROR(VALUE(INDEX('Paths Edit'!$C13:$LY13,1,0+J$71)&amp;""),NA())</f>
        <v>-110</v>
      </c>
      <c r="K133" s="50">
        <f>IFERROR(VALUE(INDEX('Paths Edit'!$C13:$LY13,1,0+K$71)&amp;""),NA())</f>
        <v>-50</v>
      </c>
      <c r="L133" s="49">
        <f>IFERROR(VALUE(INDEX('Paths Edit'!$C13:$LY13,1,0+L$71)&amp;""),NA())</f>
        <v>-118</v>
      </c>
      <c r="M133" s="50">
        <f>IFERROR(VALUE(INDEX('Paths Edit'!$C13:$LY13,1,0+M$71)&amp;""),NA())</f>
        <v>-91</v>
      </c>
      <c r="N133" s="49">
        <f>IFERROR(VALUE(INDEX('Paths Edit'!$C13:$LY13,1,0+N$71)&amp;""),NA())</f>
        <v>-146</v>
      </c>
      <c r="O133" s="50">
        <f>IFERROR(VALUE(INDEX('Paths Edit'!$C13:$LY13,1,0+O$71)&amp;""),NA())</f>
        <v>-72</v>
      </c>
      <c r="P133" s="49" t="e">
        <f>IFERROR(VALUE(INDEX('Paths Edit'!$C13:$LY13,1,0+P$71)&amp;""),NA())</f>
        <v>#N/A</v>
      </c>
      <c r="Q133" s="50" t="e">
        <f>IFERROR(VALUE(INDEX('Paths Edit'!$C13:$LY13,1,0+Q$71)&amp;""),NA())</f>
        <v>#N/A</v>
      </c>
      <c r="R133" s="49">
        <f>IFERROR(VALUE(INDEX('Paths Edit'!$C13:$LY13,1,0+R$71)&amp;""),NA())</f>
        <v>-69</v>
      </c>
      <c r="S133" s="50">
        <f>IFERROR(VALUE(INDEX('Paths Edit'!$C13:$LY13,1,0+S$71)&amp;""),NA())</f>
        <v>-78</v>
      </c>
      <c r="T133" s="49">
        <f>IFERROR(VALUE(INDEX('Paths Edit'!$C13:$LY13,1,0+T$71)&amp;""),NA())</f>
        <v>-58</v>
      </c>
      <c r="U133" s="50">
        <f>IFERROR(VALUE(INDEX('Paths Edit'!$C13:$LY13,1,0+U$71)&amp;""),NA())</f>
        <v>-43</v>
      </c>
      <c r="V133" s="49">
        <f>IFERROR(VALUE(INDEX('Paths Edit'!$C13:$LY13,1,0+V$71)&amp;""),NA())</f>
        <v>-54</v>
      </c>
      <c r="W133" s="50">
        <f>IFERROR(VALUE(INDEX('Paths Edit'!$C13:$LY13,1,0+W$71)&amp;""),NA())</f>
        <v>-6</v>
      </c>
      <c r="X133" s="49">
        <f>IFERROR(VALUE(INDEX('Paths Edit'!$C13:$LY13,1,0+X$71)&amp;""),NA())</f>
        <v>-79</v>
      </c>
      <c r="Y133" s="50">
        <f>IFERROR(VALUE(INDEX('Paths Edit'!$C13:$LY13,1,0+Y$71)&amp;""),NA())</f>
        <v>-26</v>
      </c>
      <c r="Z133" s="49">
        <f>IFERROR(VALUE(INDEX('Paths Edit'!$C13:$LY13,1,0+Z$71)&amp;""),NA())</f>
        <v>-130</v>
      </c>
      <c r="AA133" s="50">
        <f>IFERROR(VALUE(INDEX('Paths Edit'!$C13:$LY13,1,0+AA$71)&amp;""),NA())</f>
        <v>-14</v>
      </c>
      <c r="AB133" s="49" t="e">
        <f>IFERROR(VALUE(INDEX('Paths Edit'!$C13:$LY13,1,0+AB$71)&amp;""),NA())</f>
        <v>#N/A</v>
      </c>
      <c r="AC133" s="50" t="e">
        <f>IFERROR(VALUE(INDEX('Paths Edit'!$C13:$LY13,1,0+AC$71)&amp;""),NA())</f>
        <v>#N/A</v>
      </c>
      <c r="AD133" s="49">
        <f>IFERROR(VALUE(INDEX('Paths Edit'!$C13:$LY13,1,0+AD$71)&amp;""),NA())</f>
        <v>-41</v>
      </c>
      <c r="AE133" s="50">
        <f>IFERROR(VALUE(INDEX('Paths Edit'!$C13:$LY13,1,0+AE$71)&amp;""),NA())</f>
        <v>-124</v>
      </c>
      <c r="AF133" s="49">
        <f>IFERROR(VALUE(INDEX('Paths Edit'!$C13:$LY13,1,0+AF$71)&amp;""),NA())</f>
        <v>-33</v>
      </c>
      <c r="AG133" s="50">
        <f>IFERROR(VALUE(INDEX('Paths Edit'!$C13:$LY13,1,0+AG$71)&amp;""),NA())</f>
        <v>-94</v>
      </c>
      <c r="AH133" s="49">
        <f>IFERROR(VALUE(INDEX('Paths Edit'!$C13:$LY13,1,0+AH$71)&amp;""),NA())</f>
        <v>-8</v>
      </c>
      <c r="AI133" s="50">
        <f>IFERROR(VALUE(INDEX('Paths Edit'!$C13:$LY13,1,0+AI$71)&amp;""),NA())</f>
        <v>-73</v>
      </c>
      <c r="AJ133" s="49" t="e">
        <f>IFERROR(VALUE(INDEX('Paths Edit'!$C13:$LY13,1,0+AJ$71)&amp;""),NA())</f>
        <v>#N/A</v>
      </c>
      <c r="AK133" s="50" t="e">
        <f>IFERROR(VALUE(INDEX('Paths Edit'!$C13:$LY13,1,0+AK$71)&amp;""),NA())</f>
        <v>#N/A</v>
      </c>
      <c r="AL133" s="49" t="e">
        <f>IFERROR(VALUE(INDEX('Paths Edit'!$C13:$LY13,1,0+AL$71)&amp;""),NA())</f>
        <v>#N/A</v>
      </c>
      <c r="AM133" s="50" t="e">
        <f>IFERROR(VALUE(INDEX('Paths Edit'!$C13:$LY13,1,0+AM$71)&amp;""),NA())</f>
        <v>#N/A</v>
      </c>
      <c r="AN133" s="49">
        <f>IFERROR(VALUE(INDEX('Paths Edit'!$C13:$LY13,1,0+AN$71)&amp;""),NA())</f>
        <v>-32</v>
      </c>
      <c r="AO133" s="50">
        <f>IFERROR(VALUE(INDEX('Paths Edit'!$C13:$LY13,1,0+AO$71)&amp;""),NA())</f>
        <v>15</v>
      </c>
      <c r="AP133" s="49">
        <f>IFERROR(VALUE(INDEX('Paths Edit'!$C13:$LY13,1,0+AP$71)&amp;""),NA())</f>
        <v>-22</v>
      </c>
      <c r="AQ133" s="50">
        <f>IFERROR(VALUE(INDEX('Paths Edit'!$C13:$LY13,1,0+AQ$71)&amp;""),NA())</f>
        <v>-10</v>
      </c>
      <c r="AR133" s="49" t="e">
        <f>IFERROR(VALUE(INDEX('Paths Edit'!$C13:$LY13,1,0+AR$71)&amp;""),NA())</f>
        <v>#N/A</v>
      </c>
      <c r="AS133" s="50" t="e">
        <f>IFERROR(VALUE(INDEX('Paths Edit'!$C13:$LY13,1,0+AS$71)&amp;""),NA())</f>
        <v>#N/A</v>
      </c>
      <c r="AT133" s="49">
        <f>IFERROR(VALUE(INDEX('Paths Edit'!$C13:$LY13,1,0+AT$71)&amp;""),NA())</f>
        <v>31</v>
      </c>
      <c r="AU133" s="50">
        <f>IFERROR(VALUE(INDEX('Paths Edit'!$C13:$LY13,1,0+AU$71)&amp;""),NA())</f>
        <v>12</v>
      </c>
      <c r="AV133" s="49">
        <f>IFERROR(VALUE(INDEX('Paths Edit'!$C13:$LY13,1,0+AV$71)&amp;""),NA())</f>
        <v>50</v>
      </c>
      <c r="AW133" s="50">
        <f>IFERROR(VALUE(INDEX('Paths Edit'!$C13:$LY13,1,0+AW$71)&amp;""),NA())</f>
        <v>-18</v>
      </c>
      <c r="AX133" s="49">
        <f>IFERROR(VALUE(INDEX('Paths Edit'!$C13:$LY13,1,0+AX$71)&amp;""),NA())</f>
        <v>49</v>
      </c>
      <c r="AY133" s="50">
        <f>IFERROR(VALUE(INDEX('Paths Edit'!$C13:$LY13,1,0+AY$71)&amp;""),NA())</f>
        <v>-50</v>
      </c>
      <c r="AZ133" s="49">
        <f>IFERROR(VALUE(INDEX('Paths Edit'!$C13:$LY13,1,0+AZ$71)&amp;""),NA())</f>
        <v>28</v>
      </c>
      <c r="BA133" s="50">
        <f>IFERROR(VALUE(INDEX('Paths Edit'!$C13:$LY13,1,0+BA$71)&amp;""),NA())</f>
        <v>-82</v>
      </c>
      <c r="BB133" s="49">
        <f>IFERROR(VALUE(INDEX('Paths Edit'!$C13:$LY13,1,0+BB$71)&amp;""),NA())</f>
        <v>-7</v>
      </c>
      <c r="BC133" s="50">
        <f>IFERROR(VALUE(INDEX('Paths Edit'!$C13:$LY13,1,0+BC$71)&amp;""),NA())</f>
        <v>-103</v>
      </c>
      <c r="BD133" s="49">
        <f>IFERROR(VALUE(INDEX('Paths Edit'!$C13:$LY13,1,0+BD$71)&amp;""),NA())</f>
        <v>93</v>
      </c>
      <c r="BE133" s="50">
        <f>IFERROR(VALUE(INDEX('Paths Edit'!$C13:$LY13,1,0+BE$71)&amp;""),NA())</f>
        <v>-47</v>
      </c>
      <c r="BF133" s="49">
        <f>IFERROR(VALUE(INDEX('Paths Edit'!$C13:$LY13,1,0+BF$71)&amp;""),NA())</f>
        <v>108</v>
      </c>
      <c r="BG133" s="50">
        <f>IFERROR(VALUE(INDEX('Paths Edit'!$C13:$LY13,1,0+BG$71)&amp;""),NA())</f>
        <v>-73</v>
      </c>
      <c r="BH133" s="49">
        <f>IFERROR(VALUE(INDEX('Paths Edit'!$C13:$LY13,1,0+BH$71)&amp;""),NA())</f>
        <v>95</v>
      </c>
      <c r="BI133" s="50">
        <f>IFERROR(VALUE(INDEX('Paths Edit'!$C13:$LY13,1,0+BI$71)&amp;""),NA())</f>
        <v>-120</v>
      </c>
      <c r="BJ133" s="49">
        <f>IFERROR(VALUE(INDEX('Paths Edit'!$C13:$LY13,1,0+BJ$71)&amp;""),NA())</f>
        <v>143</v>
      </c>
      <c r="BK133" s="50">
        <f>IFERROR(VALUE(INDEX('Paths Edit'!$C13:$LY13,1,0+BK$71)&amp;""),NA())</f>
        <v>-50</v>
      </c>
      <c r="BL133" s="49">
        <f>IFERROR(VALUE(INDEX('Paths Edit'!$C13:$LY13,1,0+BL$71)&amp;""),NA())</f>
        <v>141</v>
      </c>
      <c r="BM133" s="50">
        <f>IFERROR(VALUE(INDEX('Paths Edit'!$C13:$LY13,1,0+BM$71)&amp;""),NA())</f>
        <v>-21</v>
      </c>
      <c r="BN133" s="49">
        <f>IFERROR(VALUE(INDEX('Paths Edit'!$C13:$LY13,1,0+BN$71)&amp;""),NA())</f>
        <v>117</v>
      </c>
      <c r="BO133" s="50">
        <f>IFERROR(VALUE(INDEX('Paths Edit'!$C13:$LY13,1,0+BO$71)&amp;""),NA())</f>
        <v>6</v>
      </c>
      <c r="BP133" s="49">
        <f>IFERROR(VALUE(INDEX('Paths Edit'!$C13:$LY13,1,0+BP$71)&amp;""),NA())</f>
        <v>97</v>
      </c>
      <c r="BQ133" s="50">
        <f>IFERROR(VALUE(INDEX('Paths Edit'!$C13:$LY13,1,0+BQ$71)&amp;""),NA())</f>
        <v>31</v>
      </c>
      <c r="BR133" s="49">
        <f>IFERROR(VALUE(INDEX('Paths Edit'!$C13:$LY13,1,0+BR$71)&amp;""),NA())</f>
        <v>73</v>
      </c>
      <c r="BS133" s="50">
        <f>IFERROR(VALUE(INDEX('Paths Edit'!$C13:$LY13,1,0+BS$71)&amp;""),NA())</f>
        <v>16</v>
      </c>
      <c r="BT133" s="49">
        <f>IFERROR(VALUE(INDEX('Paths Edit'!$C13:$LY13,1,0+BT$71)&amp;""),NA())</f>
        <v>36</v>
      </c>
      <c r="BU133" s="50">
        <f>IFERROR(VALUE(INDEX('Paths Edit'!$C13:$LY13,1,0+BU$71)&amp;""),NA())</f>
        <v>15</v>
      </c>
      <c r="BV133" s="49">
        <f>IFERROR(VALUE(INDEX('Paths Edit'!$C13:$LY13,1,0+BV$71)&amp;""),NA())</f>
        <v>-10</v>
      </c>
      <c r="BW133" s="50">
        <f>IFERROR(VALUE(INDEX('Paths Edit'!$C13:$LY13,1,0+BW$71)&amp;""),NA())</f>
        <v>44</v>
      </c>
      <c r="BX133" s="49">
        <f>IFERROR(VALUE(INDEX('Paths Edit'!$C13:$LY13,1,0+BX$71)&amp;""),NA())</f>
        <v>15</v>
      </c>
      <c r="BY133" s="50">
        <f>IFERROR(VALUE(INDEX('Paths Edit'!$C13:$LY13,1,0+BY$71)&amp;""),NA())</f>
        <v>60</v>
      </c>
      <c r="BZ133" s="49">
        <f>IFERROR(VALUE(INDEX('Paths Edit'!$C13:$LY13,1,0+BZ$71)&amp;""),NA())</f>
        <v>4</v>
      </c>
      <c r="CA133" s="50">
        <f>IFERROR(VALUE(INDEX('Paths Edit'!$C13:$LY13,1,0+CA$71)&amp;""),NA())</f>
        <v>88</v>
      </c>
      <c r="CB133" s="49" t="e">
        <f>IFERROR(VALUE(INDEX('Paths Edit'!$C13:$LY13,1,0+CB$71)&amp;""),NA())</f>
        <v>#N/A</v>
      </c>
      <c r="CC133" s="50" t="e">
        <f>IFERROR(VALUE(INDEX('Paths Edit'!$C13:$LY13,1,0+CC$71)&amp;""),NA())</f>
        <v>#N/A</v>
      </c>
      <c r="CD133" s="49">
        <f>IFERROR(VALUE(INDEX('Paths Edit'!$C13:$LY13,1,0+CD$71)&amp;""),NA())</f>
        <v>51</v>
      </c>
      <c r="CE133" s="50">
        <f>IFERROR(VALUE(INDEX('Paths Edit'!$C13:$LY13,1,0+CE$71)&amp;""),NA())</f>
        <v>126</v>
      </c>
      <c r="CF133" s="49">
        <f>IFERROR(VALUE(INDEX('Paths Edit'!$C13:$LY13,1,0+CF$71)&amp;""),NA())</f>
        <v>128</v>
      </c>
      <c r="CG133" s="50">
        <f>IFERROR(VALUE(INDEX('Paths Edit'!$C13:$LY13,1,0+CG$71)&amp;""),NA())</f>
        <v>109</v>
      </c>
      <c r="CH133" s="49">
        <f>IFERROR(VALUE(INDEX('Paths Edit'!$C13:$LY13,1,0+CH$71)&amp;""),NA())</f>
        <v>38</v>
      </c>
      <c r="CI133" s="50">
        <f>IFERROR(VALUE(INDEX('Paths Edit'!$C13:$LY13,1,0+CI$71)&amp;""),NA())</f>
        <v>101</v>
      </c>
      <c r="CJ133" s="49">
        <f>IFERROR(VALUE(INDEX('Paths Edit'!$C13:$LY13,1,0+CJ$71)&amp;""),NA())</f>
        <v>1</v>
      </c>
      <c r="CK133" s="50">
        <f>IFERROR(VALUE(INDEX('Paths Edit'!$C13:$LY13,1,0+CK$71)&amp;""),NA())</f>
        <v>92</v>
      </c>
      <c r="CL133" s="49">
        <f>IFERROR(VALUE(INDEX('Paths Edit'!$C13:$LY13,1,0+CL$71)&amp;""),NA())</f>
        <v>-93</v>
      </c>
      <c r="CM133" s="50">
        <f>IFERROR(VALUE(INDEX('Paths Edit'!$C13:$LY13,1,0+CM$71)&amp;""),NA())</f>
        <v>93</v>
      </c>
      <c r="CN133" s="49">
        <f>IFERROR(VALUE(INDEX('Paths Edit'!$C13:$LY13,1,0+CN$71)&amp;""),NA())</f>
        <v>-125</v>
      </c>
      <c r="CO133" s="50">
        <f>IFERROR(VALUE(INDEX('Paths Edit'!$C13:$LY13,1,0+CO$71)&amp;""),NA())</f>
        <v>48</v>
      </c>
      <c r="CP133" s="49" t="e">
        <f>IFERROR(VALUE(INDEX('Paths Edit'!$C13:$LY13,1,0+CP$71)&amp;""),NA())</f>
        <v>#N/A</v>
      </c>
      <c r="CQ133" s="50" t="e">
        <f>IFERROR(VALUE(INDEX('Paths Edit'!$C13:$LY13,1,0+CQ$71)&amp;""),NA())</f>
        <v>#N/A</v>
      </c>
      <c r="CR133" s="49">
        <f>IFERROR(VALUE(INDEX('Paths Edit'!$C13:$LY13,1,0+CR$71)&amp;""),NA())</f>
        <v>-27</v>
      </c>
      <c r="CS133" s="50">
        <f>IFERROR(VALUE(INDEX('Paths Edit'!$C13:$LY13,1,0+CS$71)&amp;""),NA())</f>
        <v>150</v>
      </c>
    </row>
    <row r="134" spans="1:97" ht="15" customHeight="1">
      <c r="A134" s="98"/>
      <c r="B134" s="49" t="e">
        <f>IFERROR(VALUE(INDEX('Paths Edit'!$C14:$LY14,1,0+B$71)&amp;""),NA())</f>
        <v>#N/A</v>
      </c>
      <c r="C134" s="50" t="e">
        <f>IFERROR(VALUE(INDEX('Paths Edit'!$C14:$LY14,1,0+C$71)&amp;""),NA())</f>
        <v>#N/A</v>
      </c>
      <c r="D134" s="49">
        <f>IFERROR(VALUE(INDEX('Paths Edit'!$C14:$LY14,1,0+D$71)&amp;""),NA())</f>
        <v>-177</v>
      </c>
      <c r="E134" s="50">
        <f>IFERROR(VALUE(INDEX('Paths Edit'!$C14:$LY14,1,0+E$71)&amp;""),NA())</f>
        <v>-27</v>
      </c>
      <c r="F134" s="49" t="e">
        <f>IFERROR(VALUE(INDEX('Paths Edit'!$C14:$LY14,1,0+F$71)&amp;""),NA())</f>
        <v>#N/A</v>
      </c>
      <c r="G134" s="50" t="e">
        <f>IFERROR(VALUE(INDEX('Paths Edit'!$C14:$LY14,1,0+G$71)&amp;""),NA())</f>
        <v>#N/A</v>
      </c>
      <c r="H134" s="49" t="e">
        <f>IFERROR(VALUE(INDEX('Paths Edit'!$C14:$LY14,1,0+H$71)&amp;""),NA())</f>
        <v>#N/A</v>
      </c>
      <c r="I134" s="50" t="e">
        <f>IFERROR(VALUE(INDEX('Paths Edit'!$C14:$LY14,1,0+I$71)&amp;""),NA())</f>
        <v>#N/A</v>
      </c>
      <c r="J134" s="49" t="e">
        <f>IFERROR(VALUE(INDEX('Paths Edit'!$C14:$LY14,1,0+J$71)&amp;""),NA())</f>
        <v>#N/A</v>
      </c>
      <c r="K134" s="50" t="e">
        <f>IFERROR(VALUE(INDEX('Paths Edit'!$C14:$LY14,1,0+K$71)&amp;""),NA())</f>
        <v>#N/A</v>
      </c>
      <c r="L134" s="49" t="e">
        <f>IFERROR(VALUE(INDEX('Paths Edit'!$C14:$LY14,1,0+L$71)&amp;""),NA())</f>
        <v>#N/A</v>
      </c>
      <c r="M134" s="50" t="e">
        <f>IFERROR(VALUE(INDEX('Paths Edit'!$C14:$LY14,1,0+M$71)&amp;""),NA())</f>
        <v>#N/A</v>
      </c>
      <c r="N134" s="49" t="e">
        <f>IFERROR(VALUE(INDEX('Paths Edit'!$C14:$LY14,1,0+N$71)&amp;""),NA())</f>
        <v>#N/A</v>
      </c>
      <c r="O134" s="50" t="e">
        <f>IFERROR(VALUE(INDEX('Paths Edit'!$C14:$LY14,1,0+O$71)&amp;""),NA())</f>
        <v>#N/A</v>
      </c>
      <c r="P134" s="49" t="e">
        <f>IFERROR(VALUE(INDEX('Paths Edit'!$C14:$LY14,1,0+P$71)&amp;""),NA())</f>
        <v>#N/A</v>
      </c>
      <c r="Q134" s="50" t="e">
        <f>IFERROR(VALUE(INDEX('Paths Edit'!$C14:$LY14,1,0+Q$71)&amp;""),NA())</f>
        <v>#N/A</v>
      </c>
      <c r="R134" s="49">
        <f>IFERROR(VALUE(INDEX('Paths Edit'!$C14:$LY14,1,0+R$71)&amp;""),NA())</f>
        <v>-71</v>
      </c>
      <c r="S134" s="50">
        <f>IFERROR(VALUE(INDEX('Paths Edit'!$C14:$LY14,1,0+S$71)&amp;""),NA())</f>
        <v>-74</v>
      </c>
      <c r="T134" s="49">
        <f>IFERROR(VALUE(INDEX('Paths Edit'!$C14:$LY14,1,0+T$71)&amp;""),NA())</f>
        <v>-54</v>
      </c>
      <c r="U134" s="50">
        <f>IFERROR(VALUE(INDEX('Paths Edit'!$C14:$LY14,1,0+U$71)&amp;""),NA())</f>
        <v>-37</v>
      </c>
      <c r="V134" s="49" t="e">
        <f>IFERROR(VALUE(INDEX('Paths Edit'!$C14:$LY14,1,0+V$71)&amp;""),NA())</f>
        <v>#N/A</v>
      </c>
      <c r="W134" s="50" t="e">
        <f>IFERROR(VALUE(INDEX('Paths Edit'!$C14:$LY14,1,0+W$71)&amp;""),NA())</f>
        <v>#N/A</v>
      </c>
      <c r="X134" s="49">
        <f>IFERROR(VALUE(INDEX('Paths Edit'!$C14:$LY14,1,0+X$71)&amp;""),NA())</f>
        <v>-84</v>
      </c>
      <c r="Y134" s="50">
        <f>IFERROR(VALUE(INDEX('Paths Edit'!$C14:$LY14,1,0+Y$71)&amp;""),NA())</f>
        <v>-26</v>
      </c>
      <c r="Z134" s="49" t="e">
        <f>IFERROR(VALUE(INDEX('Paths Edit'!$C14:$LY14,1,0+Z$71)&amp;""),NA())</f>
        <v>#N/A</v>
      </c>
      <c r="AA134" s="50" t="e">
        <f>IFERROR(VALUE(INDEX('Paths Edit'!$C14:$LY14,1,0+AA$71)&amp;""),NA())</f>
        <v>#N/A</v>
      </c>
      <c r="AB134" s="49" t="e">
        <f>IFERROR(VALUE(INDEX('Paths Edit'!$C14:$LY14,1,0+AB$71)&amp;""),NA())</f>
        <v>#N/A</v>
      </c>
      <c r="AC134" s="50" t="e">
        <f>IFERROR(VALUE(INDEX('Paths Edit'!$C14:$LY14,1,0+AC$71)&amp;""),NA())</f>
        <v>#N/A</v>
      </c>
      <c r="AD134" s="49" t="e">
        <f>IFERROR(VALUE(INDEX('Paths Edit'!$C14:$LY14,1,0+AD$71)&amp;""),NA())</f>
        <v>#N/A</v>
      </c>
      <c r="AE134" s="50" t="e">
        <f>IFERROR(VALUE(INDEX('Paths Edit'!$C14:$LY14,1,0+AE$71)&amp;""),NA())</f>
        <v>#N/A</v>
      </c>
      <c r="AF134" s="49">
        <f>IFERROR(VALUE(INDEX('Paths Edit'!$C14:$LY14,1,0+AF$71)&amp;""),NA())</f>
        <v>-23</v>
      </c>
      <c r="AG134" s="50">
        <f>IFERROR(VALUE(INDEX('Paths Edit'!$C14:$LY14,1,0+AG$71)&amp;""),NA())</f>
        <v>-95</v>
      </c>
      <c r="AH134" s="49" t="e">
        <f>IFERROR(VALUE(INDEX('Paths Edit'!$C14:$LY14,1,0+AH$71)&amp;""),NA())</f>
        <v>#N/A</v>
      </c>
      <c r="AI134" s="50" t="e">
        <f>IFERROR(VALUE(INDEX('Paths Edit'!$C14:$LY14,1,0+AI$71)&amp;""),NA())</f>
        <v>#N/A</v>
      </c>
      <c r="AJ134" s="49" t="e">
        <f>IFERROR(VALUE(INDEX('Paths Edit'!$C14:$LY14,1,0+AJ$71)&amp;""),NA())</f>
        <v>#N/A</v>
      </c>
      <c r="AK134" s="50" t="e">
        <f>IFERROR(VALUE(INDEX('Paths Edit'!$C14:$LY14,1,0+AK$71)&amp;""),NA())</f>
        <v>#N/A</v>
      </c>
      <c r="AL134" s="49" t="e">
        <f>IFERROR(VALUE(INDEX('Paths Edit'!$C14:$LY14,1,0+AL$71)&amp;""),NA())</f>
        <v>#N/A</v>
      </c>
      <c r="AM134" s="50" t="e">
        <f>IFERROR(VALUE(INDEX('Paths Edit'!$C14:$LY14,1,0+AM$71)&amp;""),NA())</f>
        <v>#N/A</v>
      </c>
      <c r="AN134" s="49" t="e">
        <f>IFERROR(VALUE(INDEX('Paths Edit'!$C14:$LY14,1,0+AN$71)&amp;""),NA())</f>
        <v>#N/A</v>
      </c>
      <c r="AO134" s="50" t="e">
        <f>IFERROR(VALUE(INDEX('Paths Edit'!$C14:$LY14,1,0+AO$71)&amp;""),NA())</f>
        <v>#N/A</v>
      </c>
      <c r="AP134" s="49" t="e">
        <f>IFERROR(VALUE(INDEX('Paths Edit'!$C14:$LY14,1,0+AP$71)&amp;""),NA())</f>
        <v>#N/A</v>
      </c>
      <c r="AQ134" s="50" t="e">
        <f>IFERROR(VALUE(INDEX('Paths Edit'!$C14:$LY14,1,0+AQ$71)&amp;""),NA())</f>
        <v>#N/A</v>
      </c>
      <c r="AR134" s="49" t="e">
        <f>IFERROR(VALUE(INDEX('Paths Edit'!$C14:$LY14,1,0+AR$71)&amp;""),NA())</f>
        <v>#N/A</v>
      </c>
      <c r="AS134" s="50" t="e">
        <f>IFERROR(VALUE(INDEX('Paths Edit'!$C14:$LY14,1,0+AS$71)&amp;""),NA())</f>
        <v>#N/A</v>
      </c>
      <c r="AT134" s="49" t="e">
        <f>IFERROR(VALUE(INDEX('Paths Edit'!$C14:$LY14,1,0+AT$71)&amp;""),NA())</f>
        <v>#N/A</v>
      </c>
      <c r="AU134" s="50" t="e">
        <f>IFERROR(VALUE(INDEX('Paths Edit'!$C14:$LY14,1,0+AU$71)&amp;""),NA())</f>
        <v>#N/A</v>
      </c>
      <c r="AV134" s="49" t="e">
        <f>IFERROR(VALUE(INDEX('Paths Edit'!$C14:$LY14,1,0+AV$71)&amp;""),NA())</f>
        <v>#N/A</v>
      </c>
      <c r="AW134" s="50" t="e">
        <f>IFERROR(VALUE(INDEX('Paths Edit'!$C14:$LY14,1,0+AW$71)&amp;""),NA())</f>
        <v>#N/A</v>
      </c>
      <c r="AX134" s="49">
        <f>IFERROR(VALUE(INDEX('Paths Edit'!$C14:$LY14,1,0+AX$71)&amp;""),NA())</f>
        <v>50</v>
      </c>
      <c r="AY134" s="50">
        <f>IFERROR(VALUE(INDEX('Paths Edit'!$C14:$LY14,1,0+AY$71)&amp;""),NA())</f>
        <v>-53</v>
      </c>
      <c r="AZ134" s="49" t="e">
        <f>IFERROR(VALUE(INDEX('Paths Edit'!$C14:$LY14,1,0+AZ$71)&amp;""),NA())</f>
        <v>#N/A</v>
      </c>
      <c r="BA134" s="50" t="e">
        <f>IFERROR(VALUE(INDEX('Paths Edit'!$C14:$LY14,1,0+BA$71)&amp;""),NA())</f>
        <v>#N/A</v>
      </c>
      <c r="BB134" s="49">
        <f>IFERROR(VALUE(INDEX('Paths Edit'!$C14:$LY14,1,0+BB$71)&amp;""),NA())</f>
        <v>-12</v>
      </c>
      <c r="BC134" s="50">
        <f>IFERROR(VALUE(INDEX('Paths Edit'!$C14:$LY14,1,0+BC$71)&amp;""),NA())</f>
        <v>-102</v>
      </c>
      <c r="BD134" s="49" t="e">
        <f>IFERROR(VALUE(INDEX('Paths Edit'!$C14:$LY14,1,0+BD$71)&amp;""),NA())</f>
        <v>#N/A</v>
      </c>
      <c r="BE134" s="50" t="e">
        <f>IFERROR(VALUE(INDEX('Paths Edit'!$C14:$LY14,1,0+BE$71)&amp;""),NA())</f>
        <v>#N/A</v>
      </c>
      <c r="BF134" s="49">
        <f>IFERROR(VALUE(INDEX('Paths Edit'!$C14:$LY14,1,0+BF$71)&amp;""),NA())</f>
        <v>111</v>
      </c>
      <c r="BG134" s="50">
        <f>IFERROR(VALUE(INDEX('Paths Edit'!$C14:$LY14,1,0+BG$71)&amp;""),NA())</f>
        <v>-73</v>
      </c>
      <c r="BH134" s="49">
        <f>IFERROR(VALUE(INDEX('Paths Edit'!$C14:$LY14,1,0+BH$71)&amp;""),NA())</f>
        <v>92</v>
      </c>
      <c r="BI134" s="50">
        <f>IFERROR(VALUE(INDEX('Paths Edit'!$C14:$LY14,1,0+BI$71)&amp;""),NA())</f>
        <v>-122</v>
      </c>
      <c r="BJ134" s="49">
        <f>IFERROR(VALUE(INDEX('Paths Edit'!$C14:$LY14,1,0+BJ$71)&amp;""),NA())</f>
        <v>149</v>
      </c>
      <c r="BK134" s="50">
        <f>IFERROR(VALUE(INDEX('Paths Edit'!$C14:$LY14,1,0+BK$71)&amp;""),NA())</f>
        <v>-49</v>
      </c>
      <c r="BL134" s="49" t="e">
        <f>IFERROR(VALUE(INDEX('Paths Edit'!$C14:$LY14,1,0+BL$71)&amp;""),NA())</f>
        <v>#N/A</v>
      </c>
      <c r="BM134" s="50" t="e">
        <f>IFERROR(VALUE(INDEX('Paths Edit'!$C14:$LY14,1,0+BM$71)&amp;""),NA())</f>
        <v>#N/A</v>
      </c>
      <c r="BN134" s="49" t="e">
        <f>IFERROR(VALUE(INDEX('Paths Edit'!$C14:$LY14,1,0+BN$71)&amp;""),NA())</f>
        <v>#N/A</v>
      </c>
      <c r="BO134" s="50" t="e">
        <f>IFERROR(VALUE(INDEX('Paths Edit'!$C14:$LY14,1,0+BO$71)&amp;""),NA())</f>
        <v>#N/A</v>
      </c>
      <c r="BP134" s="49">
        <f>IFERROR(VALUE(INDEX('Paths Edit'!$C14:$LY14,1,0+BP$71)&amp;""),NA())</f>
        <v>94</v>
      </c>
      <c r="BQ134" s="50">
        <f>IFERROR(VALUE(INDEX('Paths Edit'!$C14:$LY14,1,0+BQ$71)&amp;""),NA())</f>
        <v>34</v>
      </c>
      <c r="BR134" s="49" t="e">
        <f>IFERROR(VALUE(INDEX('Paths Edit'!$C14:$LY14,1,0+BR$71)&amp;""),NA())</f>
        <v>#N/A</v>
      </c>
      <c r="BS134" s="50" t="e">
        <f>IFERROR(VALUE(INDEX('Paths Edit'!$C14:$LY14,1,0+BS$71)&amp;""),NA())</f>
        <v>#N/A</v>
      </c>
      <c r="BT134" s="49">
        <f>IFERROR(VALUE(INDEX('Paths Edit'!$C14:$LY14,1,0+BT$71)&amp;""),NA())</f>
        <v>36</v>
      </c>
      <c r="BU134" s="50">
        <f>IFERROR(VALUE(INDEX('Paths Edit'!$C14:$LY14,1,0+BU$71)&amp;""),NA())</f>
        <v>13</v>
      </c>
      <c r="BV134" s="49" t="e">
        <f>IFERROR(VALUE(INDEX('Paths Edit'!$C14:$LY14,1,0+BV$71)&amp;""),NA())</f>
        <v>#N/A</v>
      </c>
      <c r="BW134" s="50" t="e">
        <f>IFERROR(VALUE(INDEX('Paths Edit'!$C14:$LY14,1,0+BW$71)&amp;""),NA())</f>
        <v>#N/A</v>
      </c>
      <c r="BX134" s="49" t="e">
        <f>IFERROR(VALUE(INDEX('Paths Edit'!$C14:$LY14,1,0+BX$71)&amp;""),NA())</f>
        <v>#N/A</v>
      </c>
      <c r="BY134" s="50" t="e">
        <f>IFERROR(VALUE(INDEX('Paths Edit'!$C14:$LY14,1,0+BY$71)&amp;""),NA())</f>
        <v>#N/A</v>
      </c>
      <c r="BZ134" s="49" t="e">
        <f>IFERROR(VALUE(INDEX('Paths Edit'!$C14:$LY14,1,0+BZ$71)&amp;""),NA())</f>
        <v>#N/A</v>
      </c>
      <c r="CA134" s="50" t="e">
        <f>IFERROR(VALUE(INDEX('Paths Edit'!$C14:$LY14,1,0+CA$71)&amp;""),NA())</f>
        <v>#N/A</v>
      </c>
      <c r="CB134" s="49" t="e">
        <f>IFERROR(VALUE(INDEX('Paths Edit'!$C14:$LY14,1,0+CB$71)&amp;""),NA())</f>
        <v>#N/A</v>
      </c>
      <c r="CC134" s="50" t="e">
        <f>IFERROR(VALUE(INDEX('Paths Edit'!$C14:$LY14,1,0+CC$71)&amp;""),NA())</f>
        <v>#N/A</v>
      </c>
      <c r="CD134" s="49" t="e">
        <f>IFERROR(VALUE(INDEX('Paths Edit'!$C14:$LY14,1,0+CD$71)&amp;""),NA())</f>
        <v>#N/A</v>
      </c>
      <c r="CE134" s="50" t="e">
        <f>IFERROR(VALUE(INDEX('Paths Edit'!$C14:$LY14,1,0+CE$71)&amp;""),NA())</f>
        <v>#N/A</v>
      </c>
      <c r="CF134" s="49" t="e">
        <f>IFERROR(VALUE(INDEX('Paths Edit'!$C14:$LY14,1,0+CF$71)&amp;""),NA())</f>
        <v>#N/A</v>
      </c>
      <c r="CG134" s="50" t="e">
        <f>IFERROR(VALUE(INDEX('Paths Edit'!$C14:$LY14,1,0+CG$71)&amp;""),NA())</f>
        <v>#N/A</v>
      </c>
      <c r="CH134" s="49" t="e">
        <f>IFERROR(VALUE(INDEX('Paths Edit'!$C14:$LY14,1,0+CH$71)&amp;""),NA())</f>
        <v>#N/A</v>
      </c>
      <c r="CI134" s="50" t="e">
        <f>IFERROR(VALUE(INDEX('Paths Edit'!$C14:$LY14,1,0+CI$71)&amp;""),NA())</f>
        <v>#N/A</v>
      </c>
      <c r="CJ134" s="49" t="e">
        <f>IFERROR(VALUE(INDEX('Paths Edit'!$C14:$LY14,1,0+CJ$71)&amp;""),NA())</f>
        <v>#N/A</v>
      </c>
      <c r="CK134" s="50" t="e">
        <f>IFERROR(VALUE(INDEX('Paths Edit'!$C14:$LY14,1,0+CK$71)&amp;""),NA())</f>
        <v>#N/A</v>
      </c>
      <c r="CL134" s="49">
        <f>IFERROR(VALUE(INDEX('Paths Edit'!$C14:$LY14,1,0+CL$71)&amp;""),NA())</f>
        <v>-100</v>
      </c>
      <c r="CM134" s="50">
        <f>IFERROR(VALUE(INDEX('Paths Edit'!$C14:$LY14,1,0+CM$71)&amp;""),NA())</f>
        <v>95</v>
      </c>
      <c r="CN134" s="49">
        <f>IFERROR(VALUE(INDEX('Paths Edit'!$C14:$LY14,1,0+CN$71)&amp;""),NA())</f>
        <v>-127</v>
      </c>
      <c r="CO134" s="50">
        <f>IFERROR(VALUE(INDEX('Paths Edit'!$C14:$LY14,1,0+CO$71)&amp;""),NA())</f>
        <v>41</v>
      </c>
      <c r="CP134" s="49" t="e">
        <f>IFERROR(VALUE(INDEX('Paths Edit'!$C14:$LY14,1,0+CP$71)&amp;""),NA())</f>
        <v>#N/A</v>
      </c>
      <c r="CQ134" s="50" t="e">
        <f>IFERROR(VALUE(INDEX('Paths Edit'!$C14:$LY14,1,0+CQ$71)&amp;""),NA())</f>
        <v>#N/A</v>
      </c>
      <c r="CR134" s="49">
        <f>IFERROR(VALUE(INDEX('Paths Edit'!$C14:$LY14,1,0+CR$71)&amp;""),NA())</f>
        <v>-8</v>
      </c>
      <c r="CS134" s="50">
        <f>IFERROR(VALUE(INDEX('Paths Edit'!$C14:$LY14,1,0+CS$71)&amp;""),NA())</f>
        <v>153</v>
      </c>
    </row>
    <row r="135" spans="1:97" ht="15" customHeight="1">
      <c r="A135" s="98"/>
      <c r="B135" s="49" t="e">
        <f>IFERROR(VALUE(INDEX('Paths Edit'!$C15:$LY15,1,0+B$71)&amp;""),NA())</f>
        <v>#N/A</v>
      </c>
      <c r="C135" s="50" t="e">
        <f>IFERROR(VALUE(INDEX('Paths Edit'!$C15:$LY15,1,0+C$71)&amp;""),NA())</f>
        <v>#N/A</v>
      </c>
      <c r="D135" s="49">
        <f>IFERROR(VALUE(INDEX('Paths Edit'!$C15:$LY15,1,0+D$71)&amp;""),NA())</f>
        <v>-177</v>
      </c>
      <c r="E135" s="50">
        <f>IFERROR(VALUE(INDEX('Paths Edit'!$C15:$LY15,1,0+E$71)&amp;""),NA())</f>
        <v>-27</v>
      </c>
      <c r="F135" s="49" t="e">
        <f>IFERROR(VALUE(INDEX('Paths Edit'!$C15:$LY15,1,0+F$71)&amp;""),NA())</f>
        <v>#N/A</v>
      </c>
      <c r="G135" s="50" t="e">
        <f>IFERROR(VALUE(INDEX('Paths Edit'!$C15:$LY15,1,0+G$71)&amp;""),NA())</f>
        <v>#N/A</v>
      </c>
      <c r="H135" s="49" t="e">
        <f>IFERROR(VALUE(INDEX('Paths Edit'!$C15:$LY15,1,0+H$71)&amp;""),NA())</f>
        <v>#N/A</v>
      </c>
      <c r="I135" s="50" t="e">
        <f>IFERROR(VALUE(INDEX('Paths Edit'!$C15:$LY15,1,0+I$71)&amp;""),NA())</f>
        <v>#N/A</v>
      </c>
      <c r="J135" s="49" t="e">
        <f>IFERROR(VALUE(INDEX('Paths Edit'!$C15:$LY15,1,0+J$71)&amp;""),NA())</f>
        <v>#N/A</v>
      </c>
      <c r="K135" s="50" t="e">
        <f>IFERROR(VALUE(INDEX('Paths Edit'!$C15:$LY15,1,0+K$71)&amp;""),NA())</f>
        <v>#N/A</v>
      </c>
      <c r="L135" s="49" t="e">
        <f>IFERROR(VALUE(INDEX('Paths Edit'!$C15:$LY15,1,0+L$71)&amp;""),NA())</f>
        <v>#N/A</v>
      </c>
      <c r="M135" s="50" t="e">
        <f>IFERROR(VALUE(INDEX('Paths Edit'!$C15:$LY15,1,0+M$71)&amp;""),NA())</f>
        <v>#N/A</v>
      </c>
      <c r="N135" s="49" t="e">
        <f>IFERROR(VALUE(INDEX('Paths Edit'!$C15:$LY15,1,0+N$71)&amp;""),NA())</f>
        <v>#N/A</v>
      </c>
      <c r="O135" s="50" t="e">
        <f>IFERROR(VALUE(INDEX('Paths Edit'!$C15:$LY15,1,0+O$71)&amp;""),NA())</f>
        <v>#N/A</v>
      </c>
      <c r="P135" s="49" t="e">
        <f>IFERROR(VALUE(INDEX('Paths Edit'!$C15:$LY15,1,0+P$71)&amp;""),NA())</f>
        <v>#N/A</v>
      </c>
      <c r="Q135" s="50" t="e">
        <f>IFERROR(VALUE(INDEX('Paths Edit'!$C15:$LY15,1,0+Q$71)&amp;""),NA())</f>
        <v>#N/A</v>
      </c>
      <c r="R135" s="49" t="e">
        <f>IFERROR(VALUE(INDEX('Paths Edit'!$C15:$LY15,1,0+R$71)&amp;""),NA())</f>
        <v>#N/A</v>
      </c>
      <c r="S135" s="50" t="e">
        <f>IFERROR(VALUE(INDEX('Paths Edit'!$C15:$LY15,1,0+S$71)&amp;""),NA())</f>
        <v>#N/A</v>
      </c>
      <c r="T135" s="49">
        <f>IFERROR(VALUE(INDEX('Paths Edit'!$C15:$LY15,1,0+T$71)&amp;""),NA())</f>
        <v>-50</v>
      </c>
      <c r="U135" s="50">
        <f>IFERROR(VALUE(INDEX('Paths Edit'!$C15:$LY15,1,0+U$71)&amp;""),NA())</f>
        <v>-36</v>
      </c>
      <c r="V135" s="49" t="e">
        <f>IFERROR(VALUE(INDEX('Paths Edit'!$C15:$LY15,1,0+V$71)&amp;""),NA())</f>
        <v>#N/A</v>
      </c>
      <c r="W135" s="50" t="e">
        <f>IFERROR(VALUE(INDEX('Paths Edit'!$C15:$LY15,1,0+W$71)&amp;""),NA())</f>
        <v>#N/A</v>
      </c>
      <c r="X135" s="49" t="e">
        <f>IFERROR(VALUE(INDEX('Paths Edit'!$C15:$LY15,1,0+X$71)&amp;""),NA())</f>
        <v>#N/A</v>
      </c>
      <c r="Y135" s="50" t="e">
        <f>IFERROR(VALUE(INDEX('Paths Edit'!$C15:$LY15,1,0+Y$71)&amp;""),NA())</f>
        <v>#N/A</v>
      </c>
      <c r="Z135" s="49" t="e">
        <f>IFERROR(VALUE(INDEX('Paths Edit'!$C15:$LY15,1,0+Z$71)&amp;""),NA())</f>
        <v>#N/A</v>
      </c>
      <c r="AA135" s="50" t="e">
        <f>IFERROR(VALUE(INDEX('Paths Edit'!$C15:$LY15,1,0+AA$71)&amp;""),NA())</f>
        <v>#N/A</v>
      </c>
      <c r="AB135" s="49" t="e">
        <f>IFERROR(VALUE(INDEX('Paths Edit'!$C15:$LY15,1,0+AB$71)&amp;""),NA())</f>
        <v>#N/A</v>
      </c>
      <c r="AC135" s="50" t="e">
        <f>IFERROR(VALUE(INDEX('Paths Edit'!$C15:$LY15,1,0+AC$71)&amp;""),NA())</f>
        <v>#N/A</v>
      </c>
      <c r="AD135" s="49" t="e">
        <f>IFERROR(VALUE(INDEX('Paths Edit'!$C15:$LY15,1,0+AD$71)&amp;""),NA())</f>
        <v>#N/A</v>
      </c>
      <c r="AE135" s="50" t="e">
        <f>IFERROR(VALUE(INDEX('Paths Edit'!$C15:$LY15,1,0+AE$71)&amp;""),NA())</f>
        <v>#N/A</v>
      </c>
      <c r="AF135" s="49">
        <f>IFERROR(VALUE(INDEX('Paths Edit'!$C15:$LY15,1,0+AF$71)&amp;""),NA())</f>
        <v>-19</v>
      </c>
      <c r="AG135" s="50">
        <f>IFERROR(VALUE(INDEX('Paths Edit'!$C15:$LY15,1,0+AG$71)&amp;""),NA())</f>
        <v>-97</v>
      </c>
      <c r="AH135" s="49" t="e">
        <f>IFERROR(VALUE(INDEX('Paths Edit'!$C15:$LY15,1,0+AH$71)&amp;""),NA())</f>
        <v>#N/A</v>
      </c>
      <c r="AI135" s="50" t="e">
        <f>IFERROR(VALUE(INDEX('Paths Edit'!$C15:$LY15,1,0+AI$71)&amp;""),NA())</f>
        <v>#N/A</v>
      </c>
      <c r="AJ135" s="49" t="e">
        <f>IFERROR(VALUE(INDEX('Paths Edit'!$C15:$LY15,1,0+AJ$71)&amp;""),NA())</f>
        <v>#N/A</v>
      </c>
      <c r="AK135" s="50" t="e">
        <f>IFERROR(VALUE(INDEX('Paths Edit'!$C15:$LY15,1,0+AK$71)&amp;""),NA())</f>
        <v>#N/A</v>
      </c>
      <c r="AL135" s="49" t="e">
        <f>IFERROR(VALUE(INDEX('Paths Edit'!$C15:$LY15,1,0+AL$71)&amp;""),NA())</f>
        <v>#N/A</v>
      </c>
      <c r="AM135" s="50" t="e">
        <f>IFERROR(VALUE(INDEX('Paths Edit'!$C15:$LY15,1,0+AM$71)&amp;""),NA())</f>
        <v>#N/A</v>
      </c>
      <c r="AN135" s="49" t="e">
        <f>IFERROR(VALUE(INDEX('Paths Edit'!$C15:$LY15,1,0+AN$71)&amp;""),NA())</f>
        <v>#N/A</v>
      </c>
      <c r="AO135" s="50" t="e">
        <f>IFERROR(VALUE(INDEX('Paths Edit'!$C15:$LY15,1,0+AO$71)&amp;""),NA())</f>
        <v>#N/A</v>
      </c>
      <c r="AP135" s="49" t="e">
        <f>IFERROR(VALUE(INDEX('Paths Edit'!$C15:$LY15,1,0+AP$71)&amp;""),NA())</f>
        <v>#N/A</v>
      </c>
      <c r="AQ135" s="50" t="e">
        <f>IFERROR(VALUE(INDEX('Paths Edit'!$C15:$LY15,1,0+AQ$71)&amp;""),NA())</f>
        <v>#N/A</v>
      </c>
      <c r="AR135" s="49" t="e">
        <f>IFERROR(VALUE(INDEX('Paths Edit'!$C15:$LY15,1,0+AR$71)&amp;""),NA())</f>
        <v>#N/A</v>
      </c>
      <c r="AS135" s="50" t="e">
        <f>IFERROR(VALUE(INDEX('Paths Edit'!$C15:$LY15,1,0+AS$71)&amp;""),NA())</f>
        <v>#N/A</v>
      </c>
      <c r="AT135" s="49" t="e">
        <f>IFERROR(VALUE(INDEX('Paths Edit'!$C15:$LY15,1,0+AT$71)&amp;""),NA())</f>
        <v>#N/A</v>
      </c>
      <c r="AU135" s="50" t="e">
        <f>IFERROR(VALUE(INDEX('Paths Edit'!$C15:$LY15,1,0+AU$71)&amp;""),NA())</f>
        <v>#N/A</v>
      </c>
      <c r="AV135" s="49" t="e">
        <f>IFERROR(VALUE(INDEX('Paths Edit'!$C15:$LY15,1,0+AV$71)&amp;""),NA())</f>
        <v>#N/A</v>
      </c>
      <c r="AW135" s="50" t="e">
        <f>IFERROR(VALUE(INDEX('Paths Edit'!$C15:$LY15,1,0+AW$71)&amp;""),NA())</f>
        <v>#N/A</v>
      </c>
      <c r="AX135" s="49" t="e">
        <f>IFERROR(VALUE(INDEX('Paths Edit'!$C15:$LY15,1,0+AX$71)&amp;""),NA())</f>
        <v>#N/A</v>
      </c>
      <c r="AY135" s="50" t="e">
        <f>IFERROR(VALUE(INDEX('Paths Edit'!$C15:$LY15,1,0+AY$71)&amp;""),NA())</f>
        <v>#N/A</v>
      </c>
      <c r="AZ135" s="49" t="e">
        <f>IFERROR(VALUE(INDEX('Paths Edit'!$C15:$LY15,1,0+AZ$71)&amp;""),NA())</f>
        <v>#N/A</v>
      </c>
      <c r="BA135" s="50" t="e">
        <f>IFERROR(VALUE(INDEX('Paths Edit'!$C15:$LY15,1,0+BA$71)&amp;""),NA())</f>
        <v>#N/A</v>
      </c>
      <c r="BB135" s="49" t="e">
        <f>IFERROR(VALUE(INDEX('Paths Edit'!$C15:$LY15,1,0+BB$71)&amp;""),NA())</f>
        <v>#N/A</v>
      </c>
      <c r="BC135" s="50" t="e">
        <f>IFERROR(VALUE(INDEX('Paths Edit'!$C15:$LY15,1,0+BC$71)&amp;""),NA())</f>
        <v>#N/A</v>
      </c>
      <c r="BD135" s="49" t="e">
        <f>IFERROR(VALUE(INDEX('Paths Edit'!$C15:$LY15,1,0+BD$71)&amp;""),NA())</f>
        <v>#N/A</v>
      </c>
      <c r="BE135" s="50" t="e">
        <f>IFERROR(VALUE(INDEX('Paths Edit'!$C15:$LY15,1,0+BE$71)&amp;""),NA())</f>
        <v>#N/A</v>
      </c>
      <c r="BF135" s="49" t="e">
        <f>IFERROR(VALUE(INDEX('Paths Edit'!$C15:$LY15,1,0+BF$71)&amp;""),NA())</f>
        <v>#N/A</v>
      </c>
      <c r="BG135" s="50" t="e">
        <f>IFERROR(VALUE(INDEX('Paths Edit'!$C15:$LY15,1,0+BG$71)&amp;""),NA())</f>
        <v>#N/A</v>
      </c>
      <c r="BH135" s="49" t="e">
        <f>IFERROR(VALUE(INDEX('Paths Edit'!$C15:$LY15,1,0+BH$71)&amp;""),NA())</f>
        <v>#N/A</v>
      </c>
      <c r="BI135" s="50" t="e">
        <f>IFERROR(VALUE(INDEX('Paths Edit'!$C15:$LY15,1,0+BI$71)&amp;""),NA())</f>
        <v>#N/A</v>
      </c>
      <c r="BJ135" s="49" t="e">
        <f>IFERROR(VALUE(INDEX('Paths Edit'!$C15:$LY15,1,0+BJ$71)&amp;""),NA())</f>
        <v>#N/A</v>
      </c>
      <c r="BK135" s="50" t="e">
        <f>IFERROR(VALUE(INDEX('Paths Edit'!$C15:$LY15,1,0+BK$71)&amp;""),NA())</f>
        <v>#N/A</v>
      </c>
      <c r="BL135" s="49" t="e">
        <f>IFERROR(VALUE(INDEX('Paths Edit'!$C15:$LY15,1,0+BL$71)&amp;""),NA())</f>
        <v>#N/A</v>
      </c>
      <c r="BM135" s="50" t="e">
        <f>IFERROR(VALUE(INDEX('Paths Edit'!$C15:$LY15,1,0+BM$71)&amp;""),NA())</f>
        <v>#N/A</v>
      </c>
      <c r="BN135" s="49" t="e">
        <f>IFERROR(VALUE(INDEX('Paths Edit'!$C15:$LY15,1,0+BN$71)&amp;""),NA())</f>
        <v>#N/A</v>
      </c>
      <c r="BO135" s="50" t="e">
        <f>IFERROR(VALUE(INDEX('Paths Edit'!$C15:$LY15,1,0+BO$71)&amp;""),NA())</f>
        <v>#N/A</v>
      </c>
      <c r="BP135" s="49" t="e">
        <f>IFERROR(VALUE(INDEX('Paths Edit'!$C15:$LY15,1,0+BP$71)&amp;""),NA())</f>
        <v>#N/A</v>
      </c>
      <c r="BQ135" s="50" t="e">
        <f>IFERROR(VALUE(INDEX('Paths Edit'!$C15:$LY15,1,0+BQ$71)&amp;""),NA())</f>
        <v>#N/A</v>
      </c>
      <c r="BR135" s="49" t="e">
        <f>IFERROR(VALUE(INDEX('Paths Edit'!$C15:$LY15,1,0+BR$71)&amp;""),NA())</f>
        <v>#N/A</v>
      </c>
      <c r="BS135" s="50" t="e">
        <f>IFERROR(VALUE(INDEX('Paths Edit'!$C15:$LY15,1,0+BS$71)&amp;""),NA())</f>
        <v>#N/A</v>
      </c>
      <c r="BT135" s="49" t="e">
        <f>IFERROR(VALUE(INDEX('Paths Edit'!$C15:$LY15,1,0+BT$71)&amp;""),NA())</f>
        <v>#N/A</v>
      </c>
      <c r="BU135" s="50" t="e">
        <f>IFERROR(VALUE(INDEX('Paths Edit'!$C15:$LY15,1,0+BU$71)&amp;""),NA())</f>
        <v>#N/A</v>
      </c>
      <c r="BV135" s="49" t="e">
        <f>IFERROR(VALUE(INDEX('Paths Edit'!$C15:$LY15,1,0+BV$71)&amp;""),NA())</f>
        <v>#N/A</v>
      </c>
      <c r="BW135" s="50" t="e">
        <f>IFERROR(VALUE(INDEX('Paths Edit'!$C15:$LY15,1,0+BW$71)&amp;""),NA())</f>
        <v>#N/A</v>
      </c>
      <c r="BX135" s="49" t="e">
        <f>IFERROR(VALUE(INDEX('Paths Edit'!$C15:$LY15,1,0+BX$71)&amp;""),NA())</f>
        <v>#N/A</v>
      </c>
      <c r="BY135" s="50" t="e">
        <f>IFERROR(VALUE(INDEX('Paths Edit'!$C15:$LY15,1,0+BY$71)&amp;""),NA())</f>
        <v>#N/A</v>
      </c>
      <c r="BZ135" s="49" t="e">
        <f>IFERROR(VALUE(INDEX('Paths Edit'!$C15:$LY15,1,0+BZ$71)&amp;""),NA())</f>
        <v>#N/A</v>
      </c>
      <c r="CA135" s="50" t="e">
        <f>IFERROR(VALUE(INDEX('Paths Edit'!$C15:$LY15,1,0+CA$71)&amp;""),NA())</f>
        <v>#N/A</v>
      </c>
      <c r="CB135" s="49" t="e">
        <f>IFERROR(VALUE(INDEX('Paths Edit'!$C15:$LY15,1,0+CB$71)&amp;""),NA())</f>
        <v>#N/A</v>
      </c>
      <c r="CC135" s="50" t="e">
        <f>IFERROR(VALUE(INDEX('Paths Edit'!$C15:$LY15,1,0+CC$71)&amp;""),NA())</f>
        <v>#N/A</v>
      </c>
      <c r="CD135" s="49" t="e">
        <f>IFERROR(VALUE(INDEX('Paths Edit'!$C15:$LY15,1,0+CD$71)&amp;""),NA())</f>
        <v>#N/A</v>
      </c>
      <c r="CE135" s="50" t="e">
        <f>IFERROR(VALUE(INDEX('Paths Edit'!$C15:$LY15,1,0+CE$71)&amp;""),NA())</f>
        <v>#N/A</v>
      </c>
      <c r="CF135" s="49" t="e">
        <f>IFERROR(VALUE(INDEX('Paths Edit'!$C15:$LY15,1,0+CF$71)&amp;""),NA())</f>
        <v>#N/A</v>
      </c>
      <c r="CG135" s="50" t="e">
        <f>IFERROR(VALUE(INDEX('Paths Edit'!$C15:$LY15,1,0+CG$71)&amp;""),NA())</f>
        <v>#N/A</v>
      </c>
      <c r="CH135" s="49" t="e">
        <f>IFERROR(VALUE(INDEX('Paths Edit'!$C15:$LY15,1,0+CH$71)&amp;""),NA())</f>
        <v>#N/A</v>
      </c>
      <c r="CI135" s="50" t="e">
        <f>IFERROR(VALUE(INDEX('Paths Edit'!$C15:$LY15,1,0+CI$71)&amp;""),NA())</f>
        <v>#N/A</v>
      </c>
      <c r="CJ135" s="49" t="e">
        <f>IFERROR(VALUE(INDEX('Paths Edit'!$C15:$LY15,1,0+CJ$71)&amp;""),NA())</f>
        <v>#N/A</v>
      </c>
      <c r="CK135" s="50" t="e">
        <f>IFERROR(VALUE(INDEX('Paths Edit'!$C15:$LY15,1,0+CK$71)&amp;""),NA())</f>
        <v>#N/A</v>
      </c>
      <c r="CL135" s="49" t="e">
        <f>IFERROR(VALUE(INDEX('Paths Edit'!$C15:$LY15,1,0+CL$71)&amp;""),NA())</f>
        <v>#N/A</v>
      </c>
      <c r="CM135" s="50" t="e">
        <f>IFERROR(VALUE(INDEX('Paths Edit'!$C15:$LY15,1,0+CM$71)&amp;""),NA())</f>
        <v>#N/A</v>
      </c>
      <c r="CN135" s="49" t="e">
        <f>IFERROR(VALUE(INDEX('Paths Edit'!$C15:$LY15,1,0+CN$71)&amp;""),NA())</f>
        <v>#N/A</v>
      </c>
      <c r="CO135" s="50" t="e">
        <f>IFERROR(VALUE(INDEX('Paths Edit'!$C15:$LY15,1,0+CO$71)&amp;""),NA())</f>
        <v>#N/A</v>
      </c>
      <c r="CP135" s="49" t="e">
        <f>IFERROR(VALUE(INDEX('Paths Edit'!$C15:$LY15,1,0+CP$71)&amp;""),NA())</f>
        <v>#N/A</v>
      </c>
      <c r="CQ135" s="50" t="e">
        <f>IFERROR(VALUE(INDEX('Paths Edit'!$C15:$LY15,1,0+CQ$71)&amp;""),NA())</f>
        <v>#N/A</v>
      </c>
      <c r="CR135" s="49">
        <f>IFERROR(VALUE(INDEX('Paths Edit'!$C15:$LY15,1,0+CR$71)&amp;""),NA())</f>
        <v>23</v>
      </c>
      <c r="CS135" s="50">
        <f>IFERROR(VALUE(INDEX('Paths Edit'!$C15:$LY15,1,0+CS$71)&amp;""),NA())</f>
        <v>151</v>
      </c>
    </row>
    <row r="136" spans="1:97" ht="15" customHeight="1">
      <c r="A136" s="98"/>
      <c r="B136" s="49" t="e">
        <f>IFERROR(VALUE(INDEX('Paths Edit'!$C16:$LY16,1,0+B$71)&amp;""),NA())</f>
        <v>#N/A</v>
      </c>
      <c r="C136" s="50" t="e">
        <f>IFERROR(VALUE(INDEX('Paths Edit'!$C16:$LY16,1,0+C$71)&amp;""),NA())</f>
        <v>#N/A</v>
      </c>
      <c r="D136" s="49" t="e">
        <f>IFERROR(VALUE(INDEX('Paths Edit'!$C16:$LY16,1,0+D$71)&amp;""),NA())</f>
        <v>#N/A</v>
      </c>
      <c r="E136" s="50" t="e">
        <f>IFERROR(VALUE(INDEX('Paths Edit'!$C16:$LY16,1,0+E$71)&amp;""),NA())</f>
        <v>#N/A</v>
      </c>
      <c r="F136" s="49" t="e">
        <f>IFERROR(VALUE(INDEX('Paths Edit'!$C16:$LY16,1,0+F$71)&amp;""),NA())</f>
        <v>#N/A</v>
      </c>
      <c r="G136" s="50" t="e">
        <f>IFERROR(VALUE(INDEX('Paths Edit'!$C16:$LY16,1,0+G$71)&amp;""),NA())</f>
        <v>#N/A</v>
      </c>
      <c r="H136" s="49" t="e">
        <f>IFERROR(VALUE(INDEX('Paths Edit'!$C16:$LY16,1,0+H$71)&amp;""),NA())</f>
        <v>#N/A</v>
      </c>
      <c r="I136" s="50" t="e">
        <f>IFERROR(VALUE(INDEX('Paths Edit'!$C16:$LY16,1,0+I$71)&amp;""),NA())</f>
        <v>#N/A</v>
      </c>
      <c r="J136" s="49" t="e">
        <f>IFERROR(VALUE(INDEX('Paths Edit'!$C16:$LY16,1,0+J$71)&amp;""),NA())</f>
        <v>#N/A</v>
      </c>
      <c r="K136" s="50" t="e">
        <f>IFERROR(VALUE(INDEX('Paths Edit'!$C16:$LY16,1,0+K$71)&amp;""),NA())</f>
        <v>#N/A</v>
      </c>
      <c r="L136" s="49" t="e">
        <f>IFERROR(VALUE(INDEX('Paths Edit'!$C16:$LY16,1,0+L$71)&amp;""),NA())</f>
        <v>#N/A</v>
      </c>
      <c r="M136" s="50" t="e">
        <f>IFERROR(VALUE(INDEX('Paths Edit'!$C16:$LY16,1,0+M$71)&amp;""),NA())</f>
        <v>#N/A</v>
      </c>
      <c r="N136" s="49" t="e">
        <f>IFERROR(VALUE(INDEX('Paths Edit'!$C16:$LY16,1,0+N$71)&amp;""),NA())</f>
        <v>#N/A</v>
      </c>
      <c r="O136" s="50" t="e">
        <f>IFERROR(VALUE(INDEX('Paths Edit'!$C16:$LY16,1,0+O$71)&amp;""),NA())</f>
        <v>#N/A</v>
      </c>
      <c r="P136" s="49" t="e">
        <f>IFERROR(VALUE(INDEX('Paths Edit'!$C16:$LY16,1,0+P$71)&amp;""),NA())</f>
        <v>#N/A</v>
      </c>
      <c r="Q136" s="50" t="e">
        <f>IFERROR(VALUE(INDEX('Paths Edit'!$C16:$LY16,1,0+Q$71)&amp;""),NA())</f>
        <v>#N/A</v>
      </c>
      <c r="R136" s="49" t="e">
        <f>IFERROR(VALUE(INDEX('Paths Edit'!$C16:$LY16,1,0+R$71)&amp;""),NA())</f>
        <v>#N/A</v>
      </c>
      <c r="S136" s="50" t="e">
        <f>IFERROR(VALUE(INDEX('Paths Edit'!$C16:$LY16,1,0+S$71)&amp;""),NA())</f>
        <v>#N/A</v>
      </c>
      <c r="T136" s="49" t="e">
        <f>IFERROR(VALUE(INDEX('Paths Edit'!$C16:$LY16,1,0+T$71)&amp;""),NA())</f>
        <v>#N/A</v>
      </c>
      <c r="U136" s="50" t="e">
        <f>IFERROR(VALUE(INDEX('Paths Edit'!$C16:$LY16,1,0+U$71)&amp;""),NA())</f>
        <v>#N/A</v>
      </c>
      <c r="V136" s="49" t="e">
        <f>IFERROR(VALUE(INDEX('Paths Edit'!$C16:$LY16,1,0+V$71)&amp;""),NA())</f>
        <v>#N/A</v>
      </c>
      <c r="W136" s="50" t="e">
        <f>IFERROR(VALUE(INDEX('Paths Edit'!$C16:$LY16,1,0+W$71)&amp;""),NA())</f>
        <v>#N/A</v>
      </c>
      <c r="X136" s="49" t="e">
        <f>IFERROR(VALUE(INDEX('Paths Edit'!$C16:$LY16,1,0+X$71)&amp;""),NA())</f>
        <v>#N/A</v>
      </c>
      <c r="Y136" s="50" t="e">
        <f>IFERROR(VALUE(INDEX('Paths Edit'!$C16:$LY16,1,0+Y$71)&amp;""),NA())</f>
        <v>#N/A</v>
      </c>
      <c r="Z136" s="49" t="e">
        <f>IFERROR(VALUE(INDEX('Paths Edit'!$C16:$LY16,1,0+Z$71)&amp;""),NA())</f>
        <v>#N/A</v>
      </c>
      <c r="AA136" s="50" t="e">
        <f>IFERROR(VALUE(INDEX('Paths Edit'!$C16:$LY16,1,0+AA$71)&amp;""),NA())</f>
        <v>#N/A</v>
      </c>
      <c r="AB136" s="49" t="e">
        <f>IFERROR(VALUE(INDEX('Paths Edit'!$C16:$LY16,1,0+AB$71)&amp;""),NA())</f>
        <v>#N/A</v>
      </c>
      <c r="AC136" s="50" t="e">
        <f>IFERROR(VALUE(INDEX('Paths Edit'!$C16:$LY16,1,0+AC$71)&amp;""),NA())</f>
        <v>#N/A</v>
      </c>
      <c r="AD136" s="49" t="e">
        <f>IFERROR(VALUE(INDEX('Paths Edit'!$C16:$LY16,1,0+AD$71)&amp;""),NA())</f>
        <v>#N/A</v>
      </c>
      <c r="AE136" s="50" t="e">
        <f>IFERROR(VALUE(INDEX('Paths Edit'!$C16:$LY16,1,0+AE$71)&amp;""),NA())</f>
        <v>#N/A</v>
      </c>
      <c r="AF136" s="49" t="e">
        <f>IFERROR(VALUE(INDEX('Paths Edit'!$C16:$LY16,1,0+AF$71)&amp;""),NA())</f>
        <v>#N/A</v>
      </c>
      <c r="AG136" s="50" t="e">
        <f>IFERROR(VALUE(INDEX('Paths Edit'!$C16:$LY16,1,0+AG$71)&amp;""),NA())</f>
        <v>#N/A</v>
      </c>
      <c r="AH136" s="49" t="e">
        <f>IFERROR(VALUE(INDEX('Paths Edit'!$C16:$LY16,1,0+AH$71)&amp;""),NA())</f>
        <v>#N/A</v>
      </c>
      <c r="AI136" s="50" t="e">
        <f>IFERROR(VALUE(INDEX('Paths Edit'!$C16:$LY16,1,0+AI$71)&amp;""),NA())</f>
        <v>#N/A</v>
      </c>
      <c r="AJ136" s="49" t="e">
        <f>IFERROR(VALUE(INDEX('Paths Edit'!$C16:$LY16,1,0+AJ$71)&amp;""),NA())</f>
        <v>#N/A</v>
      </c>
      <c r="AK136" s="50" t="e">
        <f>IFERROR(VALUE(INDEX('Paths Edit'!$C16:$LY16,1,0+AK$71)&amp;""),NA())</f>
        <v>#N/A</v>
      </c>
      <c r="AL136" s="49" t="e">
        <f>IFERROR(VALUE(INDEX('Paths Edit'!$C16:$LY16,1,0+AL$71)&amp;""),NA())</f>
        <v>#N/A</v>
      </c>
      <c r="AM136" s="50" t="e">
        <f>IFERROR(VALUE(INDEX('Paths Edit'!$C16:$LY16,1,0+AM$71)&amp;""),NA())</f>
        <v>#N/A</v>
      </c>
      <c r="AN136" s="49" t="e">
        <f>IFERROR(VALUE(INDEX('Paths Edit'!$C16:$LY16,1,0+AN$71)&amp;""),NA())</f>
        <v>#N/A</v>
      </c>
      <c r="AO136" s="50" t="e">
        <f>IFERROR(VALUE(INDEX('Paths Edit'!$C16:$LY16,1,0+AO$71)&amp;""),NA())</f>
        <v>#N/A</v>
      </c>
      <c r="AP136" s="49" t="e">
        <f>IFERROR(VALUE(INDEX('Paths Edit'!$C16:$LY16,1,0+AP$71)&amp;""),NA())</f>
        <v>#N/A</v>
      </c>
      <c r="AQ136" s="50" t="e">
        <f>IFERROR(VALUE(INDEX('Paths Edit'!$C16:$LY16,1,0+AQ$71)&amp;""),NA())</f>
        <v>#N/A</v>
      </c>
      <c r="AR136" s="49" t="e">
        <f>IFERROR(VALUE(INDEX('Paths Edit'!$C16:$LY16,1,0+AR$71)&amp;""),NA())</f>
        <v>#N/A</v>
      </c>
      <c r="AS136" s="50" t="e">
        <f>IFERROR(VALUE(INDEX('Paths Edit'!$C16:$LY16,1,0+AS$71)&amp;""),NA())</f>
        <v>#N/A</v>
      </c>
      <c r="AT136" s="49" t="e">
        <f>IFERROR(VALUE(INDEX('Paths Edit'!$C16:$LY16,1,0+AT$71)&amp;""),NA())</f>
        <v>#N/A</v>
      </c>
      <c r="AU136" s="50" t="e">
        <f>IFERROR(VALUE(INDEX('Paths Edit'!$C16:$LY16,1,0+AU$71)&amp;""),NA())</f>
        <v>#N/A</v>
      </c>
      <c r="AV136" s="49" t="e">
        <f>IFERROR(VALUE(INDEX('Paths Edit'!$C16:$LY16,1,0+AV$71)&amp;""),NA())</f>
        <v>#N/A</v>
      </c>
      <c r="AW136" s="50" t="e">
        <f>IFERROR(VALUE(INDEX('Paths Edit'!$C16:$LY16,1,0+AW$71)&amp;""),NA())</f>
        <v>#N/A</v>
      </c>
      <c r="AX136" s="49" t="e">
        <f>IFERROR(VALUE(INDEX('Paths Edit'!$C16:$LY16,1,0+AX$71)&amp;""),NA())</f>
        <v>#N/A</v>
      </c>
      <c r="AY136" s="50" t="e">
        <f>IFERROR(VALUE(INDEX('Paths Edit'!$C16:$LY16,1,0+AY$71)&amp;""),NA())</f>
        <v>#N/A</v>
      </c>
      <c r="AZ136" s="49" t="e">
        <f>IFERROR(VALUE(INDEX('Paths Edit'!$C16:$LY16,1,0+AZ$71)&amp;""),NA())</f>
        <v>#N/A</v>
      </c>
      <c r="BA136" s="50" t="e">
        <f>IFERROR(VALUE(INDEX('Paths Edit'!$C16:$LY16,1,0+BA$71)&amp;""),NA())</f>
        <v>#N/A</v>
      </c>
      <c r="BB136" s="49" t="e">
        <f>IFERROR(VALUE(INDEX('Paths Edit'!$C16:$LY16,1,0+BB$71)&amp;""),NA())</f>
        <v>#N/A</v>
      </c>
      <c r="BC136" s="50" t="e">
        <f>IFERROR(VALUE(INDEX('Paths Edit'!$C16:$LY16,1,0+BC$71)&amp;""),NA())</f>
        <v>#N/A</v>
      </c>
      <c r="BD136" s="49" t="e">
        <f>IFERROR(VALUE(INDEX('Paths Edit'!$C16:$LY16,1,0+BD$71)&amp;""),NA())</f>
        <v>#N/A</v>
      </c>
      <c r="BE136" s="50" t="e">
        <f>IFERROR(VALUE(INDEX('Paths Edit'!$C16:$LY16,1,0+BE$71)&amp;""),NA())</f>
        <v>#N/A</v>
      </c>
      <c r="BF136" s="49" t="e">
        <f>IFERROR(VALUE(INDEX('Paths Edit'!$C16:$LY16,1,0+BF$71)&amp;""),NA())</f>
        <v>#N/A</v>
      </c>
      <c r="BG136" s="50" t="e">
        <f>IFERROR(VALUE(INDEX('Paths Edit'!$C16:$LY16,1,0+BG$71)&amp;""),NA())</f>
        <v>#N/A</v>
      </c>
      <c r="BH136" s="49" t="e">
        <f>IFERROR(VALUE(INDEX('Paths Edit'!$C16:$LY16,1,0+BH$71)&amp;""),NA())</f>
        <v>#N/A</v>
      </c>
      <c r="BI136" s="50" t="e">
        <f>IFERROR(VALUE(INDEX('Paths Edit'!$C16:$LY16,1,0+BI$71)&amp;""),NA())</f>
        <v>#N/A</v>
      </c>
      <c r="BJ136" s="49" t="e">
        <f>IFERROR(VALUE(INDEX('Paths Edit'!$C16:$LY16,1,0+BJ$71)&amp;""),NA())</f>
        <v>#N/A</v>
      </c>
      <c r="BK136" s="50" t="e">
        <f>IFERROR(VALUE(INDEX('Paths Edit'!$C16:$LY16,1,0+BK$71)&amp;""),NA())</f>
        <v>#N/A</v>
      </c>
      <c r="BL136" s="49" t="e">
        <f>IFERROR(VALUE(INDEX('Paths Edit'!$C16:$LY16,1,0+BL$71)&amp;""),NA())</f>
        <v>#N/A</v>
      </c>
      <c r="BM136" s="50" t="e">
        <f>IFERROR(VALUE(INDEX('Paths Edit'!$C16:$LY16,1,0+BM$71)&amp;""),NA())</f>
        <v>#N/A</v>
      </c>
      <c r="BN136" s="49" t="e">
        <f>IFERROR(VALUE(INDEX('Paths Edit'!$C16:$LY16,1,0+BN$71)&amp;""),NA())</f>
        <v>#N/A</v>
      </c>
      <c r="BO136" s="50" t="e">
        <f>IFERROR(VALUE(INDEX('Paths Edit'!$C16:$LY16,1,0+BO$71)&amp;""),NA())</f>
        <v>#N/A</v>
      </c>
      <c r="BP136" s="49" t="e">
        <f>IFERROR(VALUE(INDEX('Paths Edit'!$C16:$LY16,1,0+BP$71)&amp;""),NA())</f>
        <v>#N/A</v>
      </c>
      <c r="BQ136" s="50" t="e">
        <f>IFERROR(VALUE(INDEX('Paths Edit'!$C16:$LY16,1,0+BQ$71)&amp;""),NA())</f>
        <v>#N/A</v>
      </c>
      <c r="BR136" s="49" t="e">
        <f>IFERROR(VALUE(INDEX('Paths Edit'!$C16:$LY16,1,0+BR$71)&amp;""),NA())</f>
        <v>#N/A</v>
      </c>
      <c r="BS136" s="50" t="e">
        <f>IFERROR(VALUE(INDEX('Paths Edit'!$C16:$LY16,1,0+BS$71)&amp;""),NA())</f>
        <v>#N/A</v>
      </c>
      <c r="BT136" s="49" t="e">
        <f>IFERROR(VALUE(INDEX('Paths Edit'!$C16:$LY16,1,0+BT$71)&amp;""),NA())</f>
        <v>#N/A</v>
      </c>
      <c r="BU136" s="50" t="e">
        <f>IFERROR(VALUE(INDEX('Paths Edit'!$C16:$LY16,1,0+BU$71)&amp;""),NA())</f>
        <v>#N/A</v>
      </c>
      <c r="BV136" s="49" t="e">
        <f>IFERROR(VALUE(INDEX('Paths Edit'!$C16:$LY16,1,0+BV$71)&amp;""),NA())</f>
        <v>#N/A</v>
      </c>
      <c r="BW136" s="50" t="e">
        <f>IFERROR(VALUE(INDEX('Paths Edit'!$C16:$LY16,1,0+BW$71)&amp;""),NA())</f>
        <v>#N/A</v>
      </c>
      <c r="BX136" s="49" t="e">
        <f>IFERROR(VALUE(INDEX('Paths Edit'!$C16:$LY16,1,0+BX$71)&amp;""),NA())</f>
        <v>#N/A</v>
      </c>
      <c r="BY136" s="50" t="e">
        <f>IFERROR(VALUE(INDEX('Paths Edit'!$C16:$LY16,1,0+BY$71)&amp;""),NA())</f>
        <v>#N/A</v>
      </c>
      <c r="BZ136" s="49" t="e">
        <f>IFERROR(VALUE(INDEX('Paths Edit'!$C16:$LY16,1,0+BZ$71)&amp;""),NA())</f>
        <v>#N/A</v>
      </c>
      <c r="CA136" s="50" t="e">
        <f>IFERROR(VALUE(INDEX('Paths Edit'!$C16:$LY16,1,0+CA$71)&amp;""),NA())</f>
        <v>#N/A</v>
      </c>
      <c r="CB136" s="49" t="e">
        <f>IFERROR(VALUE(INDEX('Paths Edit'!$C16:$LY16,1,0+CB$71)&amp;""),NA())</f>
        <v>#N/A</v>
      </c>
      <c r="CC136" s="50" t="e">
        <f>IFERROR(VALUE(INDEX('Paths Edit'!$C16:$LY16,1,0+CC$71)&amp;""),NA())</f>
        <v>#N/A</v>
      </c>
      <c r="CD136" s="49" t="e">
        <f>IFERROR(VALUE(INDEX('Paths Edit'!$C16:$LY16,1,0+CD$71)&amp;""),NA())</f>
        <v>#N/A</v>
      </c>
      <c r="CE136" s="50" t="e">
        <f>IFERROR(VALUE(INDEX('Paths Edit'!$C16:$LY16,1,0+CE$71)&amp;""),NA())</f>
        <v>#N/A</v>
      </c>
      <c r="CF136" s="49" t="e">
        <f>IFERROR(VALUE(INDEX('Paths Edit'!$C16:$LY16,1,0+CF$71)&amp;""),NA())</f>
        <v>#N/A</v>
      </c>
      <c r="CG136" s="50" t="e">
        <f>IFERROR(VALUE(INDEX('Paths Edit'!$C16:$LY16,1,0+CG$71)&amp;""),NA())</f>
        <v>#N/A</v>
      </c>
      <c r="CH136" s="49" t="e">
        <f>IFERROR(VALUE(INDEX('Paths Edit'!$C16:$LY16,1,0+CH$71)&amp;""),NA())</f>
        <v>#N/A</v>
      </c>
      <c r="CI136" s="50" t="e">
        <f>IFERROR(VALUE(INDEX('Paths Edit'!$C16:$LY16,1,0+CI$71)&amp;""),NA())</f>
        <v>#N/A</v>
      </c>
      <c r="CJ136" s="49" t="e">
        <f>IFERROR(VALUE(INDEX('Paths Edit'!$C16:$LY16,1,0+CJ$71)&amp;""),NA())</f>
        <v>#N/A</v>
      </c>
      <c r="CK136" s="50" t="e">
        <f>IFERROR(VALUE(INDEX('Paths Edit'!$C16:$LY16,1,0+CK$71)&amp;""),NA())</f>
        <v>#N/A</v>
      </c>
      <c r="CL136" s="49" t="e">
        <f>IFERROR(VALUE(INDEX('Paths Edit'!$C16:$LY16,1,0+CL$71)&amp;""),NA())</f>
        <v>#N/A</v>
      </c>
      <c r="CM136" s="50" t="e">
        <f>IFERROR(VALUE(INDEX('Paths Edit'!$C16:$LY16,1,0+CM$71)&amp;""),NA())</f>
        <v>#N/A</v>
      </c>
      <c r="CN136" s="49" t="e">
        <f>IFERROR(VALUE(INDEX('Paths Edit'!$C16:$LY16,1,0+CN$71)&amp;""),NA())</f>
        <v>#N/A</v>
      </c>
      <c r="CO136" s="50" t="e">
        <f>IFERROR(VALUE(INDEX('Paths Edit'!$C16:$LY16,1,0+CO$71)&amp;""),NA())</f>
        <v>#N/A</v>
      </c>
      <c r="CP136" s="49" t="e">
        <f>IFERROR(VALUE(INDEX('Paths Edit'!$C16:$LY16,1,0+CP$71)&amp;""),NA())</f>
        <v>#N/A</v>
      </c>
      <c r="CQ136" s="50" t="e">
        <f>IFERROR(VALUE(INDEX('Paths Edit'!$C16:$LY16,1,0+CQ$71)&amp;""),NA())</f>
        <v>#N/A</v>
      </c>
      <c r="CR136" s="49">
        <f>IFERROR(VALUE(INDEX('Paths Edit'!$C16:$LY16,1,0+CR$71)&amp;""),NA())</f>
        <v>40</v>
      </c>
      <c r="CS136" s="50">
        <f>IFERROR(VALUE(INDEX('Paths Edit'!$C16:$LY16,1,0+CS$71)&amp;""),NA())</f>
        <v>146</v>
      </c>
    </row>
    <row r="137" spans="1:97" ht="15" customHeight="1">
      <c r="A137" s="98"/>
      <c r="B137" s="49" t="e">
        <f>IFERROR(VALUE(INDEX('Paths Edit'!$C17:$LY17,1,0+B$71)&amp;""),NA())</f>
        <v>#N/A</v>
      </c>
      <c r="C137" s="50" t="e">
        <f>IFERROR(VALUE(INDEX('Paths Edit'!$C17:$LY17,1,0+C$71)&amp;""),NA())</f>
        <v>#N/A</v>
      </c>
      <c r="D137" s="49" t="e">
        <f>IFERROR(VALUE(INDEX('Paths Edit'!$C17:$LY17,1,0+D$71)&amp;""),NA())</f>
        <v>#N/A</v>
      </c>
      <c r="E137" s="50" t="e">
        <f>IFERROR(VALUE(INDEX('Paths Edit'!$C17:$LY17,1,0+E$71)&amp;""),NA())</f>
        <v>#N/A</v>
      </c>
      <c r="F137" s="49" t="e">
        <f>IFERROR(VALUE(INDEX('Paths Edit'!$C17:$LY17,1,0+F$71)&amp;""),NA())</f>
        <v>#N/A</v>
      </c>
      <c r="G137" s="50" t="e">
        <f>IFERROR(VALUE(INDEX('Paths Edit'!$C17:$LY17,1,0+G$71)&amp;""),NA())</f>
        <v>#N/A</v>
      </c>
      <c r="H137" s="49" t="e">
        <f>IFERROR(VALUE(INDEX('Paths Edit'!$C17:$LY17,1,0+H$71)&amp;""),NA())</f>
        <v>#N/A</v>
      </c>
      <c r="I137" s="50" t="e">
        <f>IFERROR(VALUE(INDEX('Paths Edit'!$C17:$LY17,1,0+I$71)&amp;""),NA())</f>
        <v>#N/A</v>
      </c>
      <c r="J137" s="49" t="e">
        <f>IFERROR(VALUE(INDEX('Paths Edit'!$C17:$LY17,1,0+J$71)&amp;""),NA())</f>
        <v>#N/A</v>
      </c>
      <c r="K137" s="50" t="e">
        <f>IFERROR(VALUE(INDEX('Paths Edit'!$C17:$LY17,1,0+K$71)&amp;""),NA())</f>
        <v>#N/A</v>
      </c>
      <c r="L137" s="49" t="e">
        <f>IFERROR(VALUE(INDEX('Paths Edit'!$C17:$LY17,1,0+L$71)&amp;""),NA())</f>
        <v>#N/A</v>
      </c>
      <c r="M137" s="50" t="e">
        <f>IFERROR(VALUE(INDEX('Paths Edit'!$C17:$LY17,1,0+M$71)&amp;""),NA())</f>
        <v>#N/A</v>
      </c>
      <c r="N137" s="49" t="e">
        <f>IFERROR(VALUE(INDEX('Paths Edit'!$C17:$LY17,1,0+N$71)&amp;""),NA())</f>
        <v>#N/A</v>
      </c>
      <c r="O137" s="50" t="e">
        <f>IFERROR(VALUE(INDEX('Paths Edit'!$C17:$LY17,1,0+O$71)&amp;""),NA())</f>
        <v>#N/A</v>
      </c>
      <c r="P137" s="49" t="e">
        <f>IFERROR(VALUE(INDEX('Paths Edit'!$C17:$LY17,1,0+P$71)&amp;""),NA())</f>
        <v>#N/A</v>
      </c>
      <c r="Q137" s="50" t="e">
        <f>IFERROR(VALUE(INDEX('Paths Edit'!$C17:$LY17,1,0+Q$71)&amp;""),NA())</f>
        <v>#N/A</v>
      </c>
      <c r="R137" s="49" t="e">
        <f>IFERROR(VALUE(INDEX('Paths Edit'!$C17:$LY17,1,0+R$71)&amp;""),NA())</f>
        <v>#N/A</v>
      </c>
      <c r="S137" s="50" t="e">
        <f>IFERROR(VALUE(INDEX('Paths Edit'!$C17:$LY17,1,0+S$71)&amp;""),NA())</f>
        <v>#N/A</v>
      </c>
      <c r="T137" s="49" t="e">
        <f>IFERROR(VALUE(INDEX('Paths Edit'!$C17:$LY17,1,0+T$71)&amp;""),NA())</f>
        <v>#N/A</v>
      </c>
      <c r="U137" s="50" t="e">
        <f>IFERROR(VALUE(INDEX('Paths Edit'!$C17:$LY17,1,0+U$71)&amp;""),NA())</f>
        <v>#N/A</v>
      </c>
      <c r="V137" s="49" t="e">
        <f>IFERROR(VALUE(INDEX('Paths Edit'!$C17:$LY17,1,0+V$71)&amp;""),NA())</f>
        <v>#N/A</v>
      </c>
      <c r="W137" s="50" t="e">
        <f>IFERROR(VALUE(INDEX('Paths Edit'!$C17:$LY17,1,0+W$71)&amp;""),NA())</f>
        <v>#N/A</v>
      </c>
      <c r="X137" s="49" t="e">
        <f>IFERROR(VALUE(INDEX('Paths Edit'!$C17:$LY17,1,0+X$71)&amp;""),NA())</f>
        <v>#N/A</v>
      </c>
      <c r="Y137" s="50" t="e">
        <f>IFERROR(VALUE(INDEX('Paths Edit'!$C17:$LY17,1,0+Y$71)&amp;""),NA())</f>
        <v>#N/A</v>
      </c>
      <c r="Z137" s="49" t="e">
        <f>IFERROR(VALUE(INDEX('Paths Edit'!$C17:$LY17,1,0+Z$71)&amp;""),NA())</f>
        <v>#N/A</v>
      </c>
      <c r="AA137" s="50" t="e">
        <f>IFERROR(VALUE(INDEX('Paths Edit'!$C17:$LY17,1,0+AA$71)&amp;""),NA())</f>
        <v>#N/A</v>
      </c>
      <c r="AB137" s="49" t="e">
        <f>IFERROR(VALUE(INDEX('Paths Edit'!$C17:$LY17,1,0+AB$71)&amp;""),NA())</f>
        <v>#N/A</v>
      </c>
      <c r="AC137" s="50" t="e">
        <f>IFERROR(VALUE(INDEX('Paths Edit'!$C17:$LY17,1,0+AC$71)&amp;""),NA())</f>
        <v>#N/A</v>
      </c>
      <c r="AD137" s="49" t="e">
        <f>IFERROR(VALUE(INDEX('Paths Edit'!$C17:$LY17,1,0+AD$71)&amp;""),NA())</f>
        <v>#N/A</v>
      </c>
      <c r="AE137" s="50" t="e">
        <f>IFERROR(VALUE(INDEX('Paths Edit'!$C17:$LY17,1,0+AE$71)&amp;""),NA())</f>
        <v>#N/A</v>
      </c>
      <c r="AF137" s="49" t="e">
        <f>IFERROR(VALUE(INDEX('Paths Edit'!$C17:$LY17,1,0+AF$71)&amp;""),NA())</f>
        <v>#N/A</v>
      </c>
      <c r="AG137" s="50" t="e">
        <f>IFERROR(VALUE(INDEX('Paths Edit'!$C17:$LY17,1,0+AG$71)&amp;""),NA())</f>
        <v>#N/A</v>
      </c>
      <c r="AH137" s="49" t="e">
        <f>IFERROR(VALUE(INDEX('Paths Edit'!$C17:$LY17,1,0+AH$71)&amp;""),NA())</f>
        <v>#N/A</v>
      </c>
      <c r="AI137" s="50" t="e">
        <f>IFERROR(VALUE(INDEX('Paths Edit'!$C17:$LY17,1,0+AI$71)&amp;""),NA())</f>
        <v>#N/A</v>
      </c>
      <c r="AJ137" s="49" t="e">
        <f>IFERROR(VALUE(INDEX('Paths Edit'!$C17:$LY17,1,0+AJ$71)&amp;""),NA())</f>
        <v>#N/A</v>
      </c>
      <c r="AK137" s="50" t="e">
        <f>IFERROR(VALUE(INDEX('Paths Edit'!$C17:$LY17,1,0+AK$71)&amp;""),NA())</f>
        <v>#N/A</v>
      </c>
      <c r="AL137" s="49" t="e">
        <f>IFERROR(VALUE(INDEX('Paths Edit'!$C17:$LY17,1,0+AL$71)&amp;""),NA())</f>
        <v>#N/A</v>
      </c>
      <c r="AM137" s="50" t="e">
        <f>IFERROR(VALUE(INDEX('Paths Edit'!$C17:$LY17,1,0+AM$71)&amp;""),NA())</f>
        <v>#N/A</v>
      </c>
      <c r="AN137" s="49" t="e">
        <f>IFERROR(VALUE(INDEX('Paths Edit'!$C17:$LY17,1,0+AN$71)&amp;""),NA())</f>
        <v>#N/A</v>
      </c>
      <c r="AO137" s="50" t="e">
        <f>IFERROR(VALUE(INDEX('Paths Edit'!$C17:$LY17,1,0+AO$71)&amp;""),NA())</f>
        <v>#N/A</v>
      </c>
      <c r="AP137" s="49" t="e">
        <f>IFERROR(VALUE(INDEX('Paths Edit'!$C17:$LY17,1,0+AP$71)&amp;""),NA())</f>
        <v>#N/A</v>
      </c>
      <c r="AQ137" s="50" t="e">
        <f>IFERROR(VALUE(INDEX('Paths Edit'!$C17:$LY17,1,0+AQ$71)&amp;""),NA())</f>
        <v>#N/A</v>
      </c>
      <c r="AR137" s="49" t="e">
        <f>IFERROR(VALUE(INDEX('Paths Edit'!$C17:$LY17,1,0+AR$71)&amp;""),NA())</f>
        <v>#N/A</v>
      </c>
      <c r="AS137" s="50" t="e">
        <f>IFERROR(VALUE(INDEX('Paths Edit'!$C17:$LY17,1,0+AS$71)&amp;""),NA())</f>
        <v>#N/A</v>
      </c>
      <c r="AT137" s="49" t="e">
        <f>IFERROR(VALUE(INDEX('Paths Edit'!$C17:$LY17,1,0+AT$71)&amp;""),NA())</f>
        <v>#N/A</v>
      </c>
      <c r="AU137" s="50" t="e">
        <f>IFERROR(VALUE(INDEX('Paths Edit'!$C17:$LY17,1,0+AU$71)&amp;""),NA())</f>
        <v>#N/A</v>
      </c>
      <c r="AV137" s="49" t="e">
        <f>IFERROR(VALUE(INDEX('Paths Edit'!$C17:$LY17,1,0+AV$71)&amp;""),NA())</f>
        <v>#N/A</v>
      </c>
      <c r="AW137" s="50" t="e">
        <f>IFERROR(VALUE(INDEX('Paths Edit'!$C17:$LY17,1,0+AW$71)&amp;""),NA())</f>
        <v>#N/A</v>
      </c>
      <c r="AX137" s="49" t="e">
        <f>IFERROR(VALUE(INDEX('Paths Edit'!$C17:$LY17,1,0+AX$71)&amp;""),NA())</f>
        <v>#N/A</v>
      </c>
      <c r="AY137" s="50" t="e">
        <f>IFERROR(VALUE(INDEX('Paths Edit'!$C17:$LY17,1,0+AY$71)&amp;""),NA())</f>
        <v>#N/A</v>
      </c>
      <c r="AZ137" s="49" t="e">
        <f>IFERROR(VALUE(INDEX('Paths Edit'!$C17:$LY17,1,0+AZ$71)&amp;""),NA())</f>
        <v>#N/A</v>
      </c>
      <c r="BA137" s="50" t="e">
        <f>IFERROR(VALUE(INDEX('Paths Edit'!$C17:$LY17,1,0+BA$71)&amp;""),NA())</f>
        <v>#N/A</v>
      </c>
      <c r="BB137" s="49" t="e">
        <f>IFERROR(VALUE(INDEX('Paths Edit'!$C17:$LY17,1,0+BB$71)&amp;""),NA())</f>
        <v>#N/A</v>
      </c>
      <c r="BC137" s="50" t="e">
        <f>IFERROR(VALUE(INDEX('Paths Edit'!$C17:$LY17,1,0+BC$71)&amp;""),NA())</f>
        <v>#N/A</v>
      </c>
      <c r="BD137" s="49" t="e">
        <f>IFERROR(VALUE(INDEX('Paths Edit'!$C17:$LY17,1,0+BD$71)&amp;""),NA())</f>
        <v>#N/A</v>
      </c>
      <c r="BE137" s="50" t="e">
        <f>IFERROR(VALUE(INDEX('Paths Edit'!$C17:$LY17,1,0+BE$71)&amp;""),NA())</f>
        <v>#N/A</v>
      </c>
      <c r="BF137" s="49" t="e">
        <f>IFERROR(VALUE(INDEX('Paths Edit'!$C17:$LY17,1,0+BF$71)&amp;""),NA())</f>
        <v>#N/A</v>
      </c>
      <c r="BG137" s="50" t="e">
        <f>IFERROR(VALUE(INDEX('Paths Edit'!$C17:$LY17,1,0+BG$71)&amp;""),NA())</f>
        <v>#N/A</v>
      </c>
      <c r="BH137" s="49" t="e">
        <f>IFERROR(VALUE(INDEX('Paths Edit'!$C17:$LY17,1,0+BH$71)&amp;""),NA())</f>
        <v>#N/A</v>
      </c>
      <c r="BI137" s="50" t="e">
        <f>IFERROR(VALUE(INDEX('Paths Edit'!$C17:$LY17,1,0+BI$71)&amp;""),NA())</f>
        <v>#N/A</v>
      </c>
      <c r="BJ137" s="49" t="e">
        <f>IFERROR(VALUE(INDEX('Paths Edit'!$C17:$LY17,1,0+BJ$71)&amp;""),NA())</f>
        <v>#N/A</v>
      </c>
      <c r="BK137" s="50" t="e">
        <f>IFERROR(VALUE(INDEX('Paths Edit'!$C17:$LY17,1,0+BK$71)&amp;""),NA())</f>
        <v>#N/A</v>
      </c>
      <c r="BL137" s="49" t="e">
        <f>IFERROR(VALUE(INDEX('Paths Edit'!$C17:$LY17,1,0+BL$71)&amp;""),NA())</f>
        <v>#N/A</v>
      </c>
      <c r="BM137" s="50" t="e">
        <f>IFERROR(VALUE(INDEX('Paths Edit'!$C17:$LY17,1,0+BM$71)&amp;""),NA())</f>
        <v>#N/A</v>
      </c>
      <c r="BN137" s="49" t="e">
        <f>IFERROR(VALUE(INDEX('Paths Edit'!$C17:$LY17,1,0+BN$71)&amp;""),NA())</f>
        <v>#N/A</v>
      </c>
      <c r="BO137" s="50" t="e">
        <f>IFERROR(VALUE(INDEX('Paths Edit'!$C17:$LY17,1,0+BO$71)&amp;""),NA())</f>
        <v>#N/A</v>
      </c>
      <c r="BP137" s="49" t="e">
        <f>IFERROR(VALUE(INDEX('Paths Edit'!$C17:$LY17,1,0+BP$71)&amp;""),NA())</f>
        <v>#N/A</v>
      </c>
      <c r="BQ137" s="50" t="e">
        <f>IFERROR(VALUE(INDEX('Paths Edit'!$C17:$LY17,1,0+BQ$71)&amp;""),NA())</f>
        <v>#N/A</v>
      </c>
      <c r="BR137" s="49" t="e">
        <f>IFERROR(VALUE(INDEX('Paths Edit'!$C17:$LY17,1,0+BR$71)&amp;""),NA())</f>
        <v>#N/A</v>
      </c>
      <c r="BS137" s="50" t="e">
        <f>IFERROR(VALUE(INDEX('Paths Edit'!$C17:$LY17,1,0+BS$71)&amp;""),NA())</f>
        <v>#N/A</v>
      </c>
      <c r="BT137" s="49" t="e">
        <f>IFERROR(VALUE(INDEX('Paths Edit'!$C17:$LY17,1,0+BT$71)&amp;""),NA())</f>
        <v>#N/A</v>
      </c>
      <c r="BU137" s="50" t="e">
        <f>IFERROR(VALUE(INDEX('Paths Edit'!$C17:$LY17,1,0+BU$71)&amp;""),NA())</f>
        <v>#N/A</v>
      </c>
      <c r="BV137" s="49" t="e">
        <f>IFERROR(VALUE(INDEX('Paths Edit'!$C17:$LY17,1,0+BV$71)&amp;""),NA())</f>
        <v>#N/A</v>
      </c>
      <c r="BW137" s="50" t="e">
        <f>IFERROR(VALUE(INDEX('Paths Edit'!$C17:$LY17,1,0+BW$71)&amp;""),NA())</f>
        <v>#N/A</v>
      </c>
      <c r="BX137" s="49" t="e">
        <f>IFERROR(VALUE(INDEX('Paths Edit'!$C17:$LY17,1,0+BX$71)&amp;""),NA())</f>
        <v>#N/A</v>
      </c>
      <c r="BY137" s="50" t="e">
        <f>IFERROR(VALUE(INDEX('Paths Edit'!$C17:$LY17,1,0+BY$71)&amp;""),NA())</f>
        <v>#N/A</v>
      </c>
      <c r="BZ137" s="49" t="e">
        <f>IFERROR(VALUE(INDEX('Paths Edit'!$C17:$LY17,1,0+BZ$71)&amp;""),NA())</f>
        <v>#N/A</v>
      </c>
      <c r="CA137" s="50" t="e">
        <f>IFERROR(VALUE(INDEX('Paths Edit'!$C17:$LY17,1,0+CA$71)&amp;""),NA())</f>
        <v>#N/A</v>
      </c>
      <c r="CB137" s="49" t="e">
        <f>IFERROR(VALUE(INDEX('Paths Edit'!$C17:$LY17,1,0+CB$71)&amp;""),NA())</f>
        <v>#N/A</v>
      </c>
      <c r="CC137" s="50" t="e">
        <f>IFERROR(VALUE(INDEX('Paths Edit'!$C17:$LY17,1,0+CC$71)&amp;""),NA())</f>
        <v>#N/A</v>
      </c>
      <c r="CD137" s="49" t="e">
        <f>IFERROR(VALUE(INDEX('Paths Edit'!$C17:$LY17,1,0+CD$71)&amp;""),NA())</f>
        <v>#N/A</v>
      </c>
      <c r="CE137" s="50" t="e">
        <f>IFERROR(VALUE(INDEX('Paths Edit'!$C17:$LY17,1,0+CE$71)&amp;""),NA())</f>
        <v>#N/A</v>
      </c>
      <c r="CF137" s="49" t="e">
        <f>IFERROR(VALUE(INDEX('Paths Edit'!$C17:$LY17,1,0+CF$71)&amp;""),NA())</f>
        <v>#N/A</v>
      </c>
      <c r="CG137" s="50" t="e">
        <f>IFERROR(VALUE(INDEX('Paths Edit'!$C17:$LY17,1,0+CG$71)&amp;""),NA())</f>
        <v>#N/A</v>
      </c>
      <c r="CH137" s="49" t="e">
        <f>IFERROR(VALUE(INDEX('Paths Edit'!$C17:$LY17,1,0+CH$71)&amp;""),NA())</f>
        <v>#N/A</v>
      </c>
      <c r="CI137" s="50" t="e">
        <f>IFERROR(VALUE(INDEX('Paths Edit'!$C17:$LY17,1,0+CI$71)&amp;""),NA())</f>
        <v>#N/A</v>
      </c>
      <c r="CJ137" s="49" t="e">
        <f>IFERROR(VALUE(INDEX('Paths Edit'!$C17:$LY17,1,0+CJ$71)&amp;""),NA())</f>
        <v>#N/A</v>
      </c>
      <c r="CK137" s="50" t="e">
        <f>IFERROR(VALUE(INDEX('Paths Edit'!$C17:$LY17,1,0+CK$71)&amp;""),NA())</f>
        <v>#N/A</v>
      </c>
      <c r="CL137" s="49" t="e">
        <f>IFERROR(VALUE(INDEX('Paths Edit'!$C17:$LY17,1,0+CL$71)&amp;""),NA())</f>
        <v>#N/A</v>
      </c>
      <c r="CM137" s="50" t="e">
        <f>IFERROR(VALUE(INDEX('Paths Edit'!$C17:$LY17,1,0+CM$71)&amp;""),NA())</f>
        <v>#N/A</v>
      </c>
      <c r="CN137" s="49" t="e">
        <f>IFERROR(VALUE(INDEX('Paths Edit'!$C17:$LY17,1,0+CN$71)&amp;""),NA())</f>
        <v>#N/A</v>
      </c>
      <c r="CO137" s="50" t="e">
        <f>IFERROR(VALUE(INDEX('Paths Edit'!$C17:$LY17,1,0+CO$71)&amp;""),NA())</f>
        <v>#N/A</v>
      </c>
      <c r="CP137" s="49" t="e">
        <f>IFERROR(VALUE(INDEX('Paths Edit'!$C17:$LY17,1,0+CP$71)&amp;""),NA())</f>
        <v>#N/A</v>
      </c>
      <c r="CQ137" s="50" t="e">
        <f>IFERROR(VALUE(INDEX('Paths Edit'!$C17:$LY17,1,0+CQ$71)&amp;""),NA())</f>
        <v>#N/A</v>
      </c>
      <c r="CR137" s="49">
        <f>IFERROR(VALUE(INDEX('Paths Edit'!$C17:$LY17,1,0+CR$71)&amp;""),NA())</f>
        <v>49</v>
      </c>
      <c r="CS137" s="50">
        <f>IFERROR(VALUE(INDEX('Paths Edit'!$C17:$LY17,1,0+CS$71)&amp;""),NA())</f>
        <v>139</v>
      </c>
    </row>
    <row r="138" spans="1:97" ht="15" customHeight="1">
      <c r="A138" s="98"/>
      <c r="B138" s="49" t="e">
        <f>IFERROR(VALUE(INDEX('Paths Edit'!$C18:$LY18,1,0+B$71)&amp;""),NA())</f>
        <v>#N/A</v>
      </c>
      <c r="C138" s="50" t="e">
        <f>IFERROR(VALUE(INDEX('Paths Edit'!$C18:$LY18,1,0+C$71)&amp;""),NA())</f>
        <v>#N/A</v>
      </c>
      <c r="D138" s="49" t="e">
        <f>IFERROR(VALUE(INDEX('Paths Edit'!$C18:$LY18,1,0+D$71)&amp;""),NA())</f>
        <v>#N/A</v>
      </c>
      <c r="E138" s="50" t="e">
        <f>IFERROR(VALUE(INDEX('Paths Edit'!$C18:$LY18,1,0+E$71)&amp;""),NA())</f>
        <v>#N/A</v>
      </c>
      <c r="F138" s="49" t="e">
        <f>IFERROR(VALUE(INDEX('Paths Edit'!$C18:$LY18,1,0+F$71)&amp;""),NA())</f>
        <v>#N/A</v>
      </c>
      <c r="G138" s="50" t="e">
        <f>IFERROR(VALUE(INDEX('Paths Edit'!$C18:$LY18,1,0+G$71)&amp;""),NA())</f>
        <v>#N/A</v>
      </c>
      <c r="H138" s="49" t="e">
        <f>IFERROR(VALUE(INDEX('Paths Edit'!$C18:$LY18,1,0+H$71)&amp;""),NA())</f>
        <v>#N/A</v>
      </c>
      <c r="I138" s="50" t="e">
        <f>IFERROR(VALUE(INDEX('Paths Edit'!$C18:$LY18,1,0+I$71)&amp;""),NA())</f>
        <v>#N/A</v>
      </c>
      <c r="J138" s="49" t="e">
        <f>IFERROR(VALUE(INDEX('Paths Edit'!$C18:$LY18,1,0+J$71)&amp;""),NA())</f>
        <v>#N/A</v>
      </c>
      <c r="K138" s="50" t="e">
        <f>IFERROR(VALUE(INDEX('Paths Edit'!$C18:$LY18,1,0+K$71)&amp;""),NA())</f>
        <v>#N/A</v>
      </c>
      <c r="L138" s="49" t="e">
        <f>IFERROR(VALUE(INDEX('Paths Edit'!$C18:$LY18,1,0+L$71)&amp;""),NA())</f>
        <v>#N/A</v>
      </c>
      <c r="M138" s="50" t="e">
        <f>IFERROR(VALUE(INDEX('Paths Edit'!$C18:$LY18,1,0+M$71)&amp;""),NA())</f>
        <v>#N/A</v>
      </c>
      <c r="N138" s="49" t="e">
        <f>IFERROR(VALUE(INDEX('Paths Edit'!$C18:$LY18,1,0+N$71)&amp;""),NA())</f>
        <v>#N/A</v>
      </c>
      <c r="O138" s="50" t="e">
        <f>IFERROR(VALUE(INDEX('Paths Edit'!$C18:$LY18,1,0+O$71)&amp;""),NA())</f>
        <v>#N/A</v>
      </c>
      <c r="P138" s="49" t="e">
        <f>IFERROR(VALUE(INDEX('Paths Edit'!$C18:$LY18,1,0+P$71)&amp;""),NA())</f>
        <v>#N/A</v>
      </c>
      <c r="Q138" s="50" t="e">
        <f>IFERROR(VALUE(INDEX('Paths Edit'!$C18:$LY18,1,0+Q$71)&amp;""),NA())</f>
        <v>#N/A</v>
      </c>
      <c r="R138" s="49" t="e">
        <f>IFERROR(VALUE(INDEX('Paths Edit'!$C18:$LY18,1,0+R$71)&amp;""),NA())</f>
        <v>#N/A</v>
      </c>
      <c r="S138" s="50" t="e">
        <f>IFERROR(VALUE(INDEX('Paths Edit'!$C18:$LY18,1,0+S$71)&amp;""),NA())</f>
        <v>#N/A</v>
      </c>
      <c r="T138" s="49" t="e">
        <f>IFERROR(VALUE(INDEX('Paths Edit'!$C18:$LY18,1,0+T$71)&amp;""),NA())</f>
        <v>#N/A</v>
      </c>
      <c r="U138" s="50" t="e">
        <f>IFERROR(VALUE(INDEX('Paths Edit'!$C18:$LY18,1,0+U$71)&amp;""),NA())</f>
        <v>#N/A</v>
      </c>
      <c r="V138" s="49" t="e">
        <f>IFERROR(VALUE(INDEX('Paths Edit'!$C18:$LY18,1,0+V$71)&amp;""),NA())</f>
        <v>#N/A</v>
      </c>
      <c r="W138" s="50" t="e">
        <f>IFERROR(VALUE(INDEX('Paths Edit'!$C18:$LY18,1,0+W$71)&amp;""),NA())</f>
        <v>#N/A</v>
      </c>
      <c r="X138" s="49" t="e">
        <f>IFERROR(VALUE(INDEX('Paths Edit'!$C18:$LY18,1,0+X$71)&amp;""),NA())</f>
        <v>#N/A</v>
      </c>
      <c r="Y138" s="50" t="e">
        <f>IFERROR(VALUE(INDEX('Paths Edit'!$C18:$LY18,1,0+Y$71)&amp;""),NA())</f>
        <v>#N/A</v>
      </c>
      <c r="Z138" s="49" t="e">
        <f>IFERROR(VALUE(INDEX('Paths Edit'!$C18:$LY18,1,0+Z$71)&amp;""),NA())</f>
        <v>#N/A</v>
      </c>
      <c r="AA138" s="50" t="e">
        <f>IFERROR(VALUE(INDEX('Paths Edit'!$C18:$LY18,1,0+AA$71)&amp;""),NA())</f>
        <v>#N/A</v>
      </c>
      <c r="AB138" s="49" t="e">
        <f>IFERROR(VALUE(INDEX('Paths Edit'!$C18:$LY18,1,0+AB$71)&amp;""),NA())</f>
        <v>#N/A</v>
      </c>
      <c r="AC138" s="50" t="e">
        <f>IFERROR(VALUE(INDEX('Paths Edit'!$C18:$LY18,1,0+AC$71)&amp;""),NA())</f>
        <v>#N/A</v>
      </c>
      <c r="AD138" s="49" t="e">
        <f>IFERROR(VALUE(INDEX('Paths Edit'!$C18:$LY18,1,0+AD$71)&amp;""),NA())</f>
        <v>#N/A</v>
      </c>
      <c r="AE138" s="50" t="e">
        <f>IFERROR(VALUE(INDEX('Paths Edit'!$C18:$LY18,1,0+AE$71)&amp;""),NA())</f>
        <v>#N/A</v>
      </c>
      <c r="AF138" s="49" t="e">
        <f>IFERROR(VALUE(INDEX('Paths Edit'!$C18:$LY18,1,0+AF$71)&amp;""),NA())</f>
        <v>#N/A</v>
      </c>
      <c r="AG138" s="50" t="e">
        <f>IFERROR(VALUE(INDEX('Paths Edit'!$C18:$LY18,1,0+AG$71)&amp;""),NA())</f>
        <v>#N/A</v>
      </c>
      <c r="AH138" s="49" t="e">
        <f>IFERROR(VALUE(INDEX('Paths Edit'!$C18:$LY18,1,0+AH$71)&amp;""),NA())</f>
        <v>#N/A</v>
      </c>
      <c r="AI138" s="50" t="e">
        <f>IFERROR(VALUE(INDEX('Paths Edit'!$C18:$LY18,1,0+AI$71)&amp;""),NA())</f>
        <v>#N/A</v>
      </c>
      <c r="AJ138" s="49" t="e">
        <f>IFERROR(VALUE(INDEX('Paths Edit'!$C18:$LY18,1,0+AJ$71)&amp;""),NA())</f>
        <v>#N/A</v>
      </c>
      <c r="AK138" s="50" t="e">
        <f>IFERROR(VALUE(INDEX('Paths Edit'!$C18:$LY18,1,0+AK$71)&amp;""),NA())</f>
        <v>#N/A</v>
      </c>
      <c r="AL138" s="49" t="e">
        <f>IFERROR(VALUE(INDEX('Paths Edit'!$C18:$LY18,1,0+AL$71)&amp;""),NA())</f>
        <v>#N/A</v>
      </c>
      <c r="AM138" s="50" t="e">
        <f>IFERROR(VALUE(INDEX('Paths Edit'!$C18:$LY18,1,0+AM$71)&amp;""),NA())</f>
        <v>#N/A</v>
      </c>
      <c r="AN138" s="49" t="e">
        <f>IFERROR(VALUE(INDEX('Paths Edit'!$C18:$LY18,1,0+AN$71)&amp;""),NA())</f>
        <v>#N/A</v>
      </c>
      <c r="AO138" s="50" t="e">
        <f>IFERROR(VALUE(INDEX('Paths Edit'!$C18:$LY18,1,0+AO$71)&amp;""),NA())</f>
        <v>#N/A</v>
      </c>
      <c r="AP138" s="49" t="e">
        <f>IFERROR(VALUE(INDEX('Paths Edit'!$C18:$LY18,1,0+AP$71)&amp;""),NA())</f>
        <v>#N/A</v>
      </c>
      <c r="AQ138" s="50" t="e">
        <f>IFERROR(VALUE(INDEX('Paths Edit'!$C18:$LY18,1,0+AQ$71)&amp;""),NA())</f>
        <v>#N/A</v>
      </c>
      <c r="AR138" s="49" t="e">
        <f>IFERROR(VALUE(INDEX('Paths Edit'!$C18:$LY18,1,0+AR$71)&amp;""),NA())</f>
        <v>#N/A</v>
      </c>
      <c r="AS138" s="50" t="e">
        <f>IFERROR(VALUE(INDEX('Paths Edit'!$C18:$LY18,1,0+AS$71)&amp;""),NA())</f>
        <v>#N/A</v>
      </c>
      <c r="AT138" s="49" t="e">
        <f>IFERROR(VALUE(INDEX('Paths Edit'!$C18:$LY18,1,0+AT$71)&amp;""),NA())</f>
        <v>#N/A</v>
      </c>
      <c r="AU138" s="50" t="e">
        <f>IFERROR(VALUE(INDEX('Paths Edit'!$C18:$LY18,1,0+AU$71)&amp;""),NA())</f>
        <v>#N/A</v>
      </c>
      <c r="AV138" s="49" t="e">
        <f>IFERROR(VALUE(INDEX('Paths Edit'!$C18:$LY18,1,0+AV$71)&amp;""),NA())</f>
        <v>#N/A</v>
      </c>
      <c r="AW138" s="50" t="e">
        <f>IFERROR(VALUE(INDEX('Paths Edit'!$C18:$LY18,1,0+AW$71)&amp;""),NA())</f>
        <v>#N/A</v>
      </c>
      <c r="AX138" s="49" t="e">
        <f>IFERROR(VALUE(INDEX('Paths Edit'!$C18:$LY18,1,0+AX$71)&amp;""),NA())</f>
        <v>#N/A</v>
      </c>
      <c r="AY138" s="50" t="e">
        <f>IFERROR(VALUE(INDEX('Paths Edit'!$C18:$LY18,1,0+AY$71)&amp;""),NA())</f>
        <v>#N/A</v>
      </c>
      <c r="AZ138" s="49" t="e">
        <f>IFERROR(VALUE(INDEX('Paths Edit'!$C18:$LY18,1,0+AZ$71)&amp;""),NA())</f>
        <v>#N/A</v>
      </c>
      <c r="BA138" s="50" t="e">
        <f>IFERROR(VALUE(INDEX('Paths Edit'!$C18:$LY18,1,0+BA$71)&amp;""),NA())</f>
        <v>#N/A</v>
      </c>
      <c r="BB138" s="49" t="e">
        <f>IFERROR(VALUE(INDEX('Paths Edit'!$C18:$LY18,1,0+BB$71)&amp;""),NA())</f>
        <v>#N/A</v>
      </c>
      <c r="BC138" s="50" t="e">
        <f>IFERROR(VALUE(INDEX('Paths Edit'!$C18:$LY18,1,0+BC$71)&amp;""),NA())</f>
        <v>#N/A</v>
      </c>
      <c r="BD138" s="49" t="e">
        <f>IFERROR(VALUE(INDEX('Paths Edit'!$C18:$LY18,1,0+BD$71)&amp;""),NA())</f>
        <v>#N/A</v>
      </c>
      <c r="BE138" s="50" t="e">
        <f>IFERROR(VALUE(INDEX('Paths Edit'!$C18:$LY18,1,0+BE$71)&amp;""),NA())</f>
        <v>#N/A</v>
      </c>
      <c r="BF138" s="49" t="e">
        <f>IFERROR(VALUE(INDEX('Paths Edit'!$C18:$LY18,1,0+BF$71)&amp;""),NA())</f>
        <v>#N/A</v>
      </c>
      <c r="BG138" s="50" t="e">
        <f>IFERROR(VALUE(INDEX('Paths Edit'!$C18:$LY18,1,0+BG$71)&amp;""),NA())</f>
        <v>#N/A</v>
      </c>
      <c r="BH138" s="49" t="e">
        <f>IFERROR(VALUE(INDEX('Paths Edit'!$C18:$LY18,1,0+BH$71)&amp;""),NA())</f>
        <v>#N/A</v>
      </c>
      <c r="BI138" s="50" t="e">
        <f>IFERROR(VALUE(INDEX('Paths Edit'!$C18:$LY18,1,0+BI$71)&amp;""),NA())</f>
        <v>#N/A</v>
      </c>
      <c r="BJ138" s="49" t="e">
        <f>IFERROR(VALUE(INDEX('Paths Edit'!$C18:$LY18,1,0+BJ$71)&amp;""),NA())</f>
        <v>#N/A</v>
      </c>
      <c r="BK138" s="50" t="e">
        <f>IFERROR(VALUE(INDEX('Paths Edit'!$C18:$LY18,1,0+BK$71)&amp;""),NA())</f>
        <v>#N/A</v>
      </c>
      <c r="BL138" s="49" t="e">
        <f>IFERROR(VALUE(INDEX('Paths Edit'!$C18:$LY18,1,0+BL$71)&amp;""),NA())</f>
        <v>#N/A</v>
      </c>
      <c r="BM138" s="50" t="e">
        <f>IFERROR(VALUE(INDEX('Paths Edit'!$C18:$LY18,1,0+BM$71)&amp;""),NA())</f>
        <v>#N/A</v>
      </c>
      <c r="BN138" s="49" t="e">
        <f>IFERROR(VALUE(INDEX('Paths Edit'!$C18:$LY18,1,0+BN$71)&amp;""),NA())</f>
        <v>#N/A</v>
      </c>
      <c r="BO138" s="50" t="e">
        <f>IFERROR(VALUE(INDEX('Paths Edit'!$C18:$LY18,1,0+BO$71)&amp;""),NA())</f>
        <v>#N/A</v>
      </c>
      <c r="BP138" s="49" t="e">
        <f>IFERROR(VALUE(INDEX('Paths Edit'!$C18:$LY18,1,0+BP$71)&amp;""),NA())</f>
        <v>#N/A</v>
      </c>
      <c r="BQ138" s="50" t="e">
        <f>IFERROR(VALUE(INDEX('Paths Edit'!$C18:$LY18,1,0+BQ$71)&amp;""),NA())</f>
        <v>#N/A</v>
      </c>
      <c r="BR138" s="49" t="e">
        <f>IFERROR(VALUE(INDEX('Paths Edit'!$C18:$LY18,1,0+BR$71)&amp;""),NA())</f>
        <v>#N/A</v>
      </c>
      <c r="BS138" s="50" t="e">
        <f>IFERROR(VALUE(INDEX('Paths Edit'!$C18:$LY18,1,0+BS$71)&amp;""),NA())</f>
        <v>#N/A</v>
      </c>
      <c r="BT138" s="49" t="e">
        <f>IFERROR(VALUE(INDEX('Paths Edit'!$C18:$LY18,1,0+BT$71)&amp;""),NA())</f>
        <v>#N/A</v>
      </c>
      <c r="BU138" s="50" t="e">
        <f>IFERROR(VALUE(INDEX('Paths Edit'!$C18:$LY18,1,0+BU$71)&amp;""),NA())</f>
        <v>#N/A</v>
      </c>
      <c r="BV138" s="49" t="e">
        <f>IFERROR(VALUE(INDEX('Paths Edit'!$C18:$LY18,1,0+BV$71)&amp;""),NA())</f>
        <v>#N/A</v>
      </c>
      <c r="BW138" s="50" t="e">
        <f>IFERROR(VALUE(INDEX('Paths Edit'!$C18:$LY18,1,0+BW$71)&amp;""),NA())</f>
        <v>#N/A</v>
      </c>
      <c r="BX138" s="49" t="e">
        <f>IFERROR(VALUE(INDEX('Paths Edit'!$C18:$LY18,1,0+BX$71)&amp;""),NA())</f>
        <v>#N/A</v>
      </c>
      <c r="BY138" s="50" t="e">
        <f>IFERROR(VALUE(INDEX('Paths Edit'!$C18:$LY18,1,0+BY$71)&amp;""),NA())</f>
        <v>#N/A</v>
      </c>
      <c r="BZ138" s="49" t="e">
        <f>IFERROR(VALUE(INDEX('Paths Edit'!$C18:$LY18,1,0+BZ$71)&amp;""),NA())</f>
        <v>#N/A</v>
      </c>
      <c r="CA138" s="50" t="e">
        <f>IFERROR(VALUE(INDEX('Paths Edit'!$C18:$LY18,1,0+CA$71)&amp;""),NA())</f>
        <v>#N/A</v>
      </c>
      <c r="CB138" s="49" t="e">
        <f>IFERROR(VALUE(INDEX('Paths Edit'!$C18:$LY18,1,0+CB$71)&amp;""),NA())</f>
        <v>#N/A</v>
      </c>
      <c r="CC138" s="50" t="e">
        <f>IFERROR(VALUE(INDEX('Paths Edit'!$C18:$LY18,1,0+CC$71)&amp;""),NA())</f>
        <v>#N/A</v>
      </c>
      <c r="CD138" s="49" t="e">
        <f>IFERROR(VALUE(INDEX('Paths Edit'!$C18:$LY18,1,0+CD$71)&amp;""),NA())</f>
        <v>#N/A</v>
      </c>
      <c r="CE138" s="50" t="e">
        <f>IFERROR(VALUE(INDEX('Paths Edit'!$C18:$LY18,1,0+CE$71)&amp;""),NA())</f>
        <v>#N/A</v>
      </c>
      <c r="CF138" s="49" t="e">
        <f>IFERROR(VALUE(INDEX('Paths Edit'!$C18:$LY18,1,0+CF$71)&amp;""),NA())</f>
        <v>#N/A</v>
      </c>
      <c r="CG138" s="50" t="e">
        <f>IFERROR(VALUE(INDEX('Paths Edit'!$C18:$LY18,1,0+CG$71)&amp;""),NA())</f>
        <v>#N/A</v>
      </c>
      <c r="CH138" s="49" t="e">
        <f>IFERROR(VALUE(INDEX('Paths Edit'!$C18:$LY18,1,0+CH$71)&amp;""),NA())</f>
        <v>#N/A</v>
      </c>
      <c r="CI138" s="50" t="e">
        <f>IFERROR(VALUE(INDEX('Paths Edit'!$C18:$LY18,1,0+CI$71)&amp;""),NA())</f>
        <v>#N/A</v>
      </c>
      <c r="CJ138" s="49" t="e">
        <f>IFERROR(VALUE(INDEX('Paths Edit'!$C18:$LY18,1,0+CJ$71)&amp;""),NA())</f>
        <v>#N/A</v>
      </c>
      <c r="CK138" s="50" t="e">
        <f>IFERROR(VALUE(INDEX('Paths Edit'!$C18:$LY18,1,0+CK$71)&amp;""),NA())</f>
        <v>#N/A</v>
      </c>
      <c r="CL138" s="49" t="e">
        <f>IFERROR(VALUE(INDEX('Paths Edit'!$C18:$LY18,1,0+CL$71)&amp;""),NA())</f>
        <v>#N/A</v>
      </c>
      <c r="CM138" s="50" t="e">
        <f>IFERROR(VALUE(INDEX('Paths Edit'!$C18:$LY18,1,0+CM$71)&amp;""),NA())</f>
        <v>#N/A</v>
      </c>
      <c r="CN138" s="49" t="e">
        <f>IFERROR(VALUE(INDEX('Paths Edit'!$C18:$LY18,1,0+CN$71)&amp;""),NA())</f>
        <v>#N/A</v>
      </c>
      <c r="CO138" s="50" t="e">
        <f>IFERROR(VALUE(INDEX('Paths Edit'!$C18:$LY18,1,0+CO$71)&amp;""),NA())</f>
        <v>#N/A</v>
      </c>
      <c r="CP138" s="49" t="e">
        <f>IFERROR(VALUE(INDEX('Paths Edit'!$C18:$LY18,1,0+CP$71)&amp;""),NA())</f>
        <v>#N/A</v>
      </c>
      <c r="CQ138" s="50" t="e">
        <f>IFERROR(VALUE(INDEX('Paths Edit'!$C18:$LY18,1,0+CQ$71)&amp;""),NA())</f>
        <v>#N/A</v>
      </c>
      <c r="CR138" s="49">
        <f>IFERROR(VALUE(INDEX('Paths Edit'!$C18:$LY18,1,0+CR$71)&amp;""),NA())</f>
        <v>52</v>
      </c>
      <c r="CS138" s="50">
        <f>IFERROR(VALUE(INDEX('Paths Edit'!$C18:$LY18,1,0+CS$71)&amp;""),NA())</f>
        <v>133</v>
      </c>
    </row>
    <row r="139" spans="1:97" ht="15" customHeight="1">
      <c r="A139" s="98"/>
      <c r="B139" s="49" t="e">
        <f>IFERROR(VALUE(INDEX('Paths Edit'!$C19:$LY19,1,0+B$71)&amp;""),NA())</f>
        <v>#N/A</v>
      </c>
      <c r="C139" s="50" t="e">
        <f>IFERROR(VALUE(INDEX('Paths Edit'!$C19:$LY19,1,0+C$71)&amp;""),NA())</f>
        <v>#N/A</v>
      </c>
      <c r="D139" s="49" t="e">
        <f>IFERROR(VALUE(INDEX('Paths Edit'!$C19:$LY19,1,0+D$71)&amp;""),NA())</f>
        <v>#N/A</v>
      </c>
      <c r="E139" s="50" t="e">
        <f>IFERROR(VALUE(INDEX('Paths Edit'!$C19:$LY19,1,0+E$71)&amp;""),NA())</f>
        <v>#N/A</v>
      </c>
      <c r="F139" s="49" t="e">
        <f>IFERROR(VALUE(INDEX('Paths Edit'!$C19:$LY19,1,0+F$71)&amp;""),NA())</f>
        <v>#N/A</v>
      </c>
      <c r="G139" s="50" t="e">
        <f>IFERROR(VALUE(INDEX('Paths Edit'!$C19:$LY19,1,0+G$71)&amp;""),NA())</f>
        <v>#N/A</v>
      </c>
      <c r="H139" s="49" t="e">
        <f>IFERROR(VALUE(INDEX('Paths Edit'!$C19:$LY19,1,0+H$71)&amp;""),NA())</f>
        <v>#N/A</v>
      </c>
      <c r="I139" s="50" t="e">
        <f>IFERROR(VALUE(INDEX('Paths Edit'!$C19:$LY19,1,0+I$71)&amp;""),NA())</f>
        <v>#N/A</v>
      </c>
      <c r="J139" s="49" t="e">
        <f>IFERROR(VALUE(INDEX('Paths Edit'!$C19:$LY19,1,0+J$71)&amp;""),NA())</f>
        <v>#N/A</v>
      </c>
      <c r="K139" s="50" t="e">
        <f>IFERROR(VALUE(INDEX('Paths Edit'!$C19:$LY19,1,0+K$71)&amp;""),NA())</f>
        <v>#N/A</v>
      </c>
      <c r="L139" s="49" t="e">
        <f>IFERROR(VALUE(INDEX('Paths Edit'!$C19:$LY19,1,0+L$71)&amp;""),NA())</f>
        <v>#N/A</v>
      </c>
      <c r="M139" s="50" t="e">
        <f>IFERROR(VALUE(INDEX('Paths Edit'!$C19:$LY19,1,0+M$71)&amp;""),NA())</f>
        <v>#N/A</v>
      </c>
      <c r="N139" s="49" t="e">
        <f>IFERROR(VALUE(INDEX('Paths Edit'!$C19:$LY19,1,0+N$71)&amp;""),NA())</f>
        <v>#N/A</v>
      </c>
      <c r="O139" s="50" t="e">
        <f>IFERROR(VALUE(INDEX('Paths Edit'!$C19:$LY19,1,0+O$71)&amp;""),NA())</f>
        <v>#N/A</v>
      </c>
      <c r="P139" s="49" t="e">
        <f>IFERROR(VALUE(INDEX('Paths Edit'!$C19:$LY19,1,0+P$71)&amp;""),NA())</f>
        <v>#N/A</v>
      </c>
      <c r="Q139" s="50" t="e">
        <f>IFERROR(VALUE(INDEX('Paths Edit'!$C19:$LY19,1,0+Q$71)&amp;""),NA())</f>
        <v>#N/A</v>
      </c>
      <c r="R139" s="49" t="e">
        <f>IFERROR(VALUE(INDEX('Paths Edit'!$C19:$LY19,1,0+R$71)&amp;""),NA())</f>
        <v>#N/A</v>
      </c>
      <c r="S139" s="50" t="e">
        <f>IFERROR(VALUE(INDEX('Paths Edit'!$C19:$LY19,1,0+S$71)&amp;""),NA())</f>
        <v>#N/A</v>
      </c>
      <c r="T139" s="49" t="e">
        <f>IFERROR(VALUE(INDEX('Paths Edit'!$C19:$LY19,1,0+T$71)&amp;""),NA())</f>
        <v>#N/A</v>
      </c>
      <c r="U139" s="50" t="e">
        <f>IFERROR(VALUE(INDEX('Paths Edit'!$C19:$LY19,1,0+U$71)&amp;""),NA())</f>
        <v>#N/A</v>
      </c>
      <c r="V139" s="49" t="e">
        <f>IFERROR(VALUE(INDEX('Paths Edit'!$C19:$LY19,1,0+V$71)&amp;""),NA())</f>
        <v>#N/A</v>
      </c>
      <c r="W139" s="50" t="e">
        <f>IFERROR(VALUE(INDEX('Paths Edit'!$C19:$LY19,1,0+W$71)&amp;""),NA())</f>
        <v>#N/A</v>
      </c>
      <c r="X139" s="49" t="e">
        <f>IFERROR(VALUE(INDEX('Paths Edit'!$C19:$LY19,1,0+X$71)&amp;""),NA())</f>
        <v>#N/A</v>
      </c>
      <c r="Y139" s="50" t="e">
        <f>IFERROR(VALUE(INDEX('Paths Edit'!$C19:$LY19,1,0+Y$71)&amp;""),NA())</f>
        <v>#N/A</v>
      </c>
      <c r="Z139" s="49" t="e">
        <f>IFERROR(VALUE(INDEX('Paths Edit'!$C19:$LY19,1,0+Z$71)&amp;""),NA())</f>
        <v>#N/A</v>
      </c>
      <c r="AA139" s="50" t="e">
        <f>IFERROR(VALUE(INDEX('Paths Edit'!$C19:$LY19,1,0+AA$71)&amp;""),NA())</f>
        <v>#N/A</v>
      </c>
      <c r="AB139" s="49" t="e">
        <f>IFERROR(VALUE(INDEX('Paths Edit'!$C19:$LY19,1,0+AB$71)&amp;""),NA())</f>
        <v>#N/A</v>
      </c>
      <c r="AC139" s="50" t="e">
        <f>IFERROR(VALUE(INDEX('Paths Edit'!$C19:$LY19,1,0+AC$71)&amp;""),NA())</f>
        <v>#N/A</v>
      </c>
      <c r="AD139" s="49" t="e">
        <f>IFERROR(VALUE(INDEX('Paths Edit'!$C19:$LY19,1,0+AD$71)&amp;""),NA())</f>
        <v>#N/A</v>
      </c>
      <c r="AE139" s="50" t="e">
        <f>IFERROR(VALUE(INDEX('Paths Edit'!$C19:$LY19,1,0+AE$71)&amp;""),NA())</f>
        <v>#N/A</v>
      </c>
      <c r="AF139" s="49" t="e">
        <f>IFERROR(VALUE(INDEX('Paths Edit'!$C19:$LY19,1,0+AF$71)&amp;""),NA())</f>
        <v>#N/A</v>
      </c>
      <c r="AG139" s="50" t="e">
        <f>IFERROR(VALUE(INDEX('Paths Edit'!$C19:$LY19,1,0+AG$71)&amp;""),NA())</f>
        <v>#N/A</v>
      </c>
      <c r="AH139" s="49" t="e">
        <f>IFERROR(VALUE(INDEX('Paths Edit'!$C19:$LY19,1,0+AH$71)&amp;""),NA())</f>
        <v>#N/A</v>
      </c>
      <c r="AI139" s="50" t="e">
        <f>IFERROR(VALUE(INDEX('Paths Edit'!$C19:$LY19,1,0+AI$71)&amp;""),NA())</f>
        <v>#N/A</v>
      </c>
      <c r="AJ139" s="49" t="e">
        <f>IFERROR(VALUE(INDEX('Paths Edit'!$C19:$LY19,1,0+AJ$71)&amp;""),NA())</f>
        <v>#N/A</v>
      </c>
      <c r="AK139" s="50" t="e">
        <f>IFERROR(VALUE(INDEX('Paths Edit'!$C19:$LY19,1,0+AK$71)&amp;""),NA())</f>
        <v>#N/A</v>
      </c>
      <c r="AL139" s="49" t="e">
        <f>IFERROR(VALUE(INDEX('Paths Edit'!$C19:$LY19,1,0+AL$71)&amp;""),NA())</f>
        <v>#N/A</v>
      </c>
      <c r="AM139" s="50" t="e">
        <f>IFERROR(VALUE(INDEX('Paths Edit'!$C19:$LY19,1,0+AM$71)&amp;""),NA())</f>
        <v>#N/A</v>
      </c>
      <c r="AN139" s="49" t="e">
        <f>IFERROR(VALUE(INDEX('Paths Edit'!$C19:$LY19,1,0+AN$71)&amp;""),NA())</f>
        <v>#N/A</v>
      </c>
      <c r="AO139" s="50" t="e">
        <f>IFERROR(VALUE(INDEX('Paths Edit'!$C19:$LY19,1,0+AO$71)&amp;""),NA())</f>
        <v>#N/A</v>
      </c>
      <c r="AP139" s="49" t="e">
        <f>IFERROR(VALUE(INDEX('Paths Edit'!$C19:$LY19,1,0+AP$71)&amp;""),NA())</f>
        <v>#N/A</v>
      </c>
      <c r="AQ139" s="50" t="e">
        <f>IFERROR(VALUE(INDEX('Paths Edit'!$C19:$LY19,1,0+AQ$71)&amp;""),NA())</f>
        <v>#N/A</v>
      </c>
      <c r="AR139" s="49" t="e">
        <f>IFERROR(VALUE(INDEX('Paths Edit'!$C19:$LY19,1,0+AR$71)&amp;""),NA())</f>
        <v>#N/A</v>
      </c>
      <c r="AS139" s="50" t="e">
        <f>IFERROR(VALUE(INDEX('Paths Edit'!$C19:$LY19,1,0+AS$71)&amp;""),NA())</f>
        <v>#N/A</v>
      </c>
      <c r="AT139" s="49" t="e">
        <f>IFERROR(VALUE(INDEX('Paths Edit'!$C19:$LY19,1,0+AT$71)&amp;""),NA())</f>
        <v>#N/A</v>
      </c>
      <c r="AU139" s="50" t="e">
        <f>IFERROR(VALUE(INDEX('Paths Edit'!$C19:$LY19,1,0+AU$71)&amp;""),NA())</f>
        <v>#N/A</v>
      </c>
      <c r="AV139" s="49" t="e">
        <f>IFERROR(VALUE(INDEX('Paths Edit'!$C19:$LY19,1,0+AV$71)&amp;""),NA())</f>
        <v>#N/A</v>
      </c>
      <c r="AW139" s="50" t="e">
        <f>IFERROR(VALUE(INDEX('Paths Edit'!$C19:$LY19,1,0+AW$71)&amp;""),NA())</f>
        <v>#N/A</v>
      </c>
      <c r="AX139" s="49" t="e">
        <f>IFERROR(VALUE(INDEX('Paths Edit'!$C19:$LY19,1,0+AX$71)&amp;""),NA())</f>
        <v>#N/A</v>
      </c>
      <c r="AY139" s="50" t="e">
        <f>IFERROR(VALUE(INDEX('Paths Edit'!$C19:$LY19,1,0+AY$71)&amp;""),NA())</f>
        <v>#N/A</v>
      </c>
      <c r="AZ139" s="49" t="e">
        <f>IFERROR(VALUE(INDEX('Paths Edit'!$C19:$LY19,1,0+AZ$71)&amp;""),NA())</f>
        <v>#N/A</v>
      </c>
      <c r="BA139" s="50" t="e">
        <f>IFERROR(VALUE(INDEX('Paths Edit'!$C19:$LY19,1,0+BA$71)&amp;""),NA())</f>
        <v>#N/A</v>
      </c>
      <c r="BB139" s="49" t="e">
        <f>IFERROR(VALUE(INDEX('Paths Edit'!$C19:$LY19,1,0+BB$71)&amp;""),NA())</f>
        <v>#N/A</v>
      </c>
      <c r="BC139" s="50" t="e">
        <f>IFERROR(VALUE(INDEX('Paths Edit'!$C19:$LY19,1,0+BC$71)&amp;""),NA())</f>
        <v>#N/A</v>
      </c>
      <c r="BD139" s="49" t="e">
        <f>IFERROR(VALUE(INDEX('Paths Edit'!$C19:$LY19,1,0+BD$71)&amp;""),NA())</f>
        <v>#N/A</v>
      </c>
      <c r="BE139" s="50" t="e">
        <f>IFERROR(VALUE(INDEX('Paths Edit'!$C19:$LY19,1,0+BE$71)&amp;""),NA())</f>
        <v>#N/A</v>
      </c>
      <c r="BF139" s="49" t="e">
        <f>IFERROR(VALUE(INDEX('Paths Edit'!$C19:$LY19,1,0+BF$71)&amp;""),NA())</f>
        <v>#N/A</v>
      </c>
      <c r="BG139" s="50" t="e">
        <f>IFERROR(VALUE(INDEX('Paths Edit'!$C19:$LY19,1,0+BG$71)&amp;""),NA())</f>
        <v>#N/A</v>
      </c>
      <c r="BH139" s="49" t="e">
        <f>IFERROR(VALUE(INDEX('Paths Edit'!$C19:$LY19,1,0+BH$71)&amp;""),NA())</f>
        <v>#N/A</v>
      </c>
      <c r="BI139" s="50" t="e">
        <f>IFERROR(VALUE(INDEX('Paths Edit'!$C19:$LY19,1,0+BI$71)&amp;""),NA())</f>
        <v>#N/A</v>
      </c>
      <c r="BJ139" s="49" t="e">
        <f>IFERROR(VALUE(INDEX('Paths Edit'!$C19:$LY19,1,0+BJ$71)&amp;""),NA())</f>
        <v>#N/A</v>
      </c>
      <c r="BK139" s="50" t="e">
        <f>IFERROR(VALUE(INDEX('Paths Edit'!$C19:$LY19,1,0+BK$71)&amp;""),NA())</f>
        <v>#N/A</v>
      </c>
      <c r="BL139" s="49" t="e">
        <f>IFERROR(VALUE(INDEX('Paths Edit'!$C19:$LY19,1,0+BL$71)&amp;""),NA())</f>
        <v>#N/A</v>
      </c>
      <c r="BM139" s="50" t="e">
        <f>IFERROR(VALUE(INDEX('Paths Edit'!$C19:$LY19,1,0+BM$71)&amp;""),NA())</f>
        <v>#N/A</v>
      </c>
      <c r="BN139" s="49" t="e">
        <f>IFERROR(VALUE(INDEX('Paths Edit'!$C19:$LY19,1,0+BN$71)&amp;""),NA())</f>
        <v>#N/A</v>
      </c>
      <c r="BO139" s="50" t="e">
        <f>IFERROR(VALUE(INDEX('Paths Edit'!$C19:$LY19,1,0+BO$71)&amp;""),NA())</f>
        <v>#N/A</v>
      </c>
      <c r="BP139" s="49" t="e">
        <f>IFERROR(VALUE(INDEX('Paths Edit'!$C19:$LY19,1,0+BP$71)&amp;""),NA())</f>
        <v>#N/A</v>
      </c>
      <c r="BQ139" s="50" t="e">
        <f>IFERROR(VALUE(INDEX('Paths Edit'!$C19:$LY19,1,0+BQ$71)&amp;""),NA())</f>
        <v>#N/A</v>
      </c>
      <c r="BR139" s="49" t="e">
        <f>IFERROR(VALUE(INDEX('Paths Edit'!$C19:$LY19,1,0+BR$71)&amp;""),NA())</f>
        <v>#N/A</v>
      </c>
      <c r="BS139" s="50" t="e">
        <f>IFERROR(VALUE(INDEX('Paths Edit'!$C19:$LY19,1,0+BS$71)&amp;""),NA())</f>
        <v>#N/A</v>
      </c>
      <c r="BT139" s="49" t="e">
        <f>IFERROR(VALUE(INDEX('Paths Edit'!$C19:$LY19,1,0+BT$71)&amp;""),NA())</f>
        <v>#N/A</v>
      </c>
      <c r="BU139" s="50" t="e">
        <f>IFERROR(VALUE(INDEX('Paths Edit'!$C19:$LY19,1,0+BU$71)&amp;""),NA())</f>
        <v>#N/A</v>
      </c>
      <c r="BV139" s="49" t="e">
        <f>IFERROR(VALUE(INDEX('Paths Edit'!$C19:$LY19,1,0+BV$71)&amp;""),NA())</f>
        <v>#N/A</v>
      </c>
      <c r="BW139" s="50" t="e">
        <f>IFERROR(VALUE(INDEX('Paths Edit'!$C19:$LY19,1,0+BW$71)&amp;""),NA())</f>
        <v>#N/A</v>
      </c>
      <c r="BX139" s="49" t="e">
        <f>IFERROR(VALUE(INDEX('Paths Edit'!$C19:$LY19,1,0+BX$71)&amp;""),NA())</f>
        <v>#N/A</v>
      </c>
      <c r="BY139" s="50" t="e">
        <f>IFERROR(VALUE(INDEX('Paths Edit'!$C19:$LY19,1,0+BY$71)&amp;""),NA())</f>
        <v>#N/A</v>
      </c>
      <c r="BZ139" s="49" t="e">
        <f>IFERROR(VALUE(INDEX('Paths Edit'!$C19:$LY19,1,0+BZ$71)&amp;""),NA())</f>
        <v>#N/A</v>
      </c>
      <c r="CA139" s="50" t="e">
        <f>IFERROR(VALUE(INDEX('Paths Edit'!$C19:$LY19,1,0+CA$71)&amp;""),NA())</f>
        <v>#N/A</v>
      </c>
      <c r="CB139" s="49" t="e">
        <f>IFERROR(VALUE(INDEX('Paths Edit'!$C19:$LY19,1,0+CB$71)&amp;""),NA())</f>
        <v>#N/A</v>
      </c>
      <c r="CC139" s="50" t="e">
        <f>IFERROR(VALUE(INDEX('Paths Edit'!$C19:$LY19,1,0+CC$71)&amp;""),NA())</f>
        <v>#N/A</v>
      </c>
      <c r="CD139" s="49" t="e">
        <f>IFERROR(VALUE(INDEX('Paths Edit'!$C19:$LY19,1,0+CD$71)&amp;""),NA())</f>
        <v>#N/A</v>
      </c>
      <c r="CE139" s="50" t="e">
        <f>IFERROR(VALUE(INDEX('Paths Edit'!$C19:$LY19,1,0+CE$71)&amp;""),NA())</f>
        <v>#N/A</v>
      </c>
      <c r="CF139" s="49" t="e">
        <f>IFERROR(VALUE(INDEX('Paths Edit'!$C19:$LY19,1,0+CF$71)&amp;""),NA())</f>
        <v>#N/A</v>
      </c>
      <c r="CG139" s="50" t="e">
        <f>IFERROR(VALUE(INDEX('Paths Edit'!$C19:$LY19,1,0+CG$71)&amp;""),NA())</f>
        <v>#N/A</v>
      </c>
      <c r="CH139" s="49" t="e">
        <f>IFERROR(VALUE(INDEX('Paths Edit'!$C19:$LY19,1,0+CH$71)&amp;""),NA())</f>
        <v>#N/A</v>
      </c>
      <c r="CI139" s="50" t="e">
        <f>IFERROR(VALUE(INDEX('Paths Edit'!$C19:$LY19,1,0+CI$71)&amp;""),NA())</f>
        <v>#N/A</v>
      </c>
      <c r="CJ139" s="49" t="e">
        <f>IFERROR(VALUE(INDEX('Paths Edit'!$C19:$LY19,1,0+CJ$71)&amp;""),NA())</f>
        <v>#N/A</v>
      </c>
      <c r="CK139" s="50" t="e">
        <f>IFERROR(VALUE(INDEX('Paths Edit'!$C19:$LY19,1,0+CK$71)&amp;""),NA())</f>
        <v>#N/A</v>
      </c>
      <c r="CL139" s="49" t="e">
        <f>IFERROR(VALUE(INDEX('Paths Edit'!$C19:$LY19,1,0+CL$71)&amp;""),NA())</f>
        <v>#N/A</v>
      </c>
      <c r="CM139" s="50" t="e">
        <f>IFERROR(VALUE(INDEX('Paths Edit'!$C19:$LY19,1,0+CM$71)&amp;""),NA())</f>
        <v>#N/A</v>
      </c>
      <c r="CN139" s="49" t="e">
        <f>IFERROR(VALUE(INDEX('Paths Edit'!$C19:$LY19,1,0+CN$71)&amp;""),NA())</f>
        <v>#N/A</v>
      </c>
      <c r="CO139" s="50" t="e">
        <f>IFERROR(VALUE(INDEX('Paths Edit'!$C19:$LY19,1,0+CO$71)&amp;""),NA())</f>
        <v>#N/A</v>
      </c>
      <c r="CP139" s="49" t="e">
        <f>IFERROR(VALUE(INDEX('Paths Edit'!$C19:$LY19,1,0+CP$71)&amp;""),NA())</f>
        <v>#N/A</v>
      </c>
      <c r="CQ139" s="50" t="e">
        <f>IFERROR(VALUE(INDEX('Paths Edit'!$C19:$LY19,1,0+CQ$71)&amp;""),NA())</f>
        <v>#N/A</v>
      </c>
      <c r="CR139" s="49" t="e">
        <f>IFERROR(VALUE(INDEX('Paths Edit'!$C19:$LY19,1,0+CR$71)&amp;""),NA())</f>
        <v>#N/A</v>
      </c>
      <c r="CS139" s="50" t="e">
        <f>IFERROR(VALUE(INDEX('Paths Edit'!$C19:$LY19,1,0+CS$71)&amp;""),NA())</f>
        <v>#N/A</v>
      </c>
    </row>
    <row r="140" spans="1:97" ht="15" customHeight="1">
      <c r="A140" s="98"/>
      <c r="B140" s="49" t="e">
        <f>IFERROR(VALUE(INDEX('Paths Edit'!$C20:$LY20,1,0+B$71)&amp;""),NA())</f>
        <v>#N/A</v>
      </c>
      <c r="C140" s="50" t="e">
        <f>IFERROR(VALUE(INDEX('Paths Edit'!$C20:$LY20,1,0+C$71)&amp;""),NA())</f>
        <v>#N/A</v>
      </c>
      <c r="D140" s="49" t="e">
        <f>IFERROR(VALUE(INDEX('Paths Edit'!$C20:$LY20,1,0+D$71)&amp;""),NA())</f>
        <v>#N/A</v>
      </c>
      <c r="E140" s="50" t="e">
        <f>IFERROR(VALUE(INDEX('Paths Edit'!$C20:$LY20,1,0+E$71)&amp;""),NA())</f>
        <v>#N/A</v>
      </c>
      <c r="F140" s="49" t="e">
        <f>IFERROR(VALUE(INDEX('Paths Edit'!$C20:$LY20,1,0+F$71)&amp;""),NA())</f>
        <v>#N/A</v>
      </c>
      <c r="G140" s="50" t="e">
        <f>IFERROR(VALUE(INDEX('Paths Edit'!$C20:$LY20,1,0+G$71)&amp;""),NA())</f>
        <v>#N/A</v>
      </c>
      <c r="H140" s="49" t="e">
        <f>IFERROR(VALUE(INDEX('Paths Edit'!$C20:$LY20,1,0+H$71)&amp;""),NA())</f>
        <v>#N/A</v>
      </c>
      <c r="I140" s="50" t="e">
        <f>IFERROR(VALUE(INDEX('Paths Edit'!$C20:$LY20,1,0+I$71)&amp;""),NA())</f>
        <v>#N/A</v>
      </c>
      <c r="J140" s="49" t="e">
        <f>IFERROR(VALUE(INDEX('Paths Edit'!$C20:$LY20,1,0+J$71)&amp;""),NA())</f>
        <v>#N/A</v>
      </c>
      <c r="K140" s="50" t="e">
        <f>IFERROR(VALUE(INDEX('Paths Edit'!$C20:$LY20,1,0+K$71)&amp;""),NA())</f>
        <v>#N/A</v>
      </c>
      <c r="L140" s="49" t="e">
        <f>IFERROR(VALUE(INDEX('Paths Edit'!$C20:$LY20,1,0+L$71)&amp;""),NA())</f>
        <v>#N/A</v>
      </c>
      <c r="M140" s="50" t="e">
        <f>IFERROR(VALUE(INDEX('Paths Edit'!$C20:$LY20,1,0+M$71)&amp;""),NA())</f>
        <v>#N/A</v>
      </c>
      <c r="N140" s="49" t="e">
        <f>IFERROR(VALUE(INDEX('Paths Edit'!$C20:$LY20,1,0+N$71)&amp;""),NA())</f>
        <v>#N/A</v>
      </c>
      <c r="O140" s="50" t="e">
        <f>IFERROR(VALUE(INDEX('Paths Edit'!$C20:$LY20,1,0+O$71)&amp;""),NA())</f>
        <v>#N/A</v>
      </c>
      <c r="P140" s="49" t="e">
        <f>IFERROR(VALUE(INDEX('Paths Edit'!$C20:$LY20,1,0+P$71)&amp;""),NA())</f>
        <v>#N/A</v>
      </c>
      <c r="Q140" s="50" t="e">
        <f>IFERROR(VALUE(INDEX('Paths Edit'!$C20:$LY20,1,0+Q$71)&amp;""),NA())</f>
        <v>#N/A</v>
      </c>
      <c r="R140" s="49" t="e">
        <f>IFERROR(VALUE(INDEX('Paths Edit'!$C20:$LY20,1,0+R$71)&amp;""),NA())</f>
        <v>#N/A</v>
      </c>
      <c r="S140" s="50" t="e">
        <f>IFERROR(VALUE(INDEX('Paths Edit'!$C20:$LY20,1,0+S$71)&amp;""),NA())</f>
        <v>#N/A</v>
      </c>
      <c r="T140" s="49" t="e">
        <f>IFERROR(VALUE(INDEX('Paths Edit'!$C20:$LY20,1,0+T$71)&amp;""),NA())</f>
        <v>#N/A</v>
      </c>
      <c r="U140" s="50" t="e">
        <f>IFERROR(VALUE(INDEX('Paths Edit'!$C20:$LY20,1,0+U$71)&amp;""),NA())</f>
        <v>#N/A</v>
      </c>
      <c r="V140" s="49" t="e">
        <f>IFERROR(VALUE(INDEX('Paths Edit'!$C20:$LY20,1,0+V$71)&amp;""),NA())</f>
        <v>#N/A</v>
      </c>
      <c r="W140" s="50" t="e">
        <f>IFERROR(VALUE(INDEX('Paths Edit'!$C20:$LY20,1,0+W$71)&amp;""),NA())</f>
        <v>#N/A</v>
      </c>
      <c r="X140" s="49" t="e">
        <f>IFERROR(VALUE(INDEX('Paths Edit'!$C20:$LY20,1,0+X$71)&amp;""),NA())</f>
        <v>#N/A</v>
      </c>
      <c r="Y140" s="50" t="e">
        <f>IFERROR(VALUE(INDEX('Paths Edit'!$C20:$LY20,1,0+Y$71)&amp;""),NA())</f>
        <v>#N/A</v>
      </c>
      <c r="Z140" s="49" t="e">
        <f>IFERROR(VALUE(INDEX('Paths Edit'!$C20:$LY20,1,0+Z$71)&amp;""),NA())</f>
        <v>#N/A</v>
      </c>
      <c r="AA140" s="50" t="e">
        <f>IFERROR(VALUE(INDEX('Paths Edit'!$C20:$LY20,1,0+AA$71)&amp;""),NA())</f>
        <v>#N/A</v>
      </c>
      <c r="AB140" s="49" t="e">
        <f>IFERROR(VALUE(INDEX('Paths Edit'!$C20:$LY20,1,0+AB$71)&amp;""),NA())</f>
        <v>#N/A</v>
      </c>
      <c r="AC140" s="50" t="e">
        <f>IFERROR(VALUE(INDEX('Paths Edit'!$C20:$LY20,1,0+AC$71)&amp;""),NA())</f>
        <v>#N/A</v>
      </c>
      <c r="AD140" s="49" t="e">
        <f>IFERROR(VALUE(INDEX('Paths Edit'!$C20:$LY20,1,0+AD$71)&amp;""),NA())</f>
        <v>#N/A</v>
      </c>
      <c r="AE140" s="50" t="e">
        <f>IFERROR(VALUE(INDEX('Paths Edit'!$C20:$LY20,1,0+AE$71)&amp;""),NA())</f>
        <v>#N/A</v>
      </c>
      <c r="AF140" s="49" t="e">
        <f>IFERROR(VALUE(INDEX('Paths Edit'!$C20:$LY20,1,0+AF$71)&amp;""),NA())</f>
        <v>#N/A</v>
      </c>
      <c r="AG140" s="50" t="e">
        <f>IFERROR(VALUE(INDEX('Paths Edit'!$C20:$LY20,1,0+AG$71)&amp;""),NA())</f>
        <v>#N/A</v>
      </c>
      <c r="AH140" s="49" t="e">
        <f>IFERROR(VALUE(INDEX('Paths Edit'!$C20:$LY20,1,0+AH$71)&amp;""),NA())</f>
        <v>#N/A</v>
      </c>
      <c r="AI140" s="50" t="e">
        <f>IFERROR(VALUE(INDEX('Paths Edit'!$C20:$LY20,1,0+AI$71)&amp;""),NA())</f>
        <v>#N/A</v>
      </c>
      <c r="AJ140" s="49" t="e">
        <f>IFERROR(VALUE(INDEX('Paths Edit'!$C20:$LY20,1,0+AJ$71)&amp;""),NA())</f>
        <v>#N/A</v>
      </c>
      <c r="AK140" s="50" t="e">
        <f>IFERROR(VALUE(INDEX('Paths Edit'!$C20:$LY20,1,0+AK$71)&amp;""),NA())</f>
        <v>#N/A</v>
      </c>
      <c r="AL140" s="49" t="e">
        <f>IFERROR(VALUE(INDEX('Paths Edit'!$C20:$LY20,1,0+AL$71)&amp;""),NA())</f>
        <v>#N/A</v>
      </c>
      <c r="AM140" s="50" t="e">
        <f>IFERROR(VALUE(INDEX('Paths Edit'!$C20:$LY20,1,0+AM$71)&amp;""),NA())</f>
        <v>#N/A</v>
      </c>
      <c r="AN140" s="49" t="e">
        <f>IFERROR(VALUE(INDEX('Paths Edit'!$C20:$LY20,1,0+AN$71)&amp;""),NA())</f>
        <v>#N/A</v>
      </c>
      <c r="AO140" s="50" t="e">
        <f>IFERROR(VALUE(INDEX('Paths Edit'!$C20:$LY20,1,0+AO$71)&amp;""),NA())</f>
        <v>#N/A</v>
      </c>
      <c r="AP140" s="49" t="e">
        <f>IFERROR(VALUE(INDEX('Paths Edit'!$C20:$LY20,1,0+AP$71)&amp;""),NA())</f>
        <v>#N/A</v>
      </c>
      <c r="AQ140" s="50" t="e">
        <f>IFERROR(VALUE(INDEX('Paths Edit'!$C20:$LY20,1,0+AQ$71)&amp;""),NA())</f>
        <v>#N/A</v>
      </c>
      <c r="AR140" s="49" t="e">
        <f>IFERROR(VALUE(INDEX('Paths Edit'!$C20:$LY20,1,0+AR$71)&amp;""),NA())</f>
        <v>#N/A</v>
      </c>
      <c r="AS140" s="50" t="e">
        <f>IFERROR(VALUE(INDEX('Paths Edit'!$C20:$LY20,1,0+AS$71)&amp;""),NA())</f>
        <v>#N/A</v>
      </c>
      <c r="AT140" s="49" t="e">
        <f>IFERROR(VALUE(INDEX('Paths Edit'!$C20:$LY20,1,0+AT$71)&amp;""),NA())</f>
        <v>#N/A</v>
      </c>
      <c r="AU140" s="50" t="e">
        <f>IFERROR(VALUE(INDEX('Paths Edit'!$C20:$LY20,1,0+AU$71)&amp;""),NA())</f>
        <v>#N/A</v>
      </c>
      <c r="AV140" s="49" t="e">
        <f>IFERROR(VALUE(INDEX('Paths Edit'!$C20:$LY20,1,0+AV$71)&amp;""),NA())</f>
        <v>#N/A</v>
      </c>
      <c r="AW140" s="50" t="e">
        <f>IFERROR(VALUE(INDEX('Paths Edit'!$C20:$LY20,1,0+AW$71)&amp;""),NA())</f>
        <v>#N/A</v>
      </c>
      <c r="AX140" s="49" t="e">
        <f>IFERROR(VALUE(INDEX('Paths Edit'!$C20:$LY20,1,0+AX$71)&amp;""),NA())</f>
        <v>#N/A</v>
      </c>
      <c r="AY140" s="50" t="e">
        <f>IFERROR(VALUE(INDEX('Paths Edit'!$C20:$LY20,1,0+AY$71)&amp;""),NA())</f>
        <v>#N/A</v>
      </c>
      <c r="AZ140" s="49" t="e">
        <f>IFERROR(VALUE(INDEX('Paths Edit'!$C20:$LY20,1,0+AZ$71)&amp;""),NA())</f>
        <v>#N/A</v>
      </c>
      <c r="BA140" s="50" t="e">
        <f>IFERROR(VALUE(INDEX('Paths Edit'!$C20:$LY20,1,0+BA$71)&amp;""),NA())</f>
        <v>#N/A</v>
      </c>
      <c r="BB140" s="49" t="e">
        <f>IFERROR(VALUE(INDEX('Paths Edit'!$C20:$LY20,1,0+BB$71)&amp;""),NA())</f>
        <v>#N/A</v>
      </c>
      <c r="BC140" s="50" t="e">
        <f>IFERROR(VALUE(INDEX('Paths Edit'!$C20:$LY20,1,0+BC$71)&amp;""),NA())</f>
        <v>#N/A</v>
      </c>
      <c r="BD140" s="49" t="e">
        <f>IFERROR(VALUE(INDEX('Paths Edit'!$C20:$LY20,1,0+BD$71)&amp;""),NA())</f>
        <v>#N/A</v>
      </c>
      <c r="BE140" s="50" t="e">
        <f>IFERROR(VALUE(INDEX('Paths Edit'!$C20:$LY20,1,0+BE$71)&amp;""),NA())</f>
        <v>#N/A</v>
      </c>
      <c r="BF140" s="49" t="e">
        <f>IFERROR(VALUE(INDEX('Paths Edit'!$C20:$LY20,1,0+BF$71)&amp;""),NA())</f>
        <v>#N/A</v>
      </c>
      <c r="BG140" s="50" t="e">
        <f>IFERROR(VALUE(INDEX('Paths Edit'!$C20:$LY20,1,0+BG$71)&amp;""),NA())</f>
        <v>#N/A</v>
      </c>
      <c r="BH140" s="49" t="e">
        <f>IFERROR(VALUE(INDEX('Paths Edit'!$C20:$LY20,1,0+BH$71)&amp;""),NA())</f>
        <v>#N/A</v>
      </c>
      <c r="BI140" s="50" t="e">
        <f>IFERROR(VALUE(INDEX('Paths Edit'!$C20:$LY20,1,0+BI$71)&amp;""),NA())</f>
        <v>#N/A</v>
      </c>
      <c r="BJ140" s="49" t="e">
        <f>IFERROR(VALUE(INDEX('Paths Edit'!$C20:$LY20,1,0+BJ$71)&amp;""),NA())</f>
        <v>#N/A</v>
      </c>
      <c r="BK140" s="50" t="e">
        <f>IFERROR(VALUE(INDEX('Paths Edit'!$C20:$LY20,1,0+BK$71)&amp;""),NA())</f>
        <v>#N/A</v>
      </c>
      <c r="BL140" s="49" t="e">
        <f>IFERROR(VALUE(INDEX('Paths Edit'!$C20:$LY20,1,0+BL$71)&amp;""),NA())</f>
        <v>#N/A</v>
      </c>
      <c r="BM140" s="50" t="e">
        <f>IFERROR(VALUE(INDEX('Paths Edit'!$C20:$LY20,1,0+BM$71)&amp;""),NA())</f>
        <v>#N/A</v>
      </c>
      <c r="BN140" s="49" t="e">
        <f>IFERROR(VALUE(INDEX('Paths Edit'!$C20:$LY20,1,0+BN$71)&amp;""),NA())</f>
        <v>#N/A</v>
      </c>
      <c r="BO140" s="50" t="e">
        <f>IFERROR(VALUE(INDEX('Paths Edit'!$C20:$LY20,1,0+BO$71)&amp;""),NA())</f>
        <v>#N/A</v>
      </c>
      <c r="BP140" s="49" t="e">
        <f>IFERROR(VALUE(INDEX('Paths Edit'!$C20:$LY20,1,0+BP$71)&amp;""),NA())</f>
        <v>#N/A</v>
      </c>
      <c r="BQ140" s="50" t="e">
        <f>IFERROR(VALUE(INDEX('Paths Edit'!$C20:$LY20,1,0+BQ$71)&amp;""),NA())</f>
        <v>#N/A</v>
      </c>
      <c r="BR140" s="49" t="e">
        <f>IFERROR(VALUE(INDEX('Paths Edit'!$C20:$LY20,1,0+BR$71)&amp;""),NA())</f>
        <v>#N/A</v>
      </c>
      <c r="BS140" s="50" t="e">
        <f>IFERROR(VALUE(INDEX('Paths Edit'!$C20:$LY20,1,0+BS$71)&amp;""),NA())</f>
        <v>#N/A</v>
      </c>
      <c r="BT140" s="49" t="e">
        <f>IFERROR(VALUE(INDEX('Paths Edit'!$C20:$LY20,1,0+BT$71)&amp;""),NA())</f>
        <v>#N/A</v>
      </c>
      <c r="BU140" s="50" t="e">
        <f>IFERROR(VALUE(INDEX('Paths Edit'!$C20:$LY20,1,0+BU$71)&amp;""),NA())</f>
        <v>#N/A</v>
      </c>
      <c r="BV140" s="49" t="e">
        <f>IFERROR(VALUE(INDEX('Paths Edit'!$C20:$LY20,1,0+BV$71)&amp;""),NA())</f>
        <v>#N/A</v>
      </c>
      <c r="BW140" s="50" t="e">
        <f>IFERROR(VALUE(INDEX('Paths Edit'!$C20:$LY20,1,0+BW$71)&amp;""),NA())</f>
        <v>#N/A</v>
      </c>
      <c r="BX140" s="49" t="e">
        <f>IFERROR(VALUE(INDEX('Paths Edit'!$C20:$LY20,1,0+BX$71)&amp;""),NA())</f>
        <v>#N/A</v>
      </c>
      <c r="BY140" s="50" t="e">
        <f>IFERROR(VALUE(INDEX('Paths Edit'!$C20:$LY20,1,0+BY$71)&amp;""),NA())</f>
        <v>#N/A</v>
      </c>
      <c r="BZ140" s="49" t="e">
        <f>IFERROR(VALUE(INDEX('Paths Edit'!$C20:$LY20,1,0+BZ$71)&amp;""),NA())</f>
        <v>#N/A</v>
      </c>
      <c r="CA140" s="50" t="e">
        <f>IFERROR(VALUE(INDEX('Paths Edit'!$C20:$LY20,1,0+CA$71)&amp;""),NA())</f>
        <v>#N/A</v>
      </c>
      <c r="CB140" s="49" t="e">
        <f>IFERROR(VALUE(INDEX('Paths Edit'!$C20:$LY20,1,0+CB$71)&amp;""),NA())</f>
        <v>#N/A</v>
      </c>
      <c r="CC140" s="50" t="e">
        <f>IFERROR(VALUE(INDEX('Paths Edit'!$C20:$LY20,1,0+CC$71)&amp;""),NA())</f>
        <v>#N/A</v>
      </c>
      <c r="CD140" s="49" t="e">
        <f>IFERROR(VALUE(INDEX('Paths Edit'!$C20:$LY20,1,0+CD$71)&amp;""),NA())</f>
        <v>#N/A</v>
      </c>
      <c r="CE140" s="50" t="e">
        <f>IFERROR(VALUE(INDEX('Paths Edit'!$C20:$LY20,1,0+CE$71)&amp;""),NA())</f>
        <v>#N/A</v>
      </c>
      <c r="CF140" s="49" t="e">
        <f>IFERROR(VALUE(INDEX('Paths Edit'!$C20:$LY20,1,0+CF$71)&amp;""),NA())</f>
        <v>#N/A</v>
      </c>
      <c r="CG140" s="50" t="e">
        <f>IFERROR(VALUE(INDEX('Paths Edit'!$C20:$LY20,1,0+CG$71)&amp;""),NA())</f>
        <v>#N/A</v>
      </c>
      <c r="CH140" s="49" t="e">
        <f>IFERROR(VALUE(INDEX('Paths Edit'!$C20:$LY20,1,0+CH$71)&amp;""),NA())</f>
        <v>#N/A</v>
      </c>
      <c r="CI140" s="50" t="e">
        <f>IFERROR(VALUE(INDEX('Paths Edit'!$C20:$LY20,1,0+CI$71)&amp;""),NA())</f>
        <v>#N/A</v>
      </c>
      <c r="CJ140" s="49" t="e">
        <f>IFERROR(VALUE(INDEX('Paths Edit'!$C20:$LY20,1,0+CJ$71)&amp;""),NA())</f>
        <v>#N/A</v>
      </c>
      <c r="CK140" s="50" t="e">
        <f>IFERROR(VALUE(INDEX('Paths Edit'!$C20:$LY20,1,0+CK$71)&amp;""),NA())</f>
        <v>#N/A</v>
      </c>
      <c r="CL140" s="49" t="e">
        <f>IFERROR(VALUE(INDEX('Paths Edit'!$C20:$LY20,1,0+CL$71)&amp;""),NA())</f>
        <v>#N/A</v>
      </c>
      <c r="CM140" s="50" t="e">
        <f>IFERROR(VALUE(INDEX('Paths Edit'!$C20:$LY20,1,0+CM$71)&amp;""),NA())</f>
        <v>#N/A</v>
      </c>
      <c r="CN140" s="49" t="e">
        <f>IFERROR(VALUE(INDEX('Paths Edit'!$C20:$LY20,1,0+CN$71)&amp;""),NA())</f>
        <v>#N/A</v>
      </c>
      <c r="CO140" s="50" t="e">
        <f>IFERROR(VALUE(INDEX('Paths Edit'!$C20:$LY20,1,0+CO$71)&amp;""),NA())</f>
        <v>#N/A</v>
      </c>
      <c r="CP140" s="49" t="e">
        <f>IFERROR(VALUE(INDEX('Paths Edit'!$C20:$LY20,1,0+CP$71)&amp;""),NA())</f>
        <v>#N/A</v>
      </c>
      <c r="CQ140" s="50" t="e">
        <f>IFERROR(VALUE(INDEX('Paths Edit'!$C20:$LY20,1,0+CQ$71)&amp;""),NA())</f>
        <v>#N/A</v>
      </c>
      <c r="CR140" s="49" t="e">
        <f>IFERROR(VALUE(INDEX('Paths Edit'!$C20:$LY20,1,0+CR$71)&amp;""),NA())</f>
        <v>#N/A</v>
      </c>
      <c r="CS140" s="50" t="e">
        <f>IFERROR(VALUE(INDEX('Paths Edit'!$C20:$LY20,1,0+CS$71)&amp;""),NA())</f>
        <v>#N/A</v>
      </c>
    </row>
    <row r="141" spans="1:97" ht="15" customHeight="1">
      <c r="A141" s="98"/>
      <c r="B141" s="49" t="e">
        <f>IFERROR(VALUE(INDEX('Paths Edit'!$C21:$LY21,1,0+B$71)&amp;""),NA())</f>
        <v>#N/A</v>
      </c>
      <c r="C141" s="50" t="e">
        <f>IFERROR(VALUE(INDEX('Paths Edit'!$C21:$LY21,1,0+C$71)&amp;""),NA())</f>
        <v>#N/A</v>
      </c>
      <c r="D141" s="49" t="e">
        <f>IFERROR(VALUE(INDEX('Paths Edit'!$C21:$LY21,1,0+D$71)&amp;""),NA())</f>
        <v>#N/A</v>
      </c>
      <c r="E141" s="50" t="e">
        <f>IFERROR(VALUE(INDEX('Paths Edit'!$C21:$LY21,1,0+E$71)&amp;""),NA())</f>
        <v>#N/A</v>
      </c>
      <c r="F141" s="49" t="e">
        <f>IFERROR(VALUE(INDEX('Paths Edit'!$C21:$LY21,1,0+F$71)&amp;""),NA())</f>
        <v>#N/A</v>
      </c>
      <c r="G141" s="50" t="e">
        <f>IFERROR(VALUE(INDEX('Paths Edit'!$C21:$LY21,1,0+G$71)&amp;""),NA())</f>
        <v>#N/A</v>
      </c>
      <c r="H141" s="49" t="e">
        <f>IFERROR(VALUE(INDEX('Paths Edit'!$C21:$LY21,1,0+H$71)&amp;""),NA())</f>
        <v>#N/A</v>
      </c>
      <c r="I141" s="50" t="e">
        <f>IFERROR(VALUE(INDEX('Paths Edit'!$C21:$LY21,1,0+I$71)&amp;""),NA())</f>
        <v>#N/A</v>
      </c>
      <c r="J141" s="49" t="e">
        <f>IFERROR(VALUE(INDEX('Paths Edit'!$C21:$LY21,1,0+J$71)&amp;""),NA())</f>
        <v>#N/A</v>
      </c>
      <c r="K141" s="50" t="e">
        <f>IFERROR(VALUE(INDEX('Paths Edit'!$C21:$LY21,1,0+K$71)&amp;""),NA())</f>
        <v>#N/A</v>
      </c>
      <c r="L141" s="49" t="e">
        <f>IFERROR(VALUE(INDEX('Paths Edit'!$C21:$LY21,1,0+L$71)&amp;""),NA())</f>
        <v>#N/A</v>
      </c>
      <c r="M141" s="50" t="e">
        <f>IFERROR(VALUE(INDEX('Paths Edit'!$C21:$LY21,1,0+M$71)&amp;""),NA())</f>
        <v>#N/A</v>
      </c>
      <c r="N141" s="49" t="e">
        <f>IFERROR(VALUE(INDEX('Paths Edit'!$C21:$LY21,1,0+N$71)&amp;""),NA())</f>
        <v>#N/A</v>
      </c>
      <c r="O141" s="50" t="e">
        <f>IFERROR(VALUE(INDEX('Paths Edit'!$C21:$LY21,1,0+O$71)&amp;""),NA())</f>
        <v>#N/A</v>
      </c>
      <c r="P141" s="49" t="e">
        <f>IFERROR(VALUE(INDEX('Paths Edit'!$C21:$LY21,1,0+P$71)&amp;""),NA())</f>
        <v>#N/A</v>
      </c>
      <c r="Q141" s="50" t="e">
        <f>IFERROR(VALUE(INDEX('Paths Edit'!$C21:$LY21,1,0+Q$71)&amp;""),NA())</f>
        <v>#N/A</v>
      </c>
      <c r="R141" s="49" t="e">
        <f>IFERROR(VALUE(INDEX('Paths Edit'!$C21:$LY21,1,0+R$71)&amp;""),NA())</f>
        <v>#N/A</v>
      </c>
      <c r="S141" s="50" t="e">
        <f>IFERROR(VALUE(INDEX('Paths Edit'!$C21:$LY21,1,0+S$71)&amp;""),NA())</f>
        <v>#N/A</v>
      </c>
      <c r="T141" s="49" t="e">
        <f>IFERROR(VALUE(INDEX('Paths Edit'!$C21:$LY21,1,0+T$71)&amp;""),NA())</f>
        <v>#N/A</v>
      </c>
      <c r="U141" s="50" t="e">
        <f>IFERROR(VALUE(INDEX('Paths Edit'!$C21:$LY21,1,0+U$71)&amp;""),NA())</f>
        <v>#N/A</v>
      </c>
      <c r="V141" s="49" t="e">
        <f>IFERROR(VALUE(INDEX('Paths Edit'!$C21:$LY21,1,0+V$71)&amp;""),NA())</f>
        <v>#N/A</v>
      </c>
      <c r="W141" s="50" t="e">
        <f>IFERROR(VALUE(INDEX('Paths Edit'!$C21:$LY21,1,0+W$71)&amp;""),NA())</f>
        <v>#N/A</v>
      </c>
      <c r="X141" s="49" t="e">
        <f>IFERROR(VALUE(INDEX('Paths Edit'!$C21:$LY21,1,0+X$71)&amp;""),NA())</f>
        <v>#N/A</v>
      </c>
      <c r="Y141" s="50" t="e">
        <f>IFERROR(VALUE(INDEX('Paths Edit'!$C21:$LY21,1,0+Y$71)&amp;""),NA())</f>
        <v>#N/A</v>
      </c>
      <c r="Z141" s="49" t="e">
        <f>IFERROR(VALUE(INDEX('Paths Edit'!$C21:$LY21,1,0+Z$71)&amp;""),NA())</f>
        <v>#N/A</v>
      </c>
      <c r="AA141" s="50" t="e">
        <f>IFERROR(VALUE(INDEX('Paths Edit'!$C21:$LY21,1,0+AA$71)&amp;""),NA())</f>
        <v>#N/A</v>
      </c>
      <c r="AB141" s="49" t="e">
        <f>IFERROR(VALUE(INDEX('Paths Edit'!$C21:$LY21,1,0+AB$71)&amp;""),NA())</f>
        <v>#N/A</v>
      </c>
      <c r="AC141" s="50" t="e">
        <f>IFERROR(VALUE(INDEX('Paths Edit'!$C21:$LY21,1,0+AC$71)&amp;""),NA())</f>
        <v>#N/A</v>
      </c>
      <c r="AD141" s="49" t="e">
        <f>IFERROR(VALUE(INDEX('Paths Edit'!$C21:$LY21,1,0+AD$71)&amp;""),NA())</f>
        <v>#N/A</v>
      </c>
      <c r="AE141" s="50" t="e">
        <f>IFERROR(VALUE(INDEX('Paths Edit'!$C21:$LY21,1,0+AE$71)&amp;""),NA())</f>
        <v>#N/A</v>
      </c>
      <c r="AF141" s="49" t="e">
        <f>IFERROR(VALUE(INDEX('Paths Edit'!$C21:$LY21,1,0+AF$71)&amp;""),NA())</f>
        <v>#N/A</v>
      </c>
      <c r="AG141" s="50" t="e">
        <f>IFERROR(VALUE(INDEX('Paths Edit'!$C21:$LY21,1,0+AG$71)&amp;""),NA())</f>
        <v>#N/A</v>
      </c>
      <c r="AH141" s="49" t="e">
        <f>IFERROR(VALUE(INDEX('Paths Edit'!$C21:$LY21,1,0+AH$71)&amp;""),NA())</f>
        <v>#N/A</v>
      </c>
      <c r="AI141" s="50" t="e">
        <f>IFERROR(VALUE(INDEX('Paths Edit'!$C21:$LY21,1,0+AI$71)&amp;""),NA())</f>
        <v>#N/A</v>
      </c>
      <c r="AJ141" s="49" t="e">
        <f>IFERROR(VALUE(INDEX('Paths Edit'!$C21:$LY21,1,0+AJ$71)&amp;""),NA())</f>
        <v>#N/A</v>
      </c>
      <c r="AK141" s="50" t="e">
        <f>IFERROR(VALUE(INDEX('Paths Edit'!$C21:$LY21,1,0+AK$71)&amp;""),NA())</f>
        <v>#N/A</v>
      </c>
      <c r="AL141" s="49" t="e">
        <f>IFERROR(VALUE(INDEX('Paths Edit'!$C21:$LY21,1,0+AL$71)&amp;""),NA())</f>
        <v>#N/A</v>
      </c>
      <c r="AM141" s="50" t="e">
        <f>IFERROR(VALUE(INDEX('Paths Edit'!$C21:$LY21,1,0+AM$71)&amp;""),NA())</f>
        <v>#N/A</v>
      </c>
      <c r="AN141" s="49" t="e">
        <f>IFERROR(VALUE(INDEX('Paths Edit'!$C21:$LY21,1,0+AN$71)&amp;""),NA())</f>
        <v>#N/A</v>
      </c>
      <c r="AO141" s="50" t="e">
        <f>IFERROR(VALUE(INDEX('Paths Edit'!$C21:$LY21,1,0+AO$71)&amp;""),NA())</f>
        <v>#N/A</v>
      </c>
      <c r="AP141" s="49" t="e">
        <f>IFERROR(VALUE(INDEX('Paths Edit'!$C21:$LY21,1,0+AP$71)&amp;""),NA())</f>
        <v>#N/A</v>
      </c>
      <c r="AQ141" s="50" t="e">
        <f>IFERROR(VALUE(INDEX('Paths Edit'!$C21:$LY21,1,0+AQ$71)&amp;""),NA())</f>
        <v>#N/A</v>
      </c>
      <c r="AR141" s="49" t="e">
        <f>IFERROR(VALUE(INDEX('Paths Edit'!$C21:$LY21,1,0+AR$71)&amp;""),NA())</f>
        <v>#N/A</v>
      </c>
      <c r="AS141" s="50" t="e">
        <f>IFERROR(VALUE(INDEX('Paths Edit'!$C21:$LY21,1,0+AS$71)&amp;""),NA())</f>
        <v>#N/A</v>
      </c>
      <c r="AT141" s="49" t="e">
        <f>IFERROR(VALUE(INDEX('Paths Edit'!$C21:$LY21,1,0+AT$71)&amp;""),NA())</f>
        <v>#N/A</v>
      </c>
      <c r="AU141" s="50" t="e">
        <f>IFERROR(VALUE(INDEX('Paths Edit'!$C21:$LY21,1,0+AU$71)&amp;""),NA())</f>
        <v>#N/A</v>
      </c>
      <c r="AV141" s="49" t="e">
        <f>IFERROR(VALUE(INDEX('Paths Edit'!$C21:$LY21,1,0+AV$71)&amp;""),NA())</f>
        <v>#N/A</v>
      </c>
      <c r="AW141" s="50" t="e">
        <f>IFERROR(VALUE(INDEX('Paths Edit'!$C21:$LY21,1,0+AW$71)&amp;""),NA())</f>
        <v>#N/A</v>
      </c>
      <c r="AX141" s="49" t="e">
        <f>IFERROR(VALUE(INDEX('Paths Edit'!$C21:$LY21,1,0+AX$71)&amp;""),NA())</f>
        <v>#N/A</v>
      </c>
      <c r="AY141" s="50" t="e">
        <f>IFERROR(VALUE(INDEX('Paths Edit'!$C21:$LY21,1,0+AY$71)&amp;""),NA())</f>
        <v>#N/A</v>
      </c>
      <c r="AZ141" s="49" t="e">
        <f>IFERROR(VALUE(INDEX('Paths Edit'!$C21:$LY21,1,0+AZ$71)&amp;""),NA())</f>
        <v>#N/A</v>
      </c>
      <c r="BA141" s="50" t="e">
        <f>IFERROR(VALUE(INDEX('Paths Edit'!$C21:$LY21,1,0+BA$71)&amp;""),NA())</f>
        <v>#N/A</v>
      </c>
      <c r="BB141" s="49" t="e">
        <f>IFERROR(VALUE(INDEX('Paths Edit'!$C21:$LY21,1,0+BB$71)&amp;""),NA())</f>
        <v>#N/A</v>
      </c>
      <c r="BC141" s="50" t="e">
        <f>IFERROR(VALUE(INDEX('Paths Edit'!$C21:$LY21,1,0+BC$71)&amp;""),NA())</f>
        <v>#N/A</v>
      </c>
      <c r="BD141" s="49" t="e">
        <f>IFERROR(VALUE(INDEX('Paths Edit'!$C21:$LY21,1,0+BD$71)&amp;""),NA())</f>
        <v>#N/A</v>
      </c>
      <c r="BE141" s="50" t="e">
        <f>IFERROR(VALUE(INDEX('Paths Edit'!$C21:$LY21,1,0+BE$71)&amp;""),NA())</f>
        <v>#N/A</v>
      </c>
      <c r="BF141" s="49" t="e">
        <f>IFERROR(VALUE(INDEX('Paths Edit'!$C21:$LY21,1,0+BF$71)&amp;""),NA())</f>
        <v>#N/A</v>
      </c>
      <c r="BG141" s="50" t="e">
        <f>IFERROR(VALUE(INDEX('Paths Edit'!$C21:$LY21,1,0+BG$71)&amp;""),NA())</f>
        <v>#N/A</v>
      </c>
      <c r="BH141" s="49" t="e">
        <f>IFERROR(VALUE(INDEX('Paths Edit'!$C21:$LY21,1,0+BH$71)&amp;""),NA())</f>
        <v>#N/A</v>
      </c>
      <c r="BI141" s="50" t="e">
        <f>IFERROR(VALUE(INDEX('Paths Edit'!$C21:$LY21,1,0+BI$71)&amp;""),NA())</f>
        <v>#N/A</v>
      </c>
      <c r="BJ141" s="49" t="e">
        <f>IFERROR(VALUE(INDEX('Paths Edit'!$C21:$LY21,1,0+BJ$71)&amp;""),NA())</f>
        <v>#N/A</v>
      </c>
      <c r="BK141" s="50" t="e">
        <f>IFERROR(VALUE(INDEX('Paths Edit'!$C21:$LY21,1,0+BK$71)&amp;""),NA())</f>
        <v>#N/A</v>
      </c>
      <c r="BL141" s="49" t="e">
        <f>IFERROR(VALUE(INDEX('Paths Edit'!$C21:$LY21,1,0+BL$71)&amp;""),NA())</f>
        <v>#N/A</v>
      </c>
      <c r="BM141" s="50" t="e">
        <f>IFERROR(VALUE(INDEX('Paths Edit'!$C21:$LY21,1,0+BM$71)&amp;""),NA())</f>
        <v>#N/A</v>
      </c>
      <c r="BN141" s="49" t="e">
        <f>IFERROR(VALUE(INDEX('Paths Edit'!$C21:$LY21,1,0+BN$71)&amp;""),NA())</f>
        <v>#N/A</v>
      </c>
      <c r="BO141" s="50" t="e">
        <f>IFERROR(VALUE(INDEX('Paths Edit'!$C21:$LY21,1,0+BO$71)&amp;""),NA())</f>
        <v>#N/A</v>
      </c>
      <c r="BP141" s="49" t="e">
        <f>IFERROR(VALUE(INDEX('Paths Edit'!$C21:$LY21,1,0+BP$71)&amp;""),NA())</f>
        <v>#N/A</v>
      </c>
      <c r="BQ141" s="50" t="e">
        <f>IFERROR(VALUE(INDEX('Paths Edit'!$C21:$LY21,1,0+BQ$71)&amp;""),NA())</f>
        <v>#N/A</v>
      </c>
      <c r="BR141" s="49" t="e">
        <f>IFERROR(VALUE(INDEX('Paths Edit'!$C21:$LY21,1,0+BR$71)&amp;""),NA())</f>
        <v>#N/A</v>
      </c>
      <c r="BS141" s="50" t="e">
        <f>IFERROR(VALUE(INDEX('Paths Edit'!$C21:$LY21,1,0+BS$71)&amp;""),NA())</f>
        <v>#N/A</v>
      </c>
      <c r="BT141" s="49" t="e">
        <f>IFERROR(VALUE(INDEX('Paths Edit'!$C21:$LY21,1,0+BT$71)&amp;""),NA())</f>
        <v>#N/A</v>
      </c>
      <c r="BU141" s="50" t="e">
        <f>IFERROR(VALUE(INDEX('Paths Edit'!$C21:$LY21,1,0+BU$71)&amp;""),NA())</f>
        <v>#N/A</v>
      </c>
      <c r="BV141" s="49" t="e">
        <f>IFERROR(VALUE(INDEX('Paths Edit'!$C21:$LY21,1,0+BV$71)&amp;""),NA())</f>
        <v>#N/A</v>
      </c>
      <c r="BW141" s="50" t="e">
        <f>IFERROR(VALUE(INDEX('Paths Edit'!$C21:$LY21,1,0+BW$71)&amp;""),NA())</f>
        <v>#N/A</v>
      </c>
      <c r="BX141" s="49" t="e">
        <f>IFERROR(VALUE(INDEX('Paths Edit'!$C21:$LY21,1,0+BX$71)&amp;""),NA())</f>
        <v>#N/A</v>
      </c>
      <c r="BY141" s="50" t="e">
        <f>IFERROR(VALUE(INDEX('Paths Edit'!$C21:$LY21,1,0+BY$71)&amp;""),NA())</f>
        <v>#N/A</v>
      </c>
      <c r="BZ141" s="49" t="e">
        <f>IFERROR(VALUE(INDEX('Paths Edit'!$C21:$LY21,1,0+BZ$71)&amp;""),NA())</f>
        <v>#N/A</v>
      </c>
      <c r="CA141" s="50" t="e">
        <f>IFERROR(VALUE(INDEX('Paths Edit'!$C21:$LY21,1,0+CA$71)&amp;""),NA())</f>
        <v>#N/A</v>
      </c>
      <c r="CB141" s="49" t="e">
        <f>IFERROR(VALUE(INDEX('Paths Edit'!$C21:$LY21,1,0+CB$71)&amp;""),NA())</f>
        <v>#N/A</v>
      </c>
      <c r="CC141" s="50" t="e">
        <f>IFERROR(VALUE(INDEX('Paths Edit'!$C21:$LY21,1,0+CC$71)&amp;""),NA())</f>
        <v>#N/A</v>
      </c>
      <c r="CD141" s="49" t="e">
        <f>IFERROR(VALUE(INDEX('Paths Edit'!$C21:$LY21,1,0+CD$71)&amp;""),NA())</f>
        <v>#N/A</v>
      </c>
      <c r="CE141" s="50" t="e">
        <f>IFERROR(VALUE(INDEX('Paths Edit'!$C21:$LY21,1,0+CE$71)&amp;""),NA())</f>
        <v>#N/A</v>
      </c>
      <c r="CF141" s="49" t="e">
        <f>IFERROR(VALUE(INDEX('Paths Edit'!$C21:$LY21,1,0+CF$71)&amp;""),NA())</f>
        <v>#N/A</v>
      </c>
      <c r="CG141" s="50" t="e">
        <f>IFERROR(VALUE(INDEX('Paths Edit'!$C21:$LY21,1,0+CG$71)&amp;""),NA())</f>
        <v>#N/A</v>
      </c>
      <c r="CH141" s="49" t="e">
        <f>IFERROR(VALUE(INDEX('Paths Edit'!$C21:$LY21,1,0+CH$71)&amp;""),NA())</f>
        <v>#N/A</v>
      </c>
      <c r="CI141" s="50" t="e">
        <f>IFERROR(VALUE(INDEX('Paths Edit'!$C21:$LY21,1,0+CI$71)&amp;""),NA())</f>
        <v>#N/A</v>
      </c>
      <c r="CJ141" s="49" t="e">
        <f>IFERROR(VALUE(INDEX('Paths Edit'!$C21:$LY21,1,0+CJ$71)&amp;""),NA())</f>
        <v>#N/A</v>
      </c>
      <c r="CK141" s="50" t="e">
        <f>IFERROR(VALUE(INDEX('Paths Edit'!$C21:$LY21,1,0+CK$71)&amp;""),NA())</f>
        <v>#N/A</v>
      </c>
      <c r="CL141" s="49" t="e">
        <f>IFERROR(VALUE(INDEX('Paths Edit'!$C21:$LY21,1,0+CL$71)&amp;""),NA())</f>
        <v>#N/A</v>
      </c>
      <c r="CM141" s="50" t="e">
        <f>IFERROR(VALUE(INDEX('Paths Edit'!$C21:$LY21,1,0+CM$71)&amp;""),NA())</f>
        <v>#N/A</v>
      </c>
      <c r="CN141" s="49" t="e">
        <f>IFERROR(VALUE(INDEX('Paths Edit'!$C21:$LY21,1,0+CN$71)&amp;""),NA())</f>
        <v>#N/A</v>
      </c>
      <c r="CO141" s="50" t="e">
        <f>IFERROR(VALUE(INDEX('Paths Edit'!$C21:$LY21,1,0+CO$71)&amp;""),NA())</f>
        <v>#N/A</v>
      </c>
      <c r="CP141" s="49" t="e">
        <f>IFERROR(VALUE(INDEX('Paths Edit'!$C21:$LY21,1,0+CP$71)&amp;""),NA())</f>
        <v>#N/A</v>
      </c>
      <c r="CQ141" s="50" t="e">
        <f>IFERROR(VALUE(INDEX('Paths Edit'!$C21:$LY21,1,0+CQ$71)&amp;""),NA())</f>
        <v>#N/A</v>
      </c>
      <c r="CR141" s="49" t="e">
        <f>IFERROR(VALUE(INDEX('Paths Edit'!$C21:$LY21,1,0+CR$71)&amp;""),NA())</f>
        <v>#N/A</v>
      </c>
      <c r="CS141" s="50" t="e">
        <f>IFERROR(VALUE(INDEX('Paths Edit'!$C21:$LY21,1,0+CS$71)&amp;""),NA())</f>
        <v>#N/A</v>
      </c>
    </row>
    <row r="142" spans="1:97" ht="15" customHeight="1">
      <c r="A142" s="98"/>
      <c r="B142" s="49" t="e">
        <f>IFERROR(VALUE(INDEX('Paths Edit'!$C22:$LY22,1,0+B$71)&amp;""),NA())</f>
        <v>#N/A</v>
      </c>
      <c r="C142" s="50" t="e">
        <f>IFERROR(VALUE(INDEX('Paths Edit'!$C22:$LY22,1,0+C$71)&amp;""),NA())</f>
        <v>#N/A</v>
      </c>
      <c r="D142" s="49" t="e">
        <f>IFERROR(VALUE(INDEX('Paths Edit'!$C22:$LY22,1,0+D$71)&amp;""),NA())</f>
        <v>#N/A</v>
      </c>
      <c r="E142" s="50" t="e">
        <f>IFERROR(VALUE(INDEX('Paths Edit'!$C22:$LY22,1,0+E$71)&amp;""),NA())</f>
        <v>#N/A</v>
      </c>
      <c r="F142" s="49" t="e">
        <f>IFERROR(VALUE(INDEX('Paths Edit'!$C22:$LY22,1,0+F$71)&amp;""),NA())</f>
        <v>#N/A</v>
      </c>
      <c r="G142" s="50" t="e">
        <f>IFERROR(VALUE(INDEX('Paths Edit'!$C22:$LY22,1,0+G$71)&amp;""),NA())</f>
        <v>#N/A</v>
      </c>
      <c r="H142" s="49" t="e">
        <f>IFERROR(VALUE(INDEX('Paths Edit'!$C22:$LY22,1,0+H$71)&amp;""),NA())</f>
        <v>#N/A</v>
      </c>
      <c r="I142" s="50" t="e">
        <f>IFERROR(VALUE(INDEX('Paths Edit'!$C22:$LY22,1,0+I$71)&amp;""),NA())</f>
        <v>#N/A</v>
      </c>
      <c r="J142" s="49" t="e">
        <f>IFERROR(VALUE(INDEX('Paths Edit'!$C22:$LY22,1,0+J$71)&amp;""),NA())</f>
        <v>#N/A</v>
      </c>
      <c r="K142" s="50" t="e">
        <f>IFERROR(VALUE(INDEX('Paths Edit'!$C22:$LY22,1,0+K$71)&amp;""),NA())</f>
        <v>#N/A</v>
      </c>
      <c r="L142" s="49" t="e">
        <f>IFERROR(VALUE(INDEX('Paths Edit'!$C22:$LY22,1,0+L$71)&amp;""),NA())</f>
        <v>#N/A</v>
      </c>
      <c r="M142" s="50" t="e">
        <f>IFERROR(VALUE(INDEX('Paths Edit'!$C22:$LY22,1,0+M$71)&amp;""),NA())</f>
        <v>#N/A</v>
      </c>
      <c r="N142" s="49" t="e">
        <f>IFERROR(VALUE(INDEX('Paths Edit'!$C22:$LY22,1,0+N$71)&amp;""),NA())</f>
        <v>#N/A</v>
      </c>
      <c r="O142" s="50" t="e">
        <f>IFERROR(VALUE(INDEX('Paths Edit'!$C22:$LY22,1,0+O$71)&amp;""),NA())</f>
        <v>#N/A</v>
      </c>
      <c r="P142" s="49" t="e">
        <f>IFERROR(VALUE(INDEX('Paths Edit'!$C22:$LY22,1,0+P$71)&amp;""),NA())</f>
        <v>#N/A</v>
      </c>
      <c r="Q142" s="50" t="e">
        <f>IFERROR(VALUE(INDEX('Paths Edit'!$C22:$LY22,1,0+Q$71)&amp;""),NA())</f>
        <v>#N/A</v>
      </c>
      <c r="R142" s="49" t="e">
        <f>IFERROR(VALUE(INDEX('Paths Edit'!$C22:$LY22,1,0+R$71)&amp;""),NA())</f>
        <v>#N/A</v>
      </c>
      <c r="S142" s="50" t="e">
        <f>IFERROR(VALUE(INDEX('Paths Edit'!$C22:$LY22,1,0+S$71)&amp;""),NA())</f>
        <v>#N/A</v>
      </c>
      <c r="T142" s="49" t="e">
        <f>IFERROR(VALUE(INDEX('Paths Edit'!$C22:$LY22,1,0+T$71)&amp;""),NA())</f>
        <v>#N/A</v>
      </c>
      <c r="U142" s="50" t="e">
        <f>IFERROR(VALUE(INDEX('Paths Edit'!$C22:$LY22,1,0+U$71)&amp;""),NA())</f>
        <v>#N/A</v>
      </c>
      <c r="V142" s="49" t="e">
        <f>IFERROR(VALUE(INDEX('Paths Edit'!$C22:$LY22,1,0+V$71)&amp;""),NA())</f>
        <v>#N/A</v>
      </c>
      <c r="W142" s="50" t="e">
        <f>IFERROR(VALUE(INDEX('Paths Edit'!$C22:$LY22,1,0+W$71)&amp;""),NA())</f>
        <v>#N/A</v>
      </c>
      <c r="X142" s="49" t="e">
        <f>IFERROR(VALUE(INDEX('Paths Edit'!$C22:$LY22,1,0+X$71)&amp;""),NA())</f>
        <v>#N/A</v>
      </c>
      <c r="Y142" s="50" t="e">
        <f>IFERROR(VALUE(INDEX('Paths Edit'!$C22:$LY22,1,0+Y$71)&amp;""),NA())</f>
        <v>#N/A</v>
      </c>
      <c r="Z142" s="49" t="e">
        <f>IFERROR(VALUE(INDEX('Paths Edit'!$C22:$LY22,1,0+Z$71)&amp;""),NA())</f>
        <v>#N/A</v>
      </c>
      <c r="AA142" s="50" t="e">
        <f>IFERROR(VALUE(INDEX('Paths Edit'!$C22:$LY22,1,0+AA$71)&amp;""),NA())</f>
        <v>#N/A</v>
      </c>
      <c r="AB142" s="49" t="e">
        <f>IFERROR(VALUE(INDEX('Paths Edit'!$C22:$LY22,1,0+AB$71)&amp;""),NA())</f>
        <v>#N/A</v>
      </c>
      <c r="AC142" s="50" t="e">
        <f>IFERROR(VALUE(INDEX('Paths Edit'!$C22:$LY22,1,0+AC$71)&amp;""),NA())</f>
        <v>#N/A</v>
      </c>
      <c r="AD142" s="49" t="e">
        <f>IFERROR(VALUE(INDEX('Paths Edit'!$C22:$LY22,1,0+AD$71)&amp;""),NA())</f>
        <v>#N/A</v>
      </c>
      <c r="AE142" s="50" t="e">
        <f>IFERROR(VALUE(INDEX('Paths Edit'!$C22:$LY22,1,0+AE$71)&amp;""),NA())</f>
        <v>#N/A</v>
      </c>
      <c r="AF142" s="49" t="e">
        <f>IFERROR(VALUE(INDEX('Paths Edit'!$C22:$LY22,1,0+AF$71)&amp;""),NA())</f>
        <v>#N/A</v>
      </c>
      <c r="AG142" s="50" t="e">
        <f>IFERROR(VALUE(INDEX('Paths Edit'!$C22:$LY22,1,0+AG$71)&amp;""),NA())</f>
        <v>#N/A</v>
      </c>
      <c r="AH142" s="49" t="e">
        <f>IFERROR(VALUE(INDEX('Paths Edit'!$C22:$LY22,1,0+AH$71)&amp;""),NA())</f>
        <v>#N/A</v>
      </c>
      <c r="AI142" s="50" t="e">
        <f>IFERROR(VALUE(INDEX('Paths Edit'!$C22:$LY22,1,0+AI$71)&amp;""),NA())</f>
        <v>#N/A</v>
      </c>
      <c r="AJ142" s="49" t="e">
        <f>IFERROR(VALUE(INDEX('Paths Edit'!$C22:$LY22,1,0+AJ$71)&amp;""),NA())</f>
        <v>#N/A</v>
      </c>
      <c r="AK142" s="50" t="e">
        <f>IFERROR(VALUE(INDEX('Paths Edit'!$C22:$LY22,1,0+AK$71)&amp;""),NA())</f>
        <v>#N/A</v>
      </c>
      <c r="AL142" s="49" t="e">
        <f>IFERROR(VALUE(INDEX('Paths Edit'!$C22:$LY22,1,0+AL$71)&amp;""),NA())</f>
        <v>#N/A</v>
      </c>
      <c r="AM142" s="50" t="e">
        <f>IFERROR(VALUE(INDEX('Paths Edit'!$C22:$LY22,1,0+AM$71)&amp;""),NA())</f>
        <v>#N/A</v>
      </c>
      <c r="AN142" s="49" t="e">
        <f>IFERROR(VALUE(INDEX('Paths Edit'!$C22:$LY22,1,0+AN$71)&amp;""),NA())</f>
        <v>#N/A</v>
      </c>
      <c r="AO142" s="50" t="e">
        <f>IFERROR(VALUE(INDEX('Paths Edit'!$C22:$LY22,1,0+AO$71)&amp;""),NA())</f>
        <v>#N/A</v>
      </c>
      <c r="AP142" s="49" t="e">
        <f>IFERROR(VALUE(INDEX('Paths Edit'!$C22:$LY22,1,0+AP$71)&amp;""),NA())</f>
        <v>#N/A</v>
      </c>
      <c r="AQ142" s="50" t="e">
        <f>IFERROR(VALUE(INDEX('Paths Edit'!$C22:$LY22,1,0+AQ$71)&amp;""),NA())</f>
        <v>#N/A</v>
      </c>
      <c r="AR142" s="49" t="e">
        <f>IFERROR(VALUE(INDEX('Paths Edit'!$C22:$LY22,1,0+AR$71)&amp;""),NA())</f>
        <v>#N/A</v>
      </c>
      <c r="AS142" s="50" t="e">
        <f>IFERROR(VALUE(INDEX('Paths Edit'!$C22:$LY22,1,0+AS$71)&amp;""),NA())</f>
        <v>#N/A</v>
      </c>
      <c r="AT142" s="49" t="e">
        <f>IFERROR(VALUE(INDEX('Paths Edit'!$C22:$LY22,1,0+AT$71)&amp;""),NA())</f>
        <v>#N/A</v>
      </c>
      <c r="AU142" s="50" t="e">
        <f>IFERROR(VALUE(INDEX('Paths Edit'!$C22:$LY22,1,0+AU$71)&amp;""),NA())</f>
        <v>#N/A</v>
      </c>
      <c r="AV142" s="49" t="e">
        <f>IFERROR(VALUE(INDEX('Paths Edit'!$C22:$LY22,1,0+AV$71)&amp;""),NA())</f>
        <v>#N/A</v>
      </c>
      <c r="AW142" s="50" t="e">
        <f>IFERROR(VALUE(INDEX('Paths Edit'!$C22:$LY22,1,0+AW$71)&amp;""),NA())</f>
        <v>#N/A</v>
      </c>
      <c r="AX142" s="49" t="e">
        <f>IFERROR(VALUE(INDEX('Paths Edit'!$C22:$LY22,1,0+AX$71)&amp;""),NA())</f>
        <v>#N/A</v>
      </c>
      <c r="AY142" s="50" t="e">
        <f>IFERROR(VALUE(INDEX('Paths Edit'!$C22:$LY22,1,0+AY$71)&amp;""),NA())</f>
        <v>#N/A</v>
      </c>
      <c r="AZ142" s="49" t="e">
        <f>IFERROR(VALUE(INDEX('Paths Edit'!$C22:$LY22,1,0+AZ$71)&amp;""),NA())</f>
        <v>#N/A</v>
      </c>
      <c r="BA142" s="50" t="e">
        <f>IFERROR(VALUE(INDEX('Paths Edit'!$C22:$LY22,1,0+BA$71)&amp;""),NA())</f>
        <v>#N/A</v>
      </c>
      <c r="BB142" s="49" t="e">
        <f>IFERROR(VALUE(INDEX('Paths Edit'!$C22:$LY22,1,0+BB$71)&amp;""),NA())</f>
        <v>#N/A</v>
      </c>
      <c r="BC142" s="50" t="e">
        <f>IFERROR(VALUE(INDEX('Paths Edit'!$C22:$LY22,1,0+BC$71)&amp;""),NA())</f>
        <v>#N/A</v>
      </c>
      <c r="BD142" s="49" t="e">
        <f>IFERROR(VALUE(INDEX('Paths Edit'!$C22:$LY22,1,0+BD$71)&amp;""),NA())</f>
        <v>#N/A</v>
      </c>
      <c r="BE142" s="50" t="e">
        <f>IFERROR(VALUE(INDEX('Paths Edit'!$C22:$LY22,1,0+BE$71)&amp;""),NA())</f>
        <v>#N/A</v>
      </c>
      <c r="BF142" s="49" t="e">
        <f>IFERROR(VALUE(INDEX('Paths Edit'!$C22:$LY22,1,0+BF$71)&amp;""),NA())</f>
        <v>#N/A</v>
      </c>
      <c r="BG142" s="50" t="e">
        <f>IFERROR(VALUE(INDEX('Paths Edit'!$C22:$LY22,1,0+BG$71)&amp;""),NA())</f>
        <v>#N/A</v>
      </c>
      <c r="BH142" s="49" t="e">
        <f>IFERROR(VALUE(INDEX('Paths Edit'!$C22:$LY22,1,0+BH$71)&amp;""),NA())</f>
        <v>#N/A</v>
      </c>
      <c r="BI142" s="50" t="e">
        <f>IFERROR(VALUE(INDEX('Paths Edit'!$C22:$LY22,1,0+BI$71)&amp;""),NA())</f>
        <v>#N/A</v>
      </c>
      <c r="BJ142" s="49" t="e">
        <f>IFERROR(VALUE(INDEX('Paths Edit'!$C22:$LY22,1,0+BJ$71)&amp;""),NA())</f>
        <v>#N/A</v>
      </c>
      <c r="BK142" s="50" t="e">
        <f>IFERROR(VALUE(INDEX('Paths Edit'!$C22:$LY22,1,0+BK$71)&amp;""),NA())</f>
        <v>#N/A</v>
      </c>
      <c r="BL142" s="49" t="e">
        <f>IFERROR(VALUE(INDEX('Paths Edit'!$C22:$LY22,1,0+BL$71)&amp;""),NA())</f>
        <v>#N/A</v>
      </c>
      <c r="BM142" s="50" t="e">
        <f>IFERROR(VALUE(INDEX('Paths Edit'!$C22:$LY22,1,0+BM$71)&amp;""),NA())</f>
        <v>#N/A</v>
      </c>
      <c r="BN142" s="49" t="e">
        <f>IFERROR(VALUE(INDEX('Paths Edit'!$C22:$LY22,1,0+BN$71)&amp;""),NA())</f>
        <v>#N/A</v>
      </c>
      <c r="BO142" s="50" t="e">
        <f>IFERROR(VALUE(INDEX('Paths Edit'!$C22:$LY22,1,0+BO$71)&amp;""),NA())</f>
        <v>#N/A</v>
      </c>
      <c r="BP142" s="49" t="e">
        <f>IFERROR(VALUE(INDEX('Paths Edit'!$C22:$LY22,1,0+BP$71)&amp;""),NA())</f>
        <v>#N/A</v>
      </c>
      <c r="BQ142" s="50" t="e">
        <f>IFERROR(VALUE(INDEX('Paths Edit'!$C22:$LY22,1,0+BQ$71)&amp;""),NA())</f>
        <v>#N/A</v>
      </c>
      <c r="BR142" s="49" t="e">
        <f>IFERROR(VALUE(INDEX('Paths Edit'!$C22:$LY22,1,0+BR$71)&amp;""),NA())</f>
        <v>#N/A</v>
      </c>
      <c r="BS142" s="50" t="e">
        <f>IFERROR(VALUE(INDEX('Paths Edit'!$C22:$LY22,1,0+BS$71)&amp;""),NA())</f>
        <v>#N/A</v>
      </c>
      <c r="BT142" s="49" t="e">
        <f>IFERROR(VALUE(INDEX('Paths Edit'!$C22:$LY22,1,0+BT$71)&amp;""),NA())</f>
        <v>#N/A</v>
      </c>
      <c r="BU142" s="50" t="e">
        <f>IFERROR(VALUE(INDEX('Paths Edit'!$C22:$LY22,1,0+BU$71)&amp;""),NA())</f>
        <v>#N/A</v>
      </c>
      <c r="BV142" s="49" t="e">
        <f>IFERROR(VALUE(INDEX('Paths Edit'!$C22:$LY22,1,0+BV$71)&amp;""),NA())</f>
        <v>#N/A</v>
      </c>
      <c r="BW142" s="50" t="e">
        <f>IFERROR(VALUE(INDEX('Paths Edit'!$C22:$LY22,1,0+BW$71)&amp;""),NA())</f>
        <v>#N/A</v>
      </c>
      <c r="BX142" s="49" t="e">
        <f>IFERROR(VALUE(INDEX('Paths Edit'!$C22:$LY22,1,0+BX$71)&amp;""),NA())</f>
        <v>#N/A</v>
      </c>
      <c r="BY142" s="50" t="e">
        <f>IFERROR(VALUE(INDEX('Paths Edit'!$C22:$LY22,1,0+BY$71)&amp;""),NA())</f>
        <v>#N/A</v>
      </c>
      <c r="BZ142" s="49" t="e">
        <f>IFERROR(VALUE(INDEX('Paths Edit'!$C22:$LY22,1,0+BZ$71)&amp;""),NA())</f>
        <v>#N/A</v>
      </c>
      <c r="CA142" s="50" t="e">
        <f>IFERROR(VALUE(INDEX('Paths Edit'!$C22:$LY22,1,0+CA$71)&amp;""),NA())</f>
        <v>#N/A</v>
      </c>
      <c r="CB142" s="49" t="e">
        <f>IFERROR(VALUE(INDEX('Paths Edit'!$C22:$LY22,1,0+CB$71)&amp;""),NA())</f>
        <v>#N/A</v>
      </c>
      <c r="CC142" s="50" t="e">
        <f>IFERROR(VALUE(INDEX('Paths Edit'!$C22:$LY22,1,0+CC$71)&amp;""),NA())</f>
        <v>#N/A</v>
      </c>
      <c r="CD142" s="49" t="e">
        <f>IFERROR(VALUE(INDEX('Paths Edit'!$C22:$LY22,1,0+CD$71)&amp;""),NA())</f>
        <v>#N/A</v>
      </c>
      <c r="CE142" s="50" t="e">
        <f>IFERROR(VALUE(INDEX('Paths Edit'!$C22:$LY22,1,0+CE$71)&amp;""),NA())</f>
        <v>#N/A</v>
      </c>
      <c r="CF142" s="49" t="e">
        <f>IFERROR(VALUE(INDEX('Paths Edit'!$C22:$LY22,1,0+CF$71)&amp;""),NA())</f>
        <v>#N/A</v>
      </c>
      <c r="CG142" s="50" t="e">
        <f>IFERROR(VALUE(INDEX('Paths Edit'!$C22:$LY22,1,0+CG$71)&amp;""),NA())</f>
        <v>#N/A</v>
      </c>
      <c r="CH142" s="49" t="e">
        <f>IFERROR(VALUE(INDEX('Paths Edit'!$C22:$LY22,1,0+CH$71)&amp;""),NA())</f>
        <v>#N/A</v>
      </c>
      <c r="CI142" s="50" t="e">
        <f>IFERROR(VALUE(INDEX('Paths Edit'!$C22:$LY22,1,0+CI$71)&amp;""),NA())</f>
        <v>#N/A</v>
      </c>
      <c r="CJ142" s="49" t="e">
        <f>IFERROR(VALUE(INDEX('Paths Edit'!$C22:$LY22,1,0+CJ$71)&amp;""),NA())</f>
        <v>#N/A</v>
      </c>
      <c r="CK142" s="50" t="e">
        <f>IFERROR(VALUE(INDEX('Paths Edit'!$C22:$LY22,1,0+CK$71)&amp;""),NA())</f>
        <v>#N/A</v>
      </c>
      <c r="CL142" s="49" t="e">
        <f>IFERROR(VALUE(INDEX('Paths Edit'!$C22:$LY22,1,0+CL$71)&amp;""),NA())</f>
        <v>#N/A</v>
      </c>
      <c r="CM142" s="50" t="e">
        <f>IFERROR(VALUE(INDEX('Paths Edit'!$C22:$LY22,1,0+CM$71)&amp;""),NA())</f>
        <v>#N/A</v>
      </c>
      <c r="CN142" s="49" t="e">
        <f>IFERROR(VALUE(INDEX('Paths Edit'!$C22:$LY22,1,0+CN$71)&amp;""),NA())</f>
        <v>#N/A</v>
      </c>
      <c r="CO142" s="50" t="e">
        <f>IFERROR(VALUE(INDEX('Paths Edit'!$C22:$LY22,1,0+CO$71)&amp;""),NA())</f>
        <v>#N/A</v>
      </c>
      <c r="CP142" s="49" t="e">
        <f>IFERROR(VALUE(INDEX('Paths Edit'!$C22:$LY22,1,0+CP$71)&amp;""),NA())</f>
        <v>#N/A</v>
      </c>
      <c r="CQ142" s="50" t="e">
        <f>IFERROR(VALUE(INDEX('Paths Edit'!$C22:$LY22,1,0+CQ$71)&amp;""),NA())</f>
        <v>#N/A</v>
      </c>
      <c r="CR142" s="49" t="e">
        <f>IFERROR(VALUE(INDEX('Paths Edit'!$C22:$LY22,1,0+CR$71)&amp;""),NA())</f>
        <v>#N/A</v>
      </c>
      <c r="CS142" s="50" t="e">
        <f>IFERROR(VALUE(INDEX('Paths Edit'!$C22:$LY22,1,0+CS$71)&amp;""),NA())</f>
        <v>#N/A</v>
      </c>
    </row>
    <row r="143" spans="1:97" ht="15" customHeight="1">
      <c r="A143" s="99"/>
      <c r="B143" s="51" t="e">
        <f>IFERROR(VALUE(INDEX('Paths Edit'!$C23:$LY23,1,0+B$71)&amp;""),NA())</f>
        <v>#N/A</v>
      </c>
      <c r="C143" s="52" t="e">
        <f>IFERROR(VALUE(INDEX('Paths Edit'!$C23:$LY23,1,0+C$71)&amp;""),NA())</f>
        <v>#N/A</v>
      </c>
      <c r="D143" s="51" t="e">
        <f>IFERROR(VALUE(INDEX('Paths Edit'!$C23:$LY23,1,0+D$71)&amp;""),NA())</f>
        <v>#N/A</v>
      </c>
      <c r="E143" s="52" t="e">
        <f>IFERROR(VALUE(INDEX('Paths Edit'!$C23:$LY23,1,0+E$71)&amp;""),NA())</f>
        <v>#N/A</v>
      </c>
      <c r="F143" s="51" t="e">
        <f>IFERROR(VALUE(INDEX('Paths Edit'!$C23:$LY23,1,0+F$71)&amp;""),NA())</f>
        <v>#N/A</v>
      </c>
      <c r="G143" s="52" t="e">
        <f>IFERROR(VALUE(INDEX('Paths Edit'!$C23:$LY23,1,0+G$71)&amp;""),NA())</f>
        <v>#N/A</v>
      </c>
      <c r="H143" s="51" t="e">
        <f>IFERROR(VALUE(INDEX('Paths Edit'!$C23:$LY23,1,0+H$71)&amp;""),NA())</f>
        <v>#N/A</v>
      </c>
      <c r="I143" s="52" t="e">
        <f>IFERROR(VALUE(INDEX('Paths Edit'!$C23:$LY23,1,0+I$71)&amp;""),NA())</f>
        <v>#N/A</v>
      </c>
      <c r="J143" s="51" t="e">
        <f>IFERROR(VALUE(INDEX('Paths Edit'!$C23:$LY23,1,0+J$71)&amp;""),NA())</f>
        <v>#N/A</v>
      </c>
      <c r="K143" s="52" t="e">
        <f>IFERROR(VALUE(INDEX('Paths Edit'!$C23:$LY23,1,0+K$71)&amp;""),NA())</f>
        <v>#N/A</v>
      </c>
      <c r="L143" s="51" t="e">
        <f>IFERROR(VALUE(INDEX('Paths Edit'!$C23:$LY23,1,0+L$71)&amp;""),NA())</f>
        <v>#N/A</v>
      </c>
      <c r="M143" s="52" t="e">
        <f>IFERROR(VALUE(INDEX('Paths Edit'!$C23:$LY23,1,0+M$71)&amp;""),NA())</f>
        <v>#N/A</v>
      </c>
      <c r="N143" s="51" t="e">
        <f>IFERROR(VALUE(INDEX('Paths Edit'!$C23:$LY23,1,0+N$71)&amp;""),NA())</f>
        <v>#N/A</v>
      </c>
      <c r="O143" s="52" t="e">
        <f>IFERROR(VALUE(INDEX('Paths Edit'!$C23:$LY23,1,0+O$71)&amp;""),NA())</f>
        <v>#N/A</v>
      </c>
      <c r="P143" s="51" t="e">
        <f>IFERROR(VALUE(INDEX('Paths Edit'!$C23:$LY23,1,0+P$71)&amp;""),NA())</f>
        <v>#N/A</v>
      </c>
      <c r="Q143" s="52" t="e">
        <f>IFERROR(VALUE(INDEX('Paths Edit'!$C23:$LY23,1,0+Q$71)&amp;""),NA())</f>
        <v>#N/A</v>
      </c>
      <c r="R143" s="51" t="e">
        <f>IFERROR(VALUE(INDEX('Paths Edit'!$C23:$LY23,1,0+R$71)&amp;""),NA())</f>
        <v>#N/A</v>
      </c>
      <c r="S143" s="52" t="e">
        <f>IFERROR(VALUE(INDEX('Paths Edit'!$C23:$LY23,1,0+S$71)&amp;""),NA())</f>
        <v>#N/A</v>
      </c>
      <c r="T143" s="51" t="e">
        <f>IFERROR(VALUE(INDEX('Paths Edit'!$C23:$LY23,1,0+T$71)&amp;""),NA())</f>
        <v>#N/A</v>
      </c>
      <c r="U143" s="52" t="e">
        <f>IFERROR(VALUE(INDEX('Paths Edit'!$C23:$LY23,1,0+U$71)&amp;""),NA())</f>
        <v>#N/A</v>
      </c>
      <c r="V143" s="51" t="e">
        <f>IFERROR(VALUE(INDEX('Paths Edit'!$C23:$LY23,1,0+V$71)&amp;""),NA())</f>
        <v>#N/A</v>
      </c>
      <c r="W143" s="52" t="e">
        <f>IFERROR(VALUE(INDEX('Paths Edit'!$C23:$LY23,1,0+W$71)&amp;""),NA())</f>
        <v>#N/A</v>
      </c>
      <c r="X143" s="51" t="e">
        <f>IFERROR(VALUE(INDEX('Paths Edit'!$C23:$LY23,1,0+X$71)&amp;""),NA())</f>
        <v>#N/A</v>
      </c>
      <c r="Y143" s="52" t="e">
        <f>IFERROR(VALUE(INDEX('Paths Edit'!$C23:$LY23,1,0+Y$71)&amp;""),NA())</f>
        <v>#N/A</v>
      </c>
      <c r="Z143" s="51" t="e">
        <f>IFERROR(VALUE(INDEX('Paths Edit'!$C23:$LY23,1,0+Z$71)&amp;""),NA())</f>
        <v>#N/A</v>
      </c>
      <c r="AA143" s="52" t="e">
        <f>IFERROR(VALUE(INDEX('Paths Edit'!$C23:$LY23,1,0+AA$71)&amp;""),NA())</f>
        <v>#N/A</v>
      </c>
      <c r="AB143" s="51" t="e">
        <f>IFERROR(VALUE(INDEX('Paths Edit'!$C23:$LY23,1,0+AB$71)&amp;""),NA())</f>
        <v>#N/A</v>
      </c>
      <c r="AC143" s="52" t="e">
        <f>IFERROR(VALUE(INDEX('Paths Edit'!$C23:$LY23,1,0+AC$71)&amp;""),NA())</f>
        <v>#N/A</v>
      </c>
      <c r="AD143" s="51" t="e">
        <f>IFERROR(VALUE(INDEX('Paths Edit'!$C23:$LY23,1,0+AD$71)&amp;""),NA())</f>
        <v>#N/A</v>
      </c>
      <c r="AE143" s="52" t="e">
        <f>IFERROR(VALUE(INDEX('Paths Edit'!$C23:$LY23,1,0+AE$71)&amp;""),NA())</f>
        <v>#N/A</v>
      </c>
      <c r="AF143" s="51" t="e">
        <f>IFERROR(VALUE(INDEX('Paths Edit'!$C23:$LY23,1,0+AF$71)&amp;""),NA())</f>
        <v>#N/A</v>
      </c>
      <c r="AG143" s="52" t="e">
        <f>IFERROR(VALUE(INDEX('Paths Edit'!$C23:$LY23,1,0+AG$71)&amp;""),NA())</f>
        <v>#N/A</v>
      </c>
      <c r="AH143" s="51" t="e">
        <f>IFERROR(VALUE(INDEX('Paths Edit'!$C23:$LY23,1,0+AH$71)&amp;""),NA())</f>
        <v>#N/A</v>
      </c>
      <c r="AI143" s="52" t="e">
        <f>IFERROR(VALUE(INDEX('Paths Edit'!$C23:$LY23,1,0+AI$71)&amp;""),NA())</f>
        <v>#N/A</v>
      </c>
      <c r="AJ143" s="51" t="e">
        <f>IFERROR(VALUE(INDEX('Paths Edit'!$C23:$LY23,1,0+AJ$71)&amp;""),NA())</f>
        <v>#N/A</v>
      </c>
      <c r="AK143" s="52" t="e">
        <f>IFERROR(VALUE(INDEX('Paths Edit'!$C23:$LY23,1,0+AK$71)&amp;""),NA())</f>
        <v>#N/A</v>
      </c>
      <c r="AL143" s="51" t="e">
        <f>IFERROR(VALUE(INDEX('Paths Edit'!$C23:$LY23,1,0+AL$71)&amp;""),NA())</f>
        <v>#N/A</v>
      </c>
      <c r="AM143" s="52" t="e">
        <f>IFERROR(VALUE(INDEX('Paths Edit'!$C23:$LY23,1,0+AM$71)&amp;""),NA())</f>
        <v>#N/A</v>
      </c>
      <c r="AN143" s="51" t="e">
        <f>IFERROR(VALUE(INDEX('Paths Edit'!$C23:$LY23,1,0+AN$71)&amp;""),NA())</f>
        <v>#N/A</v>
      </c>
      <c r="AO143" s="52" t="e">
        <f>IFERROR(VALUE(INDEX('Paths Edit'!$C23:$LY23,1,0+AO$71)&amp;""),NA())</f>
        <v>#N/A</v>
      </c>
      <c r="AP143" s="51" t="e">
        <f>IFERROR(VALUE(INDEX('Paths Edit'!$C23:$LY23,1,0+AP$71)&amp;""),NA())</f>
        <v>#N/A</v>
      </c>
      <c r="AQ143" s="52" t="e">
        <f>IFERROR(VALUE(INDEX('Paths Edit'!$C23:$LY23,1,0+AQ$71)&amp;""),NA())</f>
        <v>#N/A</v>
      </c>
      <c r="AR143" s="51" t="e">
        <f>IFERROR(VALUE(INDEX('Paths Edit'!$C23:$LY23,1,0+AR$71)&amp;""),NA())</f>
        <v>#N/A</v>
      </c>
      <c r="AS143" s="52" t="e">
        <f>IFERROR(VALUE(INDEX('Paths Edit'!$C23:$LY23,1,0+AS$71)&amp;""),NA())</f>
        <v>#N/A</v>
      </c>
      <c r="AT143" s="51" t="e">
        <f>IFERROR(VALUE(INDEX('Paths Edit'!$C23:$LY23,1,0+AT$71)&amp;""),NA())</f>
        <v>#N/A</v>
      </c>
      <c r="AU143" s="52" t="e">
        <f>IFERROR(VALUE(INDEX('Paths Edit'!$C23:$LY23,1,0+AU$71)&amp;""),NA())</f>
        <v>#N/A</v>
      </c>
      <c r="AV143" s="51" t="e">
        <f>IFERROR(VALUE(INDEX('Paths Edit'!$C23:$LY23,1,0+AV$71)&amp;""),NA())</f>
        <v>#N/A</v>
      </c>
      <c r="AW143" s="52" t="e">
        <f>IFERROR(VALUE(INDEX('Paths Edit'!$C23:$LY23,1,0+AW$71)&amp;""),NA())</f>
        <v>#N/A</v>
      </c>
      <c r="AX143" s="51" t="e">
        <f>IFERROR(VALUE(INDEX('Paths Edit'!$C23:$LY23,1,0+AX$71)&amp;""),NA())</f>
        <v>#N/A</v>
      </c>
      <c r="AY143" s="52" t="e">
        <f>IFERROR(VALUE(INDEX('Paths Edit'!$C23:$LY23,1,0+AY$71)&amp;""),NA())</f>
        <v>#N/A</v>
      </c>
      <c r="AZ143" s="51" t="e">
        <f>IFERROR(VALUE(INDEX('Paths Edit'!$C23:$LY23,1,0+AZ$71)&amp;""),NA())</f>
        <v>#N/A</v>
      </c>
      <c r="BA143" s="52" t="e">
        <f>IFERROR(VALUE(INDEX('Paths Edit'!$C23:$LY23,1,0+BA$71)&amp;""),NA())</f>
        <v>#N/A</v>
      </c>
      <c r="BB143" s="51" t="e">
        <f>IFERROR(VALUE(INDEX('Paths Edit'!$C23:$LY23,1,0+BB$71)&amp;""),NA())</f>
        <v>#N/A</v>
      </c>
      <c r="BC143" s="52" t="e">
        <f>IFERROR(VALUE(INDEX('Paths Edit'!$C23:$LY23,1,0+BC$71)&amp;""),NA())</f>
        <v>#N/A</v>
      </c>
      <c r="BD143" s="51" t="e">
        <f>IFERROR(VALUE(INDEX('Paths Edit'!$C23:$LY23,1,0+BD$71)&amp;""),NA())</f>
        <v>#N/A</v>
      </c>
      <c r="BE143" s="52" t="e">
        <f>IFERROR(VALUE(INDEX('Paths Edit'!$C23:$LY23,1,0+BE$71)&amp;""),NA())</f>
        <v>#N/A</v>
      </c>
      <c r="BF143" s="51" t="e">
        <f>IFERROR(VALUE(INDEX('Paths Edit'!$C23:$LY23,1,0+BF$71)&amp;""),NA())</f>
        <v>#N/A</v>
      </c>
      <c r="BG143" s="52" t="e">
        <f>IFERROR(VALUE(INDEX('Paths Edit'!$C23:$LY23,1,0+BG$71)&amp;""),NA())</f>
        <v>#N/A</v>
      </c>
      <c r="BH143" s="51" t="e">
        <f>IFERROR(VALUE(INDEX('Paths Edit'!$C23:$LY23,1,0+BH$71)&amp;""),NA())</f>
        <v>#N/A</v>
      </c>
      <c r="BI143" s="52" t="e">
        <f>IFERROR(VALUE(INDEX('Paths Edit'!$C23:$LY23,1,0+BI$71)&amp;""),NA())</f>
        <v>#N/A</v>
      </c>
      <c r="BJ143" s="51" t="e">
        <f>IFERROR(VALUE(INDEX('Paths Edit'!$C23:$LY23,1,0+BJ$71)&amp;""),NA())</f>
        <v>#N/A</v>
      </c>
      <c r="BK143" s="52" t="e">
        <f>IFERROR(VALUE(INDEX('Paths Edit'!$C23:$LY23,1,0+BK$71)&amp;""),NA())</f>
        <v>#N/A</v>
      </c>
      <c r="BL143" s="51" t="e">
        <f>IFERROR(VALUE(INDEX('Paths Edit'!$C23:$LY23,1,0+BL$71)&amp;""),NA())</f>
        <v>#N/A</v>
      </c>
      <c r="BM143" s="52" t="e">
        <f>IFERROR(VALUE(INDEX('Paths Edit'!$C23:$LY23,1,0+BM$71)&amp;""),NA())</f>
        <v>#N/A</v>
      </c>
      <c r="BN143" s="51" t="e">
        <f>IFERROR(VALUE(INDEX('Paths Edit'!$C23:$LY23,1,0+BN$71)&amp;""),NA())</f>
        <v>#N/A</v>
      </c>
      <c r="BO143" s="52" t="e">
        <f>IFERROR(VALUE(INDEX('Paths Edit'!$C23:$LY23,1,0+BO$71)&amp;""),NA())</f>
        <v>#N/A</v>
      </c>
      <c r="BP143" s="51" t="e">
        <f>IFERROR(VALUE(INDEX('Paths Edit'!$C23:$LY23,1,0+BP$71)&amp;""),NA())</f>
        <v>#N/A</v>
      </c>
      <c r="BQ143" s="52" t="e">
        <f>IFERROR(VALUE(INDEX('Paths Edit'!$C23:$LY23,1,0+BQ$71)&amp;""),NA())</f>
        <v>#N/A</v>
      </c>
      <c r="BR143" s="51" t="e">
        <f>IFERROR(VALUE(INDEX('Paths Edit'!$C23:$LY23,1,0+BR$71)&amp;""),NA())</f>
        <v>#N/A</v>
      </c>
      <c r="BS143" s="52" t="e">
        <f>IFERROR(VALUE(INDEX('Paths Edit'!$C23:$LY23,1,0+BS$71)&amp;""),NA())</f>
        <v>#N/A</v>
      </c>
      <c r="BT143" s="51" t="e">
        <f>IFERROR(VALUE(INDEX('Paths Edit'!$C23:$LY23,1,0+BT$71)&amp;""),NA())</f>
        <v>#N/A</v>
      </c>
      <c r="BU143" s="52" t="e">
        <f>IFERROR(VALUE(INDEX('Paths Edit'!$C23:$LY23,1,0+BU$71)&amp;""),NA())</f>
        <v>#N/A</v>
      </c>
      <c r="BV143" s="51" t="e">
        <f>IFERROR(VALUE(INDEX('Paths Edit'!$C23:$LY23,1,0+BV$71)&amp;""),NA())</f>
        <v>#N/A</v>
      </c>
      <c r="BW143" s="52" t="e">
        <f>IFERROR(VALUE(INDEX('Paths Edit'!$C23:$LY23,1,0+BW$71)&amp;""),NA())</f>
        <v>#N/A</v>
      </c>
      <c r="BX143" s="51" t="e">
        <f>IFERROR(VALUE(INDEX('Paths Edit'!$C23:$LY23,1,0+BX$71)&amp;""),NA())</f>
        <v>#N/A</v>
      </c>
      <c r="BY143" s="52" t="e">
        <f>IFERROR(VALUE(INDEX('Paths Edit'!$C23:$LY23,1,0+BY$71)&amp;""),NA())</f>
        <v>#N/A</v>
      </c>
      <c r="BZ143" s="51" t="e">
        <f>IFERROR(VALUE(INDEX('Paths Edit'!$C23:$LY23,1,0+BZ$71)&amp;""),NA())</f>
        <v>#N/A</v>
      </c>
      <c r="CA143" s="52" t="e">
        <f>IFERROR(VALUE(INDEX('Paths Edit'!$C23:$LY23,1,0+CA$71)&amp;""),NA())</f>
        <v>#N/A</v>
      </c>
      <c r="CB143" s="51" t="e">
        <f>IFERROR(VALUE(INDEX('Paths Edit'!$C23:$LY23,1,0+CB$71)&amp;""),NA())</f>
        <v>#N/A</v>
      </c>
      <c r="CC143" s="52" t="e">
        <f>IFERROR(VALUE(INDEX('Paths Edit'!$C23:$LY23,1,0+CC$71)&amp;""),NA())</f>
        <v>#N/A</v>
      </c>
      <c r="CD143" s="51" t="e">
        <f>IFERROR(VALUE(INDEX('Paths Edit'!$C23:$LY23,1,0+CD$71)&amp;""),NA())</f>
        <v>#N/A</v>
      </c>
      <c r="CE143" s="52" t="e">
        <f>IFERROR(VALUE(INDEX('Paths Edit'!$C23:$LY23,1,0+CE$71)&amp;""),NA())</f>
        <v>#N/A</v>
      </c>
      <c r="CF143" s="51" t="e">
        <f>IFERROR(VALUE(INDEX('Paths Edit'!$C23:$LY23,1,0+CF$71)&amp;""),NA())</f>
        <v>#N/A</v>
      </c>
      <c r="CG143" s="52" t="e">
        <f>IFERROR(VALUE(INDEX('Paths Edit'!$C23:$LY23,1,0+CG$71)&amp;""),NA())</f>
        <v>#N/A</v>
      </c>
      <c r="CH143" s="51" t="e">
        <f>IFERROR(VALUE(INDEX('Paths Edit'!$C23:$LY23,1,0+CH$71)&amp;""),NA())</f>
        <v>#N/A</v>
      </c>
      <c r="CI143" s="52" t="e">
        <f>IFERROR(VALUE(INDEX('Paths Edit'!$C23:$LY23,1,0+CI$71)&amp;""),NA())</f>
        <v>#N/A</v>
      </c>
      <c r="CJ143" s="51" t="e">
        <f>IFERROR(VALUE(INDEX('Paths Edit'!$C23:$LY23,1,0+CJ$71)&amp;""),NA())</f>
        <v>#N/A</v>
      </c>
      <c r="CK143" s="52" t="e">
        <f>IFERROR(VALUE(INDEX('Paths Edit'!$C23:$LY23,1,0+CK$71)&amp;""),NA())</f>
        <v>#N/A</v>
      </c>
      <c r="CL143" s="51" t="e">
        <f>IFERROR(VALUE(INDEX('Paths Edit'!$C23:$LY23,1,0+CL$71)&amp;""),NA())</f>
        <v>#N/A</v>
      </c>
      <c r="CM143" s="52" t="e">
        <f>IFERROR(VALUE(INDEX('Paths Edit'!$C23:$LY23,1,0+CM$71)&amp;""),NA())</f>
        <v>#N/A</v>
      </c>
      <c r="CN143" s="51" t="e">
        <f>IFERROR(VALUE(INDEX('Paths Edit'!$C23:$LY23,1,0+CN$71)&amp;""),NA())</f>
        <v>#N/A</v>
      </c>
      <c r="CO143" s="52" t="e">
        <f>IFERROR(VALUE(INDEX('Paths Edit'!$C23:$LY23,1,0+CO$71)&amp;""),NA())</f>
        <v>#N/A</v>
      </c>
      <c r="CP143" s="51" t="e">
        <f>IFERROR(VALUE(INDEX('Paths Edit'!$C23:$LY23,1,0+CP$71)&amp;""),NA())</f>
        <v>#N/A</v>
      </c>
      <c r="CQ143" s="52" t="e">
        <f>IFERROR(VALUE(INDEX('Paths Edit'!$C23:$LY23,1,0+CQ$71)&amp;""),NA())</f>
        <v>#N/A</v>
      </c>
      <c r="CR143" s="51" t="e">
        <f>IFERROR(VALUE(INDEX('Paths Edit'!$C23:$LY23,1,0+CR$71)&amp;""),NA())</f>
        <v>#N/A</v>
      </c>
      <c r="CS143" s="52" t="e">
        <f>IFERROR(VALUE(INDEX('Paths Edit'!$C23:$LY23,1,0+CS$71)&amp;""),NA())</f>
        <v>#N/A</v>
      </c>
    </row>
    <row r="144" spans="1:97" ht="15" customHeight="1">
      <c r="A144" s="100" t="s">
        <v>473</v>
      </c>
      <c r="B144" s="53">
        <f>IFERROR(VALUE(INDEX('Paths Edit'!$C8:$LY8,1,4+B$71)&amp;""),NA())</f>
        <v>-188</v>
      </c>
      <c r="C144" s="54">
        <f>IFERROR(VALUE(INDEX('Paths Edit'!$C8:$LY8,1,4+C$71)&amp;""),NA())</f>
        <v>-65</v>
      </c>
      <c r="D144" s="53">
        <f>IFERROR(VALUE(INDEX('Paths Edit'!$C8:$LY8,1,4+D$71)&amp;""),NA())</f>
        <v>-187</v>
      </c>
      <c r="E144" s="54">
        <f>IFERROR(VALUE(INDEX('Paths Edit'!$C8:$LY8,1,4+E$71)&amp;""),NA())</f>
        <v>-58</v>
      </c>
      <c r="F144" s="53">
        <f>IFERROR(VALUE(INDEX('Paths Edit'!$C8:$LY8,1,4+F$71)&amp;""),NA())</f>
        <v>-173</v>
      </c>
      <c r="G144" s="54">
        <f>IFERROR(VALUE(INDEX('Paths Edit'!$C8:$LY8,1,4+G$71)&amp;""),NA())</f>
        <v>-21</v>
      </c>
      <c r="H144" s="53">
        <f>IFERROR(VALUE(INDEX('Paths Edit'!$C8:$LY8,1,4+H$71)&amp;""),NA())</f>
        <v>-171</v>
      </c>
      <c r="I144" s="54">
        <f>IFERROR(VALUE(INDEX('Paths Edit'!$C8:$LY8,1,4+I$71)&amp;""),NA())</f>
        <v>-25</v>
      </c>
      <c r="J144" s="53">
        <f>IFERROR(VALUE(INDEX('Paths Edit'!$C8:$LY8,1,4+J$71)&amp;""),NA())</f>
        <v>-134</v>
      </c>
      <c r="K144" s="54">
        <f>IFERROR(VALUE(INDEX('Paths Edit'!$C8:$LY8,1,4+K$71)&amp;""),NA())</f>
        <v>-15</v>
      </c>
      <c r="L144" s="53">
        <f>IFERROR(VALUE(INDEX('Paths Edit'!$C8:$LY8,1,4+L$71)&amp;""),NA())</f>
        <v>-112</v>
      </c>
      <c r="M144" s="54">
        <f>IFERROR(VALUE(INDEX('Paths Edit'!$C8:$LY8,1,4+M$71)&amp;""),NA())</f>
        <v>-56</v>
      </c>
      <c r="N144" s="53">
        <f>IFERROR(VALUE(INDEX('Paths Edit'!$C8:$LY8,1,4+N$71)&amp;""),NA())</f>
        <v>-124</v>
      </c>
      <c r="O144" s="54">
        <f>IFERROR(VALUE(INDEX('Paths Edit'!$C8:$LY8,1,4+O$71)&amp;""),NA())</f>
        <v>-90</v>
      </c>
      <c r="P144" s="53">
        <f>IFERROR(VALUE(INDEX('Paths Edit'!$C8:$LY8,1,4+P$71)&amp;""),NA())</f>
        <v>-120</v>
      </c>
      <c r="Q144" s="54">
        <f>IFERROR(VALUE(INDEX('Paths Edit'!$C8:$LY8,1,4+Q$71)&amp;""),NA())</f>
        <v>-96</v>
      </c>
      <c r="R144" s="53">
        <f>IFERROR(VALUE(INDEX('Paths Edit'!$C8:$LY8,1,4+R$71)&amp;""),NA())</f>
        <v>-83</v>
      </c>
      <c r="S144" s="54">
        <f>IFERROR(VALUE(INDEX('Paths Edit'!$C8:$LY8,1,4+S$71)&amp;""),NA())</f>
        <v>-105</v>
      </c>
      <c r="T144" s="53">
        <f>IFERROR(VALUE(INDEX('Paths Edit'!$C8:$LY8,1,4+T$71)&amp;""),NA())</f>
        <v>-68</v>
      </c>
      <c r="U144" s="54">
        <f>IFERROR(VALUE(INDEX('Paths Edit'!$C8:$LY8,1,4+U$71)&amp;""),NA())</f>
        <v>-68</v>
      </c>
      <c r="V144" s="53">
        <f>IFERROR(VALUE(INDEX('Paths Edit'!$C8:$LY8,1,4+V$71)&amp;""),NA())</f>
        <v>-45</v>
      </c>
      <c r="W144" s="54">
        <f>IFERROR(VALUE(INDEX('Paths Edit'!$C8:$LY8,1,4+W$71)&amp;""),NA())</f>
        <v>-34</v>
      </c>
      <c r="X144" s="53">
        <f>IFERROR(VALUE(INDEX('Paths Edit'!$C8:$LY8,1,4+X$71)&amp;""),NA())</f>
        <v>-55</v>
      </c>
      <c r="Y144" s="54">
        <f>IFERROR(VALUE(INDEX('Paths Edit'!$C8:$LY8,1,4+Y$71)&amp;""),NA())</f>
        <v>-2</v>
      </c>
      <c r="Z144" s="53">
        <f>IFERROR(VALUE(INDEX('Paths Edit'!$C8:$LY8,1,4+Z$71)&amp;""),NA())</f>
        <v>-90</v>
      </c>
      <c r="AA144" s="54">
        <f>IFERROR(VALUE(INDEX('Paths Edit'!$C8:$LY8,1,4+AA$71)&amp;""),NA())</f>
        <v>-24</v>
      </c>
      <c r="AB144" s="53">
        <f>IFERROR(VALUE(INDEX('Paths Edit'!$C8:$LY8,1,4+AB$71)&amp;""),NA())</f>
        <v>-86</v>
      </c>
      <c r="AC144" s="54">
        <f>IFERROR(VALUE(INDEX('Paths Edit'!$C8:$LY8,1,4+AC$71)&amp;""),NA())</f>
        <v>-111</v>
      </c>
      <c r="AD144" s="53">
        <f>IFERROR(VALUE(INDEX('Paths Edit'!$C8:$LY8,1,4+AD$71)&amp;""),NA())</f>
        <v>-70</v>
      </c>
      <c r="AE144" s="54">
        <f>IFERROR(VALUE(INDEX('Paths Edit'!$C8:$LY8,1,4+AE$71)&amp;""),NA())</f>
        <v>-135</v>
      </c>
      <c r="AF144" s="53">
        <f>IFERROR(VALUE(INDEX('Paths Edit'!$C8:$LY8,1,4+AF$71)&amp;""),NA())</f>
        <v>-36</v>
      </c>
      <c r="AG144" s="54">
        <f>IFERROR(VALUE(INDEX('Paths Edit'!$C8:$LY8,1,4+AG$71)&amp;""),NA())</f>
        <v>-123</v>
      </c>
      <c r="AH144" s="53">
        <f>IFERROR(VALUE(INDEX('Paths Edit'!$C8:$LY8,1,4+AH$71)&amp;""),NA())</f>
        <v>-14</v>
      </c>
      <c r="AI144" s="54">
        <f>IFERROR(VALUE(INDEX('Paths Edit'!$C8:$LY8,1,4+AI$71)&amp;""),NA())</f>
        <v>-96</v>
      </c>
      <c r="AJ144" s="53">
        <f>IFERROR(VALUE(INDEX('Paths Edit'!$C8:$LY8,1,4+AJ$71)&amp;""),NA())</f>
        <v>-5</v>
      </c>
      <c r="AK144" s="54">
        <f>IFERROR(VALUE(INDEX('Paths Edit'!$C8:$LY8,1,4+AK$71)&amp;""),NA())</f>
        <v>-67</v>
      </c>
      <c r="AL144" s="53">
        <f>IFERROR(VALUE(INDEX('Paths Edit'!$C8:$LY8,1,4+AL$71)&amp;""),NA())</f>
        <v>-14</v>
      </c>
      <c r="AM144" s="54">
        <f>IFERROR(VALUE(INDEX('Paths Edit'!$C8:$LY8,1,4+AM$71)&amp;""),NA())</f>
        <v>-39</v>
      </c>
      <c r="AN144" s="53">
        <f>IFERROR(VALUE(INDEX('Paths Edit'!$C8:$LY8,1,4+AN$71)&amp;""),NA())</f>
        <v>-50</v>
      </c>
      <c r="AO144" s="54">
        <f>IFERROR(VALUE(INDEX('Paths Edit'!$C8:$LY8,1,4+AO$71)&amp;""),NA())</f>
        <v>-1</v>
      </c>
      <c r="AP144" s="53">
        <f>IFERROR(VALUE(INDEX('Paths Edit'!$C8:$LY8,1,4+AP$71)&amp;""),NA())</f>
        <v>-49</v>
      </c>
      <c r="AQ144" s="54">
        <f>IFERROR(VALUE(INDEX('Paths Edit'!$C8:$LY8,1,4+AQ$71)&amp;""),NA())</f>
        <v>-5</v>
      </c>
      <c r="AR144" s="53">
        <f>IFERROR(VALUE(INDEX('Paths Edit'!$C8:$LY8,1,4+AR$71)&amp;""),NA())</f>
        <v>-15</v>
      </c>
      <c r="AS144" s="54">
        <f>IFERROR(VALUE(INDEX('Paths Edit'!$C8:$LY8,1,4+AS$71)&amp;""),NA())</f>
        <v>-13</v>
      </c>
      <c r="AT144" s="53">
        <f>IFERROR(VALUE(INDEX('Paths Edit'!$C8:$LY8,1,4+AT$71)&amp;""),NA())</f>
        <v>10</v>
      </c>
      <c r="AU144" s="54">
        <f>IFERROR(VALUE(INDEX('Paths Edit'!$C8:$LY8,1,4+AU$71)&amp;""),NA())</f>
        <v>4</v>
      </c>
      <c r="AV144" s="53">
        <f>IFERROR(VALUE(INDEX('Paths Edit'!$C8:$LY8,1,4+AV$71)&amp;""),NA())</f>
        <v>37</v>
      </c>
      <c r="AW144" s="54">
        <f>IFERROR(VALUE(INDEX('Paths Edit'!$C8:$LY8,1,4+AW$71)&amp;""),NA())</f>
        <v>8</v>
      </c>
      <c r="AX144" s="53">
        <f>IFERROR(VALUE(INDEX('Paths Edit'!$C8:$LY8,1,4+AX$71)&amp;""),NA())</f>
        <v>44</v>
      </c>
      <c r="AY144" s="54">
        <f>IFERROR(VALUE(INDEX('Paths Edit'!$C8:$LY8,1,4+AY$71)&amp;""),NA())</f>
        <v>-21</v>
      </c>
      <c r="AZ144" s="53">
        <f>IFERROR(VALUE(INDEX('Paths Edit'!$C8:$LY8,1,4+AZ$71)&amp;""),NA())</f>
        <v>48</v>
      </c>
      <c r="BA144" s="54">
        <f>IFERROR(VALUE(INDEX('Paths Edit'!$C8:$LY8,1,4+BA$71)&amp;""),NA())</f>
        <v>-59</v>
      </c>
      <c r="BB144" s="53">
        <f>IFERROR(VALUE(INDEX('Paths Edit'!$C8:$LY8,1,4+BB$71)&amp;""),NA())</f>
        <v>21</v>
      </c>
      <c r="BC144" s="54">
        <f>IFERROR(VALUE(INDEX('Paths Edit'!$C8:$LY8,1,4+BC$71)&amp;""),NA())</f>
        <v>-83</v>
      </c>
      <c r="BD144" s="53">
        <f>IFERROR(VALUE(INDEX('Paths Edit'!$C8:$LY8,1,4+BD$71)&amp;""),NA())</f>
        <v>53</v>
      </c>
      <c r="BE144" s="54">
        <f>IFERROR(VALUE(INDEX('Paths Edit'!$C8:$LY8,1,4+BE$71)&amp;""),NA())</f>
        <v>-57</v>
      </c>
      <c r="BF144" s="53">
        <f>IFERROR(VALUE(INDEX('Paths Edit'!$C8:$LY8,1,4+BF$71)&amp;""),NA())</f>
        <v>96</v>
      </c>
      <c r="BG144" s="54">
        <f>IFERROR(VALUE(INDEX('Paths Edit'!$C8:$LY8,1,4+BG$71)&amp;""),NA())</f>
        <v>-52</v>
      </c>
      <c r="BH144" s="53">
        <f>IFERROR(VALUE(INDEX('Paths Edit'!$C8:$LY8,1,4+BH$71)&amp;""),NA())</f>
        <v>112</v>
      </c>
      <c r="BI144" s="54">
        <f>IFERROR(VALUE(INDEX('Paths Edit'!$C8:$LY8,1,4+BI$71)&amp;""),NA())</f>
        <v>-79</v>
      </c>
      <c r="BJ144" s="53">
        <f>IFERROR(VALUE(INDEX('Paths Edit'!$C8:$LY8,1,4+BJ$71)&amp;""),NA())</f>
        <v>117</v>
      </c>
      <c r="BK144" s="54">
        <f>IFERROR(VALUE(INDEX('Paths Edit'!$C8:$LY8,1,4+BK$71)&amp;""),NA())</f>
        <v>-77</v>
      </c>
      <c r="BL144" s="53">
        <f>IFERROR(VALUE(INDEX('Paths Edit'!$C8:$LY8,1,4+BL$71)&amp;""),NA())</f>
        <v>154</v>
      </c>
      <c r="BM144" s="54">
        <f>IFERROR(VALUE(INDEX('Paths Edit'!$C8:$LY8,1,4+BM$71)&amp;""),NA())</f>
        <v>-47</v>
      </c>
      <c r="BN144" s="53">
        <f>IFERROR(VALUE(INDEX('Paths Edit'!$C8:$LY8,1,4+BN$71)&amp;""),NA())</f>
        <v>144</v>
      </c>
      <c r="BO144" s="54">
        <f>IFERROR(VALUE(INDEX('Paths Edit'!$C8:$LY8,1,4+BO$71)&amp;""),NA())</f>
        <v>-15</v>
      </c>
      <c r="BP144" s="53">
        <f>IFERROR(VALUE(INDEX('Paths Edit'!$C8:$LY8,1,4+BP$71)&amp;""),NA())</f>
        <v>111</v>
      </c>
      <c r="BQ144" s="54">
        <f>IFERROR(VALUE(INDEX('Paths Edit'!$C8:$LY8,1,4+BQ$71)&amp;""),NA())</f>
        <v>10</v>
      </c>
      <c r="BR144" s="53">
        <f>IFERROR(VALUE(INDEX('Paths Edit'!$C8:$LY8,1,4+BR$71)&amp;""),NA())</f>
        <v>90</v>
      </c>
      <c r="BS144" s="54">
        <f>IFERROR(VALUE(INDEX('Paths Edit'!$C8:$LY8,1,4+BS$71)&amp;""),NA())</f>
        <v>37</v>
      </c>
      <c r="BT144" s="53">
        <f>IFERROR(VALUE(INDEX('Paths Edit'!$C8:$LY8,1,4+BT$71)&amp;""),NA())</f>
        <v>67</v>
      </c>
      <c r="BU144" s="54">
        <f>IFERROR(VALUE(INDEX('Paths Edit'!$C8:$LY8,1,4+BU$71)&amp;""),NA())</f>
        <v>17</v>
      </c>
      <c r="BV144" s="53">
        <f>IFERROR(VALUE(INDEX('Paths Edit'!$C8:$LY8,1,4+BV$71)&amp;""),NA())</f>
        <v>7</v>
      </c>
      <c r="BW144" s="54">
        <f>IFERROR(VALUE(INDEX('Paths Edit'!$C8:$LY8,1,4+BW$71)&amp;""),NA())</f>
        <v>8</v>
      </c>
      <c r="BX144" s="53">
        <f>IFERROR(VALUE(INDEX('Paths Edit'!$C8:$LY8,1,4+BX$71)&amp;""),NA())</f>
        <v>-6</v>
      </c>
      <c r="BY144" s="54">
        <f>IFERROR(VALUE(INDEX('Paths Edit'!$C8:$LY8,1,4+BY$71)&amp;""),NA())</f>
        <v>49</v>
      </c>
      <c r="BZ144" s="53">
        <f>IFERROR(VALUE(INDEX('Paths Edit'!$C8:$LY8,1,4+BZ$71)&amp;""),NA())</f>
        <v>20</v>
      </c>
      <c r="CA144" s="54">
        <f>IFERROR(VALUE(INDEX('Paths Edit'!$C8:$LY8,1,4+CA$71)&amp;""),NA())</f>
        <v>63</v>
      </c>
      <c r="CB144" s="53">
        <f>IFERROR(VALUE(INDEX('Paths Edit'!$C8:$LY8,1,4+CB$71)&amp;""),NA())</f>
        <v>7</v>
      </c>
      <c r="CC144" s="54">
        <f>IFERROR(VALUE(INDEX('Paths Edit'!$C8:$LY8,1,4+CC$71)&amp;""),NA())</f>
        <v>89</v>
      </c>
      <c r="CD144" s="53">
        <f>IFERROR(VALUE(INDEX('Paths Edit'!$C8:$LY8,1,4+CD$71)&amp;""),NA())</f>
        <v>40</v>
      </c>
      <c r="CE144" s="54">
        <f>IFERROR(VALUE(INDEX('Paths Edit'!$C8:$LY8,1,4+CE$71)&amp;""),NA())</f>
        <v>97</v>
      </c>
      <c r="CF144" s="53">
        <f>IFERROR(VALUE(INDEX('Paths Edit'!$C8:$LY8,1,4+CF$71)&amp;""),NA())</f>
        <v>56</v>
      </c>
      <c r="CG144" s="54">
        <f>IFERROR(VALUE(INDEX('Paths Edit'!$C8:$LY8,1,4+CG$71)&amp;""),NA())</f>
        <v>128</v>
      </c>
      <c r="CH144" s="53">
        <f>IFERROR(VALUE(INDEX('Paths Edit'!$C8:$LY8,1,4+CH$71)&amp;""),NA())</f>
        <v>0</v>
      </c>
      <c r="CI144" s="54">
        <f>IFERROR(VALUE(INDEX('Paths Edit'!$C8:$LY8,1,4+CI$71)&amp;""),NA())</f>
        <v>118</v>
      </c>
      <c r="CJ144" s="53">
        <f>IFERROR(VALUE(INDEX('Paths Edit'!$C8:$LY8,1,4+CJ$71)&amp;""),NA())</f>
        <v>-43</v>
      </c>
      <c r="CK144" s="54">
        <f>IFERROR(VALUE(INDEX('Paths Edit'!$C8:$LY8,1,4+CK$71)&amp;""),NA())</f>
        <v>76</v>
      </c>
      <c r="CL144" s="53">
        <f>IFERROR(VALUE(INDEX('Paths Edit'!$C8:$LY8,1,4+CL$71)&amp;""),NA())</f>
        <v>-49</v>
      </c>
      <c r="CM144" s="54">
        <f>IFERROR(VALUE(INDEX('Paths Edit'!$C8:$LY8,1,4+CM$71)&amp;""),NA())</f>
        <v>79</v>
      </c>
      <c r="CN144" s="53">
        <f>IFERROR(VALUE(INDEX('Paths Edit'!$C8:$LY8,1,4+CN$71)&amp;""),NA())</f>
        <v>-106</v>
      </c>
      <c r="CO144" s="54">
        <f>IFERROR(VALUE(INDEX('Paths Edit'!$C8:$LY8,1,4+CO$71)&amp;""),NA())</f>
        <v>98</v>
      </c>
      <c r="CP144" s="53">
        <f>IFERROR(VALUE(INDEX('Paths Edit'!$C8:$LY8,1,4+CP$71)&amp;""),NA())</f>
        <v>-130</v>
      </c>
      <c r="CQ144" s="54">
        <f>IFERROR(VALUE(INDEX('Paths Edit'!$C8:$LY8,1,4+CQ$71)&amp;""),NA())</f>
        <v>35</v>
      </c>
      <c r="CR144" s="53">
        <f>IFERROR(VALUE(INDEX('Paths Edit'!$C8:$LY8,1,4+CR$71)&amp;""),NA())</f>
        <v>-100</v>
      </c>
      <c r="CS144" s="54">
        <f>IFERROR(VALUE(INDEX('Paths Edit'!$C8:$LY8,1,4+CS$71)&amp;""),NA())</f>
        <v>100</v>
      </c>
    </row>
    <row r="145" spans="1:97" ht="15" customHeight="1">
      <c r="A145" s="101"/>
      <c r="B145" s="53">
        <f>IFERROR(VALUE(INDEX('Paths Edit'!$C9:$LY9,1,4+B$71)&amp;""),NA())</f>
        <v>-186</v>
      </c>
      <c r="C145" s="54">
        <f>IFERROR(VALUE(INDEX('Paths Edit'!$C9:$LY9,1,4+C$71)&amp;""),NA())</f>
        <v>-68</v>
      </c>
      <c r="D145" s="53">
        <f>IFERROR(VALUE(INDEX('Paths Edit'!$C9:$LY9,1,4+D$71)&amp;""),NA())</f>
        <v>-188</v>
      </c>
      <c r="E145" s="54">
        <f>IFERROR(VALUE(INDEX('Paths Edit'!$C9:$LY9,1,4+E$71)&amp;""),NA())</f>
        <v>-53</v>
      </c>
      <c r="F145" s="53">
        <f>IFERROR(VALUE(INDEX('Paths Edit'!$C9:$LY9,1,4+F$71)&amp;""),NA())</f>
        <v>-173</v>
      </c>
      <c r="G145" s="54">
        <f>IFERROR(VALUE(INDEX('Paths Edit'!$C9:$LY9,1,4+G$71)&amp;""),NA())</f>
        <v>-16</v>
      </c>
      <c r="H145" s="53">
        <f>IFERROR(VALUE(INDEX('Paths Edit'!$C9:$LY9,1,4+H$71)&amp;""),NA())</f>
        <v>-163</v>
      </c>
      <c r="I145" s="54">
        <f>IFERROR(VALUE(INDEX('Paths Edit'!$C9:$LY9,1,4+I$71)&amp;""),NA())</f>
        <v>-24</v>
      </c>
      <c r="J145" s="53">
        <f>IFERROR(VALUE(INDEX('Paths Edit'!$C9:$LY9,1,4+J$71)&amp;""),NA())</f>
        <v>-131</v>
      </c>
      <c r="K145" s="54">
        <f>IFERROR(VALUE(INDEX('Paths Edit'!$C9:$LY9,1,4+K$71)&amp;""),NA())</f>
        <v>-23</v>
      </c>
      <c r="L145" s="53">
        <f>IFERROR(VALUE(INDEX('Paths Edit'!$C9:$LY9,1,4+L$71)&amp;""),NA())</f>
        <v>-109</v>
      </c>
      <c r="M145" s="54">
        <f>IFERROR(VALUE(INDEX('Paths Edit'!$C9:$LY9,1,4+M$71)&amp;""),NA())</f>
        <v>-61</v>
      </c>
      <c r="N145" s="53">
        <f>IFERROR(VALUE(INDEX('Paths Edit'!$C9:$LY9,1,4+N$71)&amp;""),NA())</f>
        <v>-126</v>
      </c>
      <c r="O145" s="54">
        <f>IFERROR(VALUE(INDEX('Paths Edit'!$C9:$LY9,1,4+O$71)&amp;""),NA())</f>
        <v>-90</v>
      </c>
      <c r="P145" s="53">
        <f>IFERROR(VALUE(INDEX('Paths Edit'!$C9:$LY9,1,4+P$71)&amp;""),NA())</f>
        <v>-118</v>
      </c>
      <c r="Q145" s="54">
        <f>IFERROR(VALUE(INDEX('Paths Edit'!$C9:$LY9,1,4+Q$71)&amp;""),NA())</f>
        <v>-99</v>
      </c>
      <c r="R145" s="53">
        <f>IFERROR(VALUE(INDEX('Paths Edit'!$C9:$LY9,1,4+R$71)&amp;""),NA())</f>
        <v>-83</v>
      </c>
      <c r="S145" s="54">
        <f>IFERROR(VALUE(INDEX('Paths Edit'!$C9:$LY9,1,4+S$71)&amp;""),NA())</f>
        <v>-99</v>
      </c>
      <c r="T145" s="53">
        <f>IFERROR(VALUE(INDEX('Paths Edit'!$C9:$LY9,1,4+T$71)&amp;""),NA())</f>
        <v>-68</v>
      </c>
      <c r="U145" s="54">
        <f>IFERROR(VALUE(INDEX('Paths Edit'!$C9:$LY9,1,4+U$71)&amp;""),NA())</f>
        <v>-64</v>
      </c>
      <c r="V145" s="53">
        <f>IFERROR(VALUE(INDEX('Paths Edit'!$C9:$LY9,1,4+V$71)&amp;""),NA())</f>
        <v>-46</v>
      </c>
      <c r="W145" s="54">
        <f>IFERROR(VALUE(INDEX('Paths Edit'!$C9:$LY9,1,4+W$71)&amp;""),NA())</f>
        <v>-29</v>
      </c>
      <c r="X145" s="53">
        <f>IFERROR(VALUE(INDEX('Paths Edit'!$C9:$LY9,1,4+X$71)&amp;""),NA())</f>
        <v>-59</v>
      </c>
      <c r="Y145" s="54">
        <f>IFERROR(VALUE(INDEX('Paths Edit'!$C9:$LY9,1,4+Y$71)&amp;""),NA())</f>
        <v>-2</v>
      </c>
      <c r="Z145" s="53">
        <f>IFERROR(VALUE(INDEX('Paths Edit'!$C9:$LY9,1,4+Z$71)&amp;""),NA())</f>
        <v>-94</v>
      </c>
      <c r="AA145" s="54">
        <f>IFERROR(VALUE(INDEX('Paths Edit'!$C9:$LY9,1,4+AA$71)&amp;""),NA())</f>
        <v>-23</v>
      </c>
      <c r="AB145" s="53">
        <f>IFERROR(VALUE(INDEX('Paths Edit'!$C9:$LY9,1,4+AB$71)&amp;""),NA())</f>
        <v>-86</v>
      </c>
      <c r="AC145" s="54">
        <f>IFERROR(VALUE(INDEX('Paths Edit'!$C9:$LY9,1,4+AC$71)&amp;""),NA())</f>
        <v>-116</v>
      </c>
      <c r="AD145" s="53">
        <f>IFERROR(VALUE(INDEX('Paths Edit'!$C9:$LY9,1,4+AD$71)&amp;""),NA())</f>
        <v>-65</v>
      </c>
      <c r="AE145" s="54">
        <f>IFERROR(VALUE(INDEX('Paths Edit'!$C9:$LY9,1,4+AE$71)&amp;""),NA())</f>
        <v>-135</v>
      </c>
      <c r="AF145" s="53">
        <f>IFERROR(VALUE(INDEX('Paths Edit'!$C9:$LY9,1,4+AF$71)&amp;""),NA())</f>
        <v>-36</v>
      </c>
      <c r="AG145" s="54">
        <f>IFERROR(VALUE(INDEX('Paths Edit'!$C9:$LY9,1,4+AG$71)&amp;""),NA())</f>
        <v>-119</v>
      </c>
      <c r="AH145" s="53">
        <f>IFERROR(VALUE(INDEX('Paths Edit'!$C9:$LY9,1,4+AH$71)&amp;""),NA())</f>
        <v>-14</v>
      </c>
      <c r="AI145" s="54">
        <f>IFERROR(VALUE(INDEX('Paths Edit'!$C9:$LY9,1,4+AI$71)&amp;""),NA())</f>
        <v>-91</v>
      </c>
      <c r="AJ145" s="53">
        <f>IFERROR(VALUE(INDEX('Paths Edit'!$C9:$LY9,1,4+AJ$71)&amp;""),NA())</f>
        <v>-5</v>
      </c>
      <c r="AK145" s="54">
        <f>IFERROR(VALUE(INDEX('Paths Edit'!$C9:$LY9,1,4+AK$71)&amp;""),NA())</f>
        <v>-59</v>
      </c>
      <c r="AL145" s="53">
        <f>IFERROR(VALUE(INDEX('Paths Edit'!$C9:$LY9,1,4+AL$71)&amp;""),NA())</f>
        <v>-21</v>
      </c>
      <c r="AM145" s="54">
        <f>IFERROR(VALUE(INDEX('Paths Edit'!$C9:$LY9,1,4+AM$71)&amp;""),NA())</f>
        <v>-38</v>
      </c>
      <c r="AN145" s="53">
        <f>IFERROR(VALUE(INDEX('Paths Edit'!$C9:$LY9,1,4+AN$71)&amp;""),NA())</f>
        <v>-49</v>
      </c>
      <c r="AO145" s="54">
        <f>IFERROR(VALUE(INDEX('Paths Edit'!$C9:$LY9,1,4+AO$71)&amp;""),NA())</f>
        <v>4</v>
      </c>
      <c r="AP145" s="53">
        <f>IFERROR(VALUE(INDEX('Paths Edit'!$C9:$LY9,1,4+AP$71)&amp;""),NA())</f>
        <v>-44</v>
      </c>
      <c r="AQ145" s="54">
        <f>IFERROR(VALUE(INDEX('Paths Edit'!$C9:$LY9,1,4+AQ$71)&amp;""),NA())</f>
        <v>-5</v>
      </c>
      <c r="AR145" s="53">
        <f>IFERROR(VALUE(INDEX('Paths Edit'!$C9:$LY9,1,4+AR$71)&amp;""),NA())</f>
        <v>-8</v>
      </c>
      <c r="AS145" s="54">
        <f>IFERROR(VALUE(INDEX('Paths Edit'!$C9:$LY9,1,4+AS$71)&amp;""),NA())</f>
        <v>-12</v>
      </c>
      <c r="AT145" s="53">
        <f>IFERROR(VALUE(INDEX('Paths Edit'!$C9:$LY9,1,4+AT$71)&amp;""),NA())</f>
        <v>14</v>
      </c>
      <c r="AU145" s="54">
        <f>IFERROR(VALUE(INDEX('Paths Edit'!$C9:$LY9,1,4+AU$71)&amp;""),NA())</f>
        <v>3</v>
      </c>
      <c r="AV145" s="53">
        <f>IFERROR(VALUE(INDEX('Paths Edit'!$C9:$LY9,1,4+AV$71)&amp;""),NA())</f>
        <v>44</v>
      </c>
      <c r="AW145" s="54">
        <f>IFERROR(VALUE(INDEX('Paths Edit'!$C9:$LY9,1,4+AW$71)&amp;""),NA())</f>
        <v>8</v>
      </c>
      <c r="AX145" s="53">
        <f>IFERROR(VALUE(INDEX('Paths Edit'!$C9:$LY9,1,4+AX$71)&amp;""),NA())</f>
        <v>41</v>
      </c>
      <c r="AY145" s="54">
        <f>IFERROR(VALUE(INDEX('Paths Edit'!$C9:$LY9,1,4+AY$71)&amp;""),NA())</f>
        <v>-26</v>
      </c>
      <c r="AZ145" s="53">
        <f>IFERROR(VALUE(INDEX('Paths Edit'!$C9:$LY9,1,4+AZ$71)&amp;""),NA())</f>
        <v>47</v>
      </c>
      <c r="BA145" s="54">
        <f>IFERROR(VALUE(INDEX('Paths Edit'!$C9:$LY9,1,4+BA$71)&amp;""),NA())</f>
        <v>-63</v>
      </c>
      <c r="BB145" s="53">
        <f>IFERROR(VALUE(INDEX('Paths Edit'!$C9:$LY9,1,4+BB$71)&amp;""),NA())</f>
        <v>17</v>
      </c>
      <c r="BC145" s="54">
        <f>IFERROR(VALUE(INDEX('Paths Edit'!$C9:$LY9,1,4+BC$71)&amp;""),NA())</f>
        <v>-85</v>
      </c>
      <c r="BD145" s="53">
        <f>IFERROR(VALUE(INDEX('Paths Edit'!$C9:$LY9,1,4+BD$71)&amp;""),NA())</f>
        <v>62</v>
      </c>
      <c r="BE145" s="54">
        <f>IFERROR(VALUE(INDEX('Paths Edit'!$C9:$LY9,1,4+BE$71)&amp;""),NA())</f>
        <v>-54</v>
      </c>
      <c r="BF145" s="53">
        <f>IFERROR(VALUE(INDEX('Paths Edit'!$C9:$LY9,1,4+BF$71)&amp;""),NA())</f>
        <v>99</v>
      </c>
      <c r="BG145" s="54">
        <f>IFERROR(VALUE(INDEX('Paths Edit'!$C9:$LY9,1,4+BG$71)&amp;""),NA())</f>
        <v>-53</v>
      </c>
      <c r="BH145" s="53">
        <f>IFERROR(VALUE(INDEX('Paths Edit'!$C9:$LY9,1,4+BH$71)&amp;""),NA())</f>
        <v>111</v>
      </c>
      <c r="BI145" s="54">
        <f>IFERROR(VALUE(INDEX('Paths Edit'!$C9:$LY9,1,4+BI$71)&amp;""),NA())</f>
        <v>-83</v>
      </c>
      <c r="BJ145" s="53">
        <f>IFERROR(VALUE(INDEX('Paths Edit'!$C9:$LY9,1,4+BJ$71)&amp;""),NA())</f>
        <v>121</v>
      </c>
      <c r="BK145" s="54">
        <f>IFERROR(VALUE(INDEX('Paths Edit'!$C9:$LY9,1,4+BK$71)&amp;""),NA())</f>
        <v>-76</v>
      </c>
      <c r="BL145" s="53">
        <f>IFERROR(VALUE(INDEX('Paths Edit'!$C9:$LY9,1,4+BL$71)&amp;""),NA())</f>
        <v>153</v>
      </c>
      <c r="BM145" s="54">
        <f>IFERROR(VALUE(INDEX('Paths Edit'!$C9:$LY9,1,4+BM$71)&amp;""),NA())</f>
        <v>-43</v>
      </c>
      <c r="BN145" s="53">
        <f>IFERROR(VALUE(INDEX('Paths Edit'!$C9:$LY9,1,4+BN$71)&amp;""),NA())</f>
        <v>143</v>
      </c>
      <c r="BO145" s="54">
        <f>IFERROR(VALUE(INDEX('Paths Edit'!$C9:$LY9,1,4+BO$71)&amp;""),NA())</f>
        <v>-9</v>
      </c>
      <c r="BP145" s="53">
        <f>IFERROR(VALUE(INDEX('Paths Edit'!$C9:$LY9,1,4+BP$71)&amp;""),NA())</f>
        <v>107</v>
      </c>
      <c r="BQ145" s="54">
        <f>IFERROR(VALUE(INDEX('Paths Edit'!$C9:$LY9,1,4+BQ$71)&amp;""),NA())</f>
        <v>11</v>
      </c>
      <c r="BR145" s="53">
        <f>IFERROR(VALUE(INDEX('Paths Edit'!$C9:$LY9,1,4+BR$71)&amp;""),NA())</f>
        <v>84</v>
      </c>
      <c r="BS145" s="54">
        <f>IFERROR(VALUE(INDEX('Paths Edit'!$C9:$LY9,1,4+BS$71)&amp;""),NA())</f>
        <v>35</v>
      </c>
      <c r="BT145" s="53">
        <f>IFERROR(VALUE(INDEX('Paths Edit'!$C9:$LY9,1,4+BT$71)&amp;""),NA())</f>
        <v>62</v>
      </c>
      <c r="BU145" s="54">
        <f>IFERROR(VALUE(INDEX('Paths Edit'!$C9:$LY9,1,4+BU$71)&amp;""),NA())</f>
        <v>18</v>
      </c>
      <c r="BV145" s="53">
        <f>IFERROR(VALUE(INDEX('Paths Edit'!$C9:$LY9,1,4+BV$71)&amp;""),NA())</f>
        <v>5</v>
      </c>
      <c r="BW145" s="54">
        <f>IFERROR(VALUE(INDEX('Paths Edit'!$C9:$LY9,1,4+BW$71)&amp;""),NA())</f>
        <v>14</v>
      </c>
      <c r="BX145" s="53">
        <f>IFERROR(VALUE(INDEX('Paths Edit'!$C9:$LY9,1,4+BX$71)&amp;""),NA())</f>
        <v>-4</v>
      </c>
      <c r="BY145" s="54">
        <f>IFERROR(VALUE(INDEX('Paths Edit'!$C9:$LY9,1,4+BY$71)&amp;""),NA())</f>
        <v>53</v>
      </c>
      <c r="BZ145" s="53">
        <f>IFERROR(VALUE(INDEX('Paths Edit'!$C9:$LY9,1,4+BZ$71)&amp;""),NA())</f>
        <v>21</v>
      </c>
      <c r="CA145" s="54">
        <f>IFERROR(VALUE(INDEX('Paths Edit'!$C9:$LY9,1,4+CA$71)&amp;""),NA())</f>
        <v>67</v>
      </c>
      <c r="CB145" s="53">
        <f>IFERROR(VALUE(INDEX('Paths Edit'!$C9:$LY9,1,4+CB$71)&amp;""),NA())</f>
        <v>13</v>
      </c>
      <c r="CC145" s="54">
        <f>IFERROR(VALUE(INDEX('Paths Edit'!$C9:$LY9,1,4+CC$71)&amp;""),NA())</f>
        <v>89</v>
      </c>
      <c r="CD145" s="53">
        <f>IFERROR(VALUE(INDEX('Paths Edit'!$C9:$LY9,1,4+CD$71)&amp;""),NA())</f>
        <v>44</v>
      </c>
      <c r="CE145" s="54">
        <f>IFERROR(VALUE(INDEX('Paths Edit'!$C9:$LY9,1,4+CE$71)&amp;""),NA())</f>
        <v>99</v>
      </c>
      <c r="CF145" s="53">
        <f>IFERROR(VALUE(INDEX('Paths Edit'!$C9:$LY9,1,4+CF$71)&amp;""),NA())</f>
        <v>67</v>
      </c>
      <c r="CG145" s="54">
        <f>IFERROR(VALUE(INDEX('Paths Edit'!$C9:$LY9,1,4+CG$71)&amp;""),NA())</f>
        <v>128</v>
      </c>
      <c r="CH145" s="53">
        <f>IFERROR(VALUE(INDEX('Paths Edit'!$C9:$LY9,1,4+CH$71)&amp;""),NA())</f>
        <v>16</v>
      </c>
      <c r="CI145" s="54">
        <f>IFERROR(VALUE(INDEX('Paths Edit'!$C9:$LY9,1,4+CI$71)&amp;""),NA())</f>
        <v>117</v>
      </c>
      <c r="CJ145" s="53">
        <f>IFERROR(VALUE(INDEX('Paths Edit'!$C9:$LY9,1,4+CJ$71)&amp;""),NA())</f>
        <v>-35</v>
      </c>
      <c r="CK145" s="54">
        <f>IFERROR(VALUE(INDEX('Paths Edit'!$C9:$LY9,1,4+CK$71)&amp;""),NA())</f>
        <v>76</v>
      </c>
      <c r="CL145" s="53">
        <f>IFERROR(VALUE(INDEX('Paths Edit'!$C9:$LY9,1,4+CL$71)&amp;""),NA())</f>
        <v>-58</v>
      </c>
      <c r="CM145" s="54">
        <f>IFERROR(VALUE(INDEX('Paths Edit'!$C9:$LY9,1,4+CM$71)&amp;""),NA())</f>
        <v>79</v>
      </c>
      <c r="CN145" s="53">
        <f>IFERROR(VALUE(INDEX('Paths Edit'!$C9:$LY9,1,4+CN$71)&amp;""),NA())</f>
        <v>-112</v>
      </c>
      <c r="CO145" s="54">
        <f>IFERROR(VALUE(INDEX('Paths Edit'!$C9:$LY9,1,4+CO$71)&amp;""),NA())</f>
        <v>96</v>
      </c>
      <c r="CP145" s="53">
        <f>IFERROR(VALUE(INDEX('Paths Edit'!$C9:$LY9,1,4+CP$71)&amp;""),NA())</f>
        <v>-130</v>
      </c>
      <c r="CQ145" s="54">
        <f>IFERROR(VALUE(INDEX('Paths Edit'!$C9:$LY9,1,4+CQ$71)&amp;""),NA())</f>
        <v>23</v>
      </c>
      <c r="CR145" s="53">
        <f>IFERROR(VALUE(INDEX('Paths Edit'!$C9:$LY9,1,4+CR$71)&amp;""),NA())</f>
        <v>-98</v>
      </c>
      <c r="CS145" s="54">
        <f>IFERROR(VALUE(INDEX('Paths Edit'!$C9:$LY9,1,4+CS$71)&amp;""),NA())</f>
        <v>105</v>
      </c>
    </row>
    <row r="146" spans="1:97" ht="15" customHeight="1">
      <c r="A146" s="101"/>
      <c r="B146" s="53">
        <f>IFERROR(VALUE(INDEX('Paths Edit'!$C10:$LY10,1,4+B$71)&amp;""),NA())</f>
        <v>-175</v>
      </c>
      <c r="C146" s="54">
        <f>IFERROR(VALUE(INDEX('Paths Edit'!$C10:$LY10,1,4+C$71)&amp;""),NA())</f>
        <v>-72</v>
      </c>
      <c r="D146" s="53">
        <f>IFERROR(VALUE(INDEX('Paths Edit'!$C10:$LY10,1,4+D$71)&amp;""),NA())</f>
        <v>-191</v>
      </c>
      <c r="E146" s="54">
        <f>IFERROR(VALUE(INDEX('Paths Edit'!$C10:$LY10,1,4+E$71)&amp;""),NA())</f>
        <v>-47</v>
      </c>
      <c r="F146" s="53">
        <f>IFERROR(VALUE(INDEX('Paths Edit'!$C10:$LY10,1,4+F$71)&amp;""),NA())</f>
        <v>-172</v>
      </c>
      <c r="G146" s="54">
        <f>IFERROR(VALUE(INDEX('Paths Edit'!$C10:$LY10,1,4+G$71)&amp;""),NA())</f>
        <v>-5</v>
      </c>
      <c r="H146" s="53">
        <f>IFERROR(VALUE(INDEX('Paths Edit'!$C10:$LY10,1,4+H$71)&amp;""),NA())</f>
        <v>-154</v>
      </c>
      <c r="I146" s="54">
        <f>IFERROR(VALUE(INDEX('Paths Edit'!$C10:$LY10,1,4+I$71)&amp;""),NA())</f>
        <v>-20</v>
      </c>
      <c r="J146" s="53">
        <f>IFERROR(VALUE(INDEX('Paths Edit'!$C10:$LY10,1,4+J$71)&amp;""),NA())</f>
        <v>-125</v>
      </c>
      <c r="K146" s="54">
        <f>IFERROR(VALUE(INDEX('Paths Edit'!$C10:$LY10,1,4+K$71)&amp;""),NA())</f>
        <v>-31</v>
      </c>
      <c r="L146" s="53">
        <f>IFERROR(VALUE(INDEX('Paths Edit'!$C10:$LY10,1,4+L$71)&amp;""),NA())</f>
        <v>-109</v>
      </c>
      <c r="M146" s="54">
        <f>IFERROR(VALUE(INDEX('Paths Edit'!$C10:$LY10,1,4+M$71)&amp;""),NA())</f>
        <v>-71</v>
      </c>
      <c r="N146" s="53">
        <f>IFERROR(VALUE(INDEX('Paths Edit'!$C10:$LY10,1,4+N$71)&amp;""),NA())</f>
        <v>-132</v>
      </c>
      <c r="O146" s="54">
        <f>IFERROR(VALUE(INDEX('Paths Edit'!$C10:$LY10,1,4+O$71)&amp;""),NA())</f>
        <v>-86</v>
      </c>
      <c r="P146" s="53">
        <f>IFERROR(VALUE(INDEX('Paths Edit'!$C10:$LY10,1,4+P$71)&amp;""),NA())</f>
        <v>-111</v>
      </c>
      <c r="Q146" s="54">
        <f>IFERROR(VALUE(INDEX('Paths Edit'!$C10:$LY10,1,4+Q$71)&amp;""),NA())</f>
        <v>-103</v>
      </c>
      <c r="R146" s="53">
        <f>IFERROR(VALUE(INDEX('Paths Edit'!$C10:$LY10,1,4+R$71)&amp;""),NA())</f>
        <v>-80</v>
      </c>
      <c r="S146" s="54">
        <f>IFERROR(VALUE(INDEX('Paths Edit'!$C10:$LY10,1,4+S$71)&amp;""),NA())</f>
        <v>-94</v>
      </c>
      <c r="T146" s="53">
        <f>IFERROR(VALUE(INDEX('Paths Edit'!$C10:$LY10,1,4+T$71)&amp;""),NA())</f>
        <v>-66</v>
      </c>
      <c r="U146" s="54">
        <f>IFERROR(VALUE(INDEX('Paths Edit'!$C10:$LY10,1,4+U$71)&amp;""),NA())</f>
        <v>-60</v>
      </c>
      <c r="V146" s="53">
        <f>IFERROR(VALUE(INDEX('Paths Edit'!$C10:$LY10,1,4+V$71)&amp;""),NA())</f>
        <v>-51</v>
      </c>
      <c r="W146" s="54">
        <f>IFERROR(VALUE(INDEX('Paths Edit'!$C10:$LY10,1,4+W$71)&amp;""),NA())</f>
        <v>-22</v>
      </c>
      <c r="X146" s="53">
        <f>IFERROR(VALUE(INDEX('Paths Edit'!$C10:$LY10,1,4+X$71)&amp;""),NA())</f>
        <v>-66</v>
      </c>
      <c r="Y146" s="54">
        <f>IFERROR(VALUE(INDEX('Paths Edit'!$C10:$LY10,1,4+Y$71)&amp;""),NA())</f>
        <v>-5</v>
      </c>
      <c r="Z146" s="53">
        <f>IFERROR(VALUE(INDEX('Paths Edit'!$C10:$LY10,1,4+Z$71)&amp;""),NA())</f>
        <v>-102</v>
      </c>
      <c r="AA146" s="54">
        <f>IFERROR(VALUE(INDEX('Paths Edit'!$C10:$LY10,1,4+AA$71)&amp;""),NA())</f>
        <v>-22</v>
      </c>
      <c r="AB146" s="53">
        <f>IFERROR(VALUE(INDEX('Paths Edit'!$C10:$LY10,1,4+AB$71)&amp;""),NA())</f>
        <v>-85</v>
      </c>
      <c r="AC146" s="54">
        <f>IFERROR(VALUE(INDEX('Paths Edit'!$C10:$LY10,1,4+AC$71)&amp;""),NA())</f>
        <v>-123</v>
      </c>
      <c r="AD146" s="53">
        <f>IFERROR(VALUE(INDEX('Paths Edit'!$C10:$LY10,1,4+AD$71)&amp;""),NA())</f>
        <v>-58</v>
      </c>
      <c r="AE146" s="54">
        <f>IFERROR(VALUE(INDEX('Paths Edit'!$C10:$LY10,1,4+AE$71)&amp;""),NA())</f>
        <v>-133</v>
      </c>
      <c r="AF146" s="53">
        <f>IFERROR(VALUE(INDEX('Paths Edit'!$C10:$LY10,1,4+AF$71)&amp;""),NA())</f>
        <v>-39</v>
      </c>
      <c r="AG146" s="54">
        <f>IFERROR(VALUE(INDEX('Paths Edit'!$C10:$LY10,1,4+AG$71)&amp;""),NA())</f>
        <v>-113</v>
      </c>
      <c r="AH146" s="53">
        <f>IFERROR(VALUE(INDEX('Paths Edit'!$C10:$LY10,1,4+AH$71)&amp;""),NA())</f>
        <v>-12</v>
      </c>
      <c r="AI146" s="54">
        <f>IFERROR(VALUE(INDEX('Paths Edit'!$C10:$LY10,1,4+AI$71)&amp;""),NA())</f>
        <v>-88</v>
      </c>
      <c r="AJ146" s="53">
        <f>IFERROR(VALUE(INDEX('Paths Edit'!$C10:$LY10,1,4+AJ$71)&amp;""),NA())</f>
        <v>-8</v>
      </c>
      <c r="AK146" s="54">
        <f>IFERROR(VALUE(INDEX('Paths Edit'!$C10:$LY10,1,4+AK$71)&amp;""),NA())</f>
        <v>-50</v>
      </c>
      <c r="AL146" s="53">
        <f>IFERROR(VALUE(INDEX('Paths Edit'!$C10:$LY10,1,4+AL$71)&amp;""),NA())</f>
        <v>-30</v>
      </c>
      <c r="AM146" s="54">
        <f>IFERROR(VALUE(INDEX('Paths Edit'!$C10:$LY10,1,4+AM$71)&amp;""),NA())</f>
        <v>-37</v>
      </c>
      <c r="AN146" s="53">
        <f>IFERROR(VALUE(INDEX('Paths Edit'!$C10:$LY10,1,4+AN$71)&amp;""),NA())</f>
        <v>-47</v>
      </c>
      <c r="AO146" s="54">
        <f>IFERROR(VALUE(INDEX('Paths Edit'!$C10:$LY10,1,4+AO$71)&amp;""),NA())</f>
        <v>8</v>
      </c>
      <c r="AP146" s="53">
        <f>IFERROR(VALUE(INDEX('Paths Edit'!$C10:$LY10,1,4+AP$71)&amp;""),NA())</f>
        <v>-38</v>
      </c>
      <c r="AQ146" s="54">
        <f>IFERROR(VALUE(INDEX('Paths Edit'!$C10:$LY10,1,4+AQ$71)&amp;""),NA())</f>
        <v>-6</v>
      </c>
      <c r="AR146" s="53">
        <f>IFERROR(VALUE(INDEX('Paths Edit'!$C10:$LY10,1,4+AR$71)&amp;""),NA())</f>
        <v>0</v>
      </c>
      <c r="AS146" s="54">
        <f>IFERROR(VALUE(INDEX('Paths Edit'!$C10:$LY10,1,4+AS$71)&amp;""),NA())</f>
        <v>-8</v>
      </c>
      <c r="AT146" s="53">
        <f>IFERROR(VALUE(INDEX('Paths Edit'!$C10:$LY10,1,4+AT$71)&amp;""),NA())</f>
        <v>21</v>
      </c>
      <c r="AU146" s="54">
        <f>IFERROR(VALUE(INDEX('Paths Edit'!$C10:$LY10,1,4+AU$71)&amp;""),NA())</f>
        <v>5</v>
      </c>
      <c r="AV146" s="53">
        <f>IFERROR(VALUE(INDEX('Paths Edit'!$C10:$LY10,1,4+AV$71)&amp;""),NA())</f>
        <v>51</v>
      </c>
      <c r="AW146" s="54">
        <f>IFERROR(VALUE(INDEX('Paths Edit'!$C10:$LY10,1,4+AW$71)&amp;""),NA())</f>
        <v>3</v>
      </c>
      <c r="AX146" s="53">
        <f>IFERROR(VALUE(INDEX('Paths Edit'!$C10:$LY10,1,4+AX$71)&amp;""),NA())</f>
        <v>38</v>
      </c>
      <c r="AY146" s="54">
        <f>IFERROR(VALUE(INDEX('Paths Edit'!$C10:$LY10,1,4+AY$71)&amp;""),NA())</f>
        <v>-35</v>
      </c>
      <c r="AZ146" s="53">
        <f>IFERROR(VALUE(INDEX('Paths Edit'!$C10:$LY10,1,4+AZ$71)&amp;""),NA())</f>
        <v>45</v>
      </c>
      <c r="BA146" s="54">
        <f>IFERROR(VALUE(INDEX('Paths Edit'!$C10:$LY10,1,4+BA$71)&amp;""),NA())</f>
        <v>-69</v>
      </c>
      <c r="BB146" s="53">
        <f>IFERROR(VALUE(INDEX('Paths Edit'!$C10:$LY10,1,4+BB$71)&amp;""),NA())</f>
        <v>13</v>
      </c>
      <c r="BC146" s="54">
        <f>IFERROR(VALUE(INDEX('Paths Edit'!$C10:$LY10,1,4+BC$71)&amp;""),NA())</f>
        <v>-91</v>
      </c>
      <c r="BD146" s="53">
        <f>IFERROR(VALUE(INDEX('Paths Edit'!$C10:$LY10,1,4+BD$71)&amp;""),NA())</f>
        <v>70</v>
      </c>
      <c r="BE146" s="54">
        <f>IFERROR(VALUE(INDEX('Paths Edit'!$C10:$LY10,1,4+BE$71)&amp;""),NA())</f>
        <v>-48</v>
      </c>
      <c r="BF146" s="53">
        <f>IFERROR(VALUE(INDEX('Paths Edit'!$C10:$LY10,1,4+BF$71)&amp;""),NA())</f>
        <v>102</v>
      </c>
      <c r="BG146" s="54">
        <f>IFERROR(VALUE(INDEX('Paths Edit'!$C10:$LY10,1,4+BG$71)&amp;""),NA())</f>
        <v>-58</v>
      </c>
      <c r="BH146" s="53">
        <f>IFERROR(VALUE(INDEX('Paths Edit'!$C10:$LY10,1,4+BH$71)&amp;""),NA())</f>
        <v>108</v>
      </c>
      <c r="BI146" s="54">
        <f>IFERROR(VALUE(INDEX('Paths Edit'!$C10:$LY10,1,4+BI$71)&amp;""),NA())</f>
        <v>-90</v>
      </c>
      <c r="BJ146" s="53">
        <f>IFERROR(VALUE(INDEX('Paths Edit'!$C10:$LY10,1,4+BJ$71)&amp;""),NA())</f>
        <v>131</v>
      </c>
      <c r="BK146" s="54">
        <f>IFERROR(VALUE(INDEX('Paths Edit'!$C10:$LY10,1,4+BK$71)&amp;""),NA())</f>
        <v>-72</v>
      </c>
      <c r="BL146" s="53">
        <f>IFERROR(VALUE(INDEX('Paths Edit'!$C10:$LY10,1,4+BL$71)&amp;""),NA())</f>
        <v>151</v>
      </c>
      <c r="BM146" s="54">
        <f>IFERROR(VALUE(INDEX('Paths Edit'!$C10:$LY10,1,4+BM$71)&amp;""),NA())</f>
        <v>-37</v>
      </c>
      <c r="BN146" s="53">
        <f>IFERROR(VALUE(INDEX('Paths Edit'!$C10:$LY10,1,4+BN$71)&amp;""),NA())</f>
        <v>140</v>
      </c>
      <c r="BO146" s="54">
        <f>IFERROR(VALUE(INDEX('Paths Edit'!$C10:$LY10,1,4+BO$71)&amp;""),NA())</f>
        <v>-1</v>
      </c>
      <c r="BP146" s="53">
        <f>IFERROR(VALUE(INDEX('Paths Edit'!$C10:$LY10,1,4+BP$71)&amp;""),NA())</f>
        <v>103</v>
      </c>
      <c r="BQ146" s="54">
        <f>IFERROR(VALUE(INDEX('Paths Edit'!$C10:$LY10,1,4+BQ$71)&amp;""),NA())</f>
        <v>15</v>
      </c>
      <c r="BR146" s="53">
        <f>IFERROR(VALUE(INDEX('Paths Edit'!$C10:$LY10,1,4+BR$71)&amp;""),NA())</f>
        <v>80</v>
      </c>
      <c r="BS146" s="54">
        <f>IFERROR(VALUE(INDEX('Paths Edit'!$C10:$LY10,1,4+BS$71)&amp;""),NA())</f>
        <v>31</v>
      </c>
      <c r="BT146" s="53">
        <f>IFERROR(VALUE(INDEX('Paths Edit'!$C10:$LY10,1,4+BT$71)&amp;""),NA())</f>
        <v>53</v>
      </c>
      <c r="BU146" s="54">
        <f>IFERROR(VALUE(INDEX('Paths Edit'!$C10:$LY10,1,4+BU$71)&amp;""),NA())</f>
        <v>19</v>
      </c>
      <c r="BV146" s="53">
        <f>IFERROR(VALUE(INDEX('Paths Edit'!$C10:$LY10,1,4+BV$71)&amp;""),NA())</f>
        <v>2</v>
      </c>
      <c r="BW146" s="54">
        <f>IFERROR(VALUE(INDEX('Paths Edit'!$C10:$LY10,1,4+BW$71)&amp;""),NA())</f>
        <v>20</v>
      </c>
      <c r="BX146" s="53">
        <f>IFERROR(VALUE(INDEX('Paths Edit'!$C10:$LY10,1,4+BX$71)&amp;""),NA())</f>
        <v>0</v>
      </c>
      <c r="BY146" s="54">
        <f>IFERROR(VALUE(INDEX('Paths Edit'!$C10:$LY10,1,4+BY$71)&amp;""),NA())</f>
        <v>55</v>
      </c>
      <c r="BZ146" s="53">
        <f>IFERROR(VALUE(INDEX('Paths Edit'!$C10:$LY10,1,4+BZ$71)&amp;""),NA())</f>
        <v>19</v>
      </c>
      <c r="CA146" s="54">
        <f>IFERROR(VALUE(INDEX('Paths Edit'!$C10:$LY10,1,4+CA$71)&amp;""),NA())</f>
        <v>73</v>
      </c>
      <c r="CB146" s="53">
        <f>IFERROR(VALUE(INDEX('Paths Edit'!$C10:$LY10,1,4+CB$71)&amp;""),NA())</f>
        <v>22</v>
      </c>
      <c r="CC146" s="54">
        <f>IFERROR(VALUE(INDEX('Paths Edit'!$C10:$LY10,1,4+CC$71)&amp;""),NA())</f>
        <v>90</v>
      </c>
      <c r="CD146" s="53">
        <f>IFERROR(VALUE(INDEX('Paths Edit'!$C10:$LY10,1,4+CD$71)&amp;""),NA())</f>
        <v>48</v>
      </c>
      <c r="CE146" s="54">
        <f>IFERROR(VALUE(INDEX('Paths Edit'!$C10:$LY10,1,4+CE$71)&amp;""),NA())</f>
        <v>102</v>
      </c>
      <c r="CF146" s="53">
        <f>IFERROR(VALUE(INDEX('Paths Edit'!$C10:$LY10,1,4+CF$71)&amp;""),NA())</f>
        <v>84</v>
      </c>
      <c r="CG146" s="54">
        <f>IFERROR(VALUE(INDEX('Paths Edit'!$C10:$LY10,1,4+CG$71)&amp;""),NA())</f>
        <v>125</v>
      </c>
      <c r="CH146" s="53">
        <f>IFERROR(VALUE(INDEX('Paths Edit'!$C10:$LY10,1,4+CH$71)&amp;""),NA())</f>
        <v>23</v>
      </c>
      <c r="CI146" s="54">
        <f>IFERROR(VALUE(INDEX('Paths Edit'!$C10:$LY10,1,4+CI$71)&amp;""),NA())</f>
        <v>115</v>
      </c>
      <c r="CJ146" s="53">
        <f>IFERROR(VALUE(INDEX('Paths Edit'!$C10:$LY10,1,4+CJ$71)&amp;""),NA())</f>
        <v>-24</v>
      </c>
      <c r="CK146" s="54">
        <f>IFERROR(VALUE(INDEX('Paths Edit'!$C10:$LY10,1,4+CK$71)&amp;""),NA())</f>
        <v>80</v>
      </c>
      <c r="CL146" s="53">
        <f>IFERROR(VALUE(INDEX('Paths Edit'!$C10:$LY10,1,4+CL$71)&amp;""),NA())</f>
        <v>-66</v>
      </c>
      <c r="CM146" s="54">
        <f>IFERROR(VALUE(INDEX('Paths Edit'!$C10:$LY10,1,4+CM$71)&amp;""),NA())</f>
        <v>82</v>
      </c>
      <c r="CN146" s="53">
        <f>IFERROR(VALUE(INDEX('Paths Edit'!$C10:$LY10,1,4+CN$71)&amp;""),NA())</f>
        <v>-119</v>
      </c>
      <c r="CO146" s="54">
        <f>IFERROR(VALUE(INDEX('Paths Edit'!$C10:$LY10,1,4+CO$71)&amp;""),NA())</f>
        <v>91</v>
      </c>
      <c r="CP146" s="53">
        <f>IFERROR(VALUE(INDEX('Paths Edit'!$C10:$LY10,1,4+CP$71)&amp;""),NA())</f>
        <v>-132</v>
      </c>
      <c r="CQ146" s="54">
        <f>IFERROR(VALUE(INDEX('Paths Edit'!$C10:$LY10,1,4+CQ$71)&amp;""),NA())</f>
        <v>12</v>
      </c>
      <c r="CR146" s="53">
        <f>IFERROR(VALUE(INDEX('Paths Edit'!$C10:$LY10,1,4+CR$71)&amp;""),NA())</f>
        <v>-91</v>
      </c>
      <c r="CS146" s="54">
        <f>IFERROR(VALUE(INDEX('Paths Edit'!$C10:$LY10,1,4+CS$71)&amp;""),NA())</f>
        <v>114</v>
      </c>
    </row>
    <row r="147" spans="1:97" ht="15" customHeight="1">
      <c r="A147" s="101"/>
      <c r="B147" s="53">
        <f>IFERROR(VALUE(INDEX('Paths Edit'!$C11:$LY11,1,4+B$71)&amp;""),NA())</f>
        <v>-163</v>
      </c>
      <c r="C147" s="54">
        <f>IFERROR(VALUE(INDEX('Paths Edit'!$C11:$LY11,1,4+C$71)&amp;""),NA())</f>
        <v>-73</v>
      </c>
      <c r="D147" s="53">
        <f>IFERROR(VALUE(INDEX('Paths Edit'!$C11:$LY11,1,4+D$71)&amp;""),NA())</f>
        <v>-192</v>
      </c>
      <c r="E147" s="54">
        <f>IFERROR(VALUE(INDEX('Paths Edit'!$C11:$LY11,1,4+E$71)&amp;""),NA())</f>
        <v>-39</v>
      </c>
      <c r="F147" s="53">
        <f>IFERROR(VALUE(INDEX('Paths Edit'!$C11:$LY11,1,4+F$71)&amp;""),NA())</f>
        <v>-170</v>
      </c>
      <c r="G147" s="54">
        <f>IFERROR(VALUE(INDEX('Paths Edit'!$C11:$LY11,1,4+G$71)&amp;""),NA())</f>
        <v>2</v>
      </c>
      <c r="H147" s="53">
        <f>IFERROR(VALUE(INDEX('Paths Edit'!$C11:$LY11,1,4+H$71)&amp;""),NA())</f>
        <v>-149</v>
      </c>
      <c r="I147" s="54">
        <f>IFERROR(VALUE(INDEX('Paths Edit'!$C11:$LY11,1,4+I$71)&amp;""),NA())</f>
        <v>-15</v>
      </c>
      <c r="J147" s="53">
        <f>IFERROR(VALUE(INDEX('Paths Edit'!$C11:$LY11,1,4+J$71)&amp;""),NA())</f>
        <v>-118</v>
      </c>
      <c r="K147" s="54">
        <f>IFERROR(VALUE(INDEX('Paths Edit'!$C11:$LY11,1,4+K$71)&amp;""),NA())</f>
        <v>-35</v>
      </c>
      <c r="L147" s="53">
        <f>IFERROR(VALUE(INDEX('Paths Edit'!$C11:$LY11,1,4+L$71)&amp;""),NA())</f>
        <v>-112</v>
      </c>
      <c r="M147" s="54">
        <f>IFERROR(VALUE(INDEX('Paths Edit'!$C11:$LY11,1,4+M$71)&amp;""),NA())</f>
        <v>-78</v>
      </c>
      <c r="N147" s="53">
        <f>IFERROR(VALUE(INDEX('Paths Edit'!$C11:$LY11,1,4+N$71)&amp;""),NA())</f>
        <v>-134</v>
      </c>
      <c r="O147" s="54">
        <f>IFERROR(VALUE(INDEX('Paths Edit'!$C11:$LY11,1,4+O$71)&amp;""),NA())</f>
        <v>-79</v>
      </c>
      <c r="P147" s="53">
        <f>IFERROR(VALUE(INDEX('Paths Edit'!$C11:$LY11,1,4+P$71)&amp;""),NA())</f>
        <v>-97</v>
      </c>
      <c r="Q147" s="54">
        <f>IFERROR(VALUE(INDEX('Paths Edit'!$C11:$LY11,1,4+Q$71)&amp;""),NA())</f>
        <v>-107</v>
      </c>
      <c r="R147" s="53">
        <f>IFERROR(VALUE(INDEX('Paths Edit'!$C11:$LY11,1,4+R$71)&amp;""),NA())</f>
        <v>-73</v>
      </c>
      <c r="S147" s="54">
        <f>IFERROR(VALUE(INDEX('Paths Edit'!$C11:$LY11,1,4+S$71)&amp;""),NA())</f>
        <v>-90</v>
      </c>
      <c r="T147" s="53">
        <f>IFERROR(VALUE(INDEX('Paths Edit'!$C11:$LY11,1,4+T$71)&amp;""),NA())</f>
        <v>-62</v>
      </c>
      <c r="U147" s="54">
        <f>IFERROR(VALUE(INDEX('Paths Edit'!$C11:$LY11,1,4+U$71)&amp;""),NA())</f>
        <v>-56</v>
      </c>
      <c r="V147" s="53">
        <f>IFERROR(VALUE(INDEX('Paths Edit'!$C11:$LY11,1,4+V$71)&amp;""),NA())</f>
        <v>-53</v>
      </c>
      <c r="W147" s="54">
        <f>IFERROR(VALUE(INDEX('Paths Edit'!$C11:$LY11,1,4+W$71)&amp;""),NA())</f>
        <v>-16</v>
      </c>
      <c r="X147" s="53">
        <f>IFERROR(VALUE(INDEX('Paths Edit'!$C11:$LY11,1,4+X$71)&amp;""),NA())</f>
        <v>-71</v>
      </c>
      <c r="Y147" s="54">
        <f>IFERROR(VALUE(INDEX('Paths Edit'!$C11:$LY11,1,4+Y$71)&amp;""),NA())</f>
        <v>-11</v>
      </c>
      <c r="Z147" s="53">
        <f>IFERROR(VALUE(INDEX('Paths Edit'!$C11:$LY11,1,4+Z$71)&amp;""),NA())</f>
        <v>-109</v>
      </c>
      <c r="AA147" s="54">
        <f>IFERROR(VALUE(INDEX('Paths Edit'!$C11:$LY11,1,4+AA$71)&amp;""),NA())</f>
        <v>-15</v>
      </c>
      <c r="AB147" s="53">
        <f>IFERROR(VALUE(INDEX('Paths Edit'!$C11:$LY11,1,4+AB$71)&amp;""),NA())</f>
        <v>-81</v>
      </c>
      <c r="AC147" s="54">
        <f>IFERROR(VALUE(INDEX('Paths Edit'!$C11:$LY11,1,4+AC$71)&amp;""),NA())</f>
        <v>-131</v>
      </c>
      <c r="AD147" s="53">
        <f>IFERROR(VALUE(INDEX('Paths Edit'!$C11:$LY11,1,4+AD$71)&amp;""),NA())</f>
        <v>-50</v>
      </c>
      <c r="AE147" s="54">
        <f>IFERROR(VALUE(INDEX('Paths Edit'!$C11:$LY11,1,4+AE$71)&amp;""),NA())</f>
        <v>-129</v>
      </c>
      <c r="AF147" s="53">
        <f>IFERROR(VALUE(INDEX('Paths Edit'!$C11:$LY11,1,4+AF$71)&amp;""),NA())</f>
        <v>-41</v>
      </c>
      <c r="AG147" s="54">
        <f>IFERROR(VALUE(INDEX('Paths Edit'!$C11:$LY11,1,4+AG$71)&amp;""),NA())</f>
        <v>-106</v>
      </c>
      <c r="AH147" s="53">
        <f>IFERROR(VALUE(INDEX('Paths Edit'!$C11:$LY11,1,4+AH$71)&amp;""),NA())</f>
        <v>-8</v>
      </c>
      <c r="AI147" s="54">
        <f>IFERROR(VALUE(INDEX('Paths Edit'!$C11:$LY11,1,4+AI$71)&amp;""),NA())</f>
        <v>-84</v>
      </c>
      <c r="AJ147" s="53">
        <f>IFERROR(VALUE(INDEX('Paths Edit'!$C11:$LY11,1,4+AJ$71)&amp;""),NA())</f>
        <v>-9</v>
      </c>
      <c r="AK147" s="54">
        <f>IFERROR(VALUE(INDEX('Paths Edit'!$C11:$LY11,1,4+AK$71)&amp;""),NA())</f>
        <v>-43</v>
      </c>
      <c r="AL147" s="53">
        <f>IFERROR(VALUE(INDEX('Paths Edit'!$C11:$LY11,1,4+AL$71)&amp;""),NA())</f>
        <v>-36</v>
      </c>
      <c r="AM147" s="54">
        <f>IFERROR(VALUE(INDEX('Paths Edit'!$C11:$LY11,1,4+AM$71)&amp;""),NA())</f>
        <v>-35</v>
      </c>
      <c r="AN147" s="53">
        <f>IFERROR(VALUE(INDEX('Paths Edit'!$C11:$LY11,1,4+AN$71)&amp;""),NA())</f>
        <v>-42</v>
      </c>
      <c r="AO147" s="54">
        <f>IFERROR(VALUE(INDEX('Paths Edit'!$C11:$LY11,1,4+AO$71)&amp;""),NA())</f>
        <v>11</v>
      </c>
      <c r="AP147" s="53">
        <f>IFERROR(VALUE(INDEX('Paths Edit'!$C11:$LY11,1,4+AP$71)&amp;""),NA())</f>
        <v>-32</v>
      </c>
      <c r="AQ147" s="54">
        <f>IFERROR(VALUE(INDEX('Paths Edit'!$C11:$LY11,1,4+AQ$71)&amp;""),NA())</f>
        <v>-10</v>
      </c>
      <c r="AR147" s="53">
        <f>IFERROR(VALUE(INDEX('Paths Edit'!$C11:$LY11,1,4+AR$71)&amp;""),NA())</f>
        <v>5</v>
      </c>
      <c r="AS147" s="54">
        <f>IFERROR(VALUE(INDEX('Paths Edit'!$C11:$LY11,1,4+AS$71)&amp;""),NA())</f>
        <v>-3</v>
      </c>
      <c r="AT147" s="53">
        <f>IFERROR(VALUE(INDEX('Paths Edit'!$C11:$LY11,1,4+AT$71)&amp;""),NA())</f>
        <v>26</v>
      </c>
      <c r="AU147" s="54">
        <f>IFERROR(VALUE(INDEX('Paths Edit'!$C11:$LY11,1,4+AU$71)&amp;""),NA())</f>
        <v>8</v>
      </c>
      <c r="AV147" s="53">
        <f>IFERROR(VALUE(INDEX('Paths Edit'!$C11:$LY11,1,4+AV$71)&amp;""),NA())</f>
        <v>52</v>
      </c>
      <c r="AW147" s="54">
        <f>IFERROR(VALUE(INDEX('Paths Edit'!$C11:$LY11,1,4+AW$71)&amp;""),NA())</f>
        <v>-4</v>
      </c>
      <c r="AX147" s="53">
        <f>IFERROR(VALUE(INDEX('Paths Edit'!$C11:$LY11,1,4+AX$71)&amp;""),NA())</f>
        <v>39</v>
      </c>
      <c r="AY147" s="54">
        <f>IFERROR(VALUE(INDEX('Paths Edit'!$C11:$LY11,1,4+AY$71)&amp;""),NA())</f>
        <v>-43</v>
      </c>
      <c r="AZ147" s="53">
        <f>IFERROR(VALUE(INDEX('Paths Edit'!$C11:$LY11,1,4+AZ$71)&amp;""),NA())</f>
        <v>39</v>
      </c>
      <c r="BA147" s="54">
        <f>IFERROR(VALUE(INDEX('Paths Edit'!$C11:$LY11,1,4+BA$71)&amp;""),NA())</f>
        <v>-73</v>
      </c>
      <c r="BB147" s="53">
        <f>IFERROR(VALUE(INDEX('Paths Edit'!$C11:$LY11,1,4+BB$71)&amp;""),NA())</f>
        <v>6</v>
      </c>
      <c r="BC147" s="54">
        <f>IFERROR(VALUE(INDEX('Paths Edit'!$C11:$LY11,1,4+BC$71)&amp;""),NA())</f>
        <v>-98</v>
      </c>
      <c r="BD147" s="53">
        <f>IFERROR(VALUE(INDEX('Paths Edit'!$C11:$LY11,1,4+BD$71)&amp;""),NA())</f>
        <v>78</v>
      </c>
      <c r="BE147" s="54">
        <f>IFERROR(VALUE(INDEX('Paths Edit'!$C11:$LY11,1,4+BE$71)&amp;""),NA())</f>
        <v>-46</v>
      </c>
      <c r="BF147" s="53">
        <f>IFERROR(VALUE(INDEX('Paths Edit'!$C11:$LY11,1,4+BF$71)&amp;""),NA())</f>
        <v>101</v>
      </c>
      <c r="BG147" s="54">
        <f>IFERROR(VALUE(INDEX('Paths Edit'!$C11:$LY11,1,4+BG$71)&amp;""),NA())</f>
        <v>-64</v>
      </c>
      <c r="BH147" s="53">
        <f>IFERROR(VALUE(INDEX('Paths Edit'!$C11:$LY11,1,4+BH$71)&amp;""),NA())</f>
        <v>104</v>
      </c>
      <c r="BI147" s="54">
        <f>IFERROR(VALUE(INDEX('Paths Edit'!$C11:$LY11,1,4+BI$71)&amp;""),NA())</f>
        <v>-102</v>
      </c>
      <c r="BJ147" s="53">
        <f>IFERROR(VALUE(INDEX('Paths Edit'!$C11:$LY11,1,4+BJ$71)&amp;""),NA())</f>
        <v>136</v>
      </c>
      <c r="BK147" s="54">
        <f>IFERROR(VALUE(INDEX('Paths Edit'!$C11:$LY11,1,4+BK$71)&amp;""),NA())</f>
        <v>-65</v>
      </c>
      <c r="BL147" s="53">
        <f>IFERROR(VALUE(INDEX('Paths Edit'!$C11:$LY11,1,4+BL$71)&amp;""),NA())</f>
        <v>146</v>
      </c>
      <c r="BM147" s="54">
        <f>IFERROR(VALUE(INDEX('Paths Edit'!$C11:$LY11,1,4+BM$71)&amp;""),NA())</f>
        <v>-31</v>
      </c>
      <c r="BN147" s="53">
        <f>IFERROR(VALUE(INDEX('Paths Edit'!$C11:$LY11,1,4+BN$71)&amp;""),NA())</f>
        <v>134</v>
      </c>
      <c r="BO147" s="54">
        <f>IFERROR(VALUE(INDEX('Paths Edit'!$C11:$LY11,1,4+BO$71)&amp;""),NA())</f>
        <v>4</v>
      </c>
      <c r="BP147" s="53">
        <f>IFERROR(VALUE(INDEX('Paths Edit'!$C11:$LY11,1,4+BP$71)&amp;""),NA())</f>
        <v>101</v>
      </c>
      <c r="BQ147" s="54">
        <f>IFERROR(VALUE(INDEX('Paths Edit'!$C11:$LY11,1,4+BQ$71)&amp;""),NA())</f>
        <v>20</v>
      </c>
      <c r="BR147" s="53">
        <f>IFERROR(VALUE(INDEX('Paths Edit'!$C11:$LY11,1,4+BR$71)&amp;""),NA())</f>
        <v>78</v>
      </c>
      <c r="BS147" s="54">
        <f>IFERROR(VALUE(INDEX('Paths Edit'!$C11:$LY11,1,4+BS$71)&amp;""),NA())</f>
        <v>25</v>
      </c>
      <c r="BT147" s="53">
        <f>IFERROR(VALUE(INDEX('Paths Edit'!$C11:$LY11,1,4+BT$71)&amp;""),NA())</f>
        <v>47</v>
      </c>
      <c r="BU147" s="54">
        <f>IFERROR(VALUE(INDEX('Paths Edit'!$C11:$LY11,1,4+BU$71)&amp;""),NA())</f>
        <v>22</v>
      </c>
      <c r="BV147" s="53">
        <f>IFERROR(VALUE(INDEX('Paths Edit'!$C11:$LY11,1,4+BV$71)&amp;""),NA())</f>
        <v>-4</v>
      </c>
      <c r="BW147" s="54">
        <f>IFERROR(VALUE(INDEX('Paths Edit'!$C11:$LY11,1,4+BW$71)&amp;""),NA())</f>
        <v>28</v>
      </c>
      <c r="BX147" s="53">
        <f>IFERROR(VALUE(INDEX('Paths Edit'!$C11:$LY11,1,4+BX$71)&amp;""),NA())</f>
        <v>7</v>
      </c>
      <c r="BY147" s="54">
        <f>IFERROR(VALUE(INDEX('Paths Edit'!$C11:$LY11,1,4+BY$71)&amp;""),NA())</f>
        <v>55</v>
      </c>
      <c r="BZ147" s="53">
        <f>IFERROR(VALUE(INDEX('Paths Edit'!$C11:$LY11,1,4+BZ$71)&amp;""),NA())</f>
        <v>15</v>
      </c>
      <c r="CA147" s="54">
        <f>IFERROR(VALUE(INDEX('Paths Edit'!$C11:$LY11,1,4+CA$71)&amp;""),NA())</f>
        <v>79</v>
      </c>
      <c r="CB147" s="53">
        <f>IFERROR(VALUE(INDEX('Paths Edit'!$C11:$LY11,1,4+CB$71)&amp;""),NA())</f>
        <v>30</v>
      </c>
      <c r="CC147" s="54">
        <f>IFERROR(VALUE(INDEX('Paths Edit'!$C11:$LY11,1,4+CC$71)&amp;""),NA())</f>
        <v>93</v>
      </c>
      <c r="CD147" s="53">
        <f>IFERROR(VALUE(INDEX('Paths Edit'!$C11:$LY11,1,4+CD$71)&amp;""),NA())</f>
        <v>50</v>
      </c>
      <c r="CE147" s="54">
        <f>IFERROR(VALUE(INDEX('Paths Edit'!$C11:$LY11,1,4+CE$71)&amp;""),NA())</f>
        <v>107</v>
      </c>
      <c r="CF147" s="53">
        <f>IFERROR(VALUE(INDEX('Paths Edit'!$C11:$LY11,1,4+CF$71)&amp;""),NA())</f>
        <v>99</v>
      </c>
      <c r="CG147" s="54">
        <f>IFERROR(VALUE(INDEX('Paths Edit'!$C11:$LY11,1,4+CG$71)&amp;""),NA())</f>
        <v>118</v>
      </c>
      <c r="CH147" s="53">
        <f>IFERROR(VALUE(INDEX('Paths Edit'!$C11:$LY11,1,4+CH$71)&amp;""),NA())</f>
        <v>29</v>
      </c>
      <c r="CI147" s="54">
        <f>IFERROR(VALUE(INDEX('Paths Edit'!$C11:$LY11,1,4+CI$71)&amp;""),NA())</f>
        <v>111</v>
      </c>
      <c r="CJ147" s="53">
        <f>IFERROR(VALUE(INDEX('Paths Edit'!$C11:$LY11,1,4+CJ$71)&amp;""),NA())</f>
        <v>-15</v>
      </c>
      <c r="CK147" s="54">
        <f>IFERROR(VALUE(INDEX('Paths Edit'!$C11:$LY11,1,4+CK$71)&amp;""),NA())</f>
        <v>85</v>
      </c>
      <c r="CL147" s="53">
        <f>IFERROR(VALUE(INDEX('Paths Edit'!$C11:$LY11,1,4+CL$71)&amp;""),NA())</f>
        <v>-74</v>
      </c>
      <c r="CM147" s="54">
        <f>IFERROR(VALUE(INDEX('Paths Edit'!$C11:$LY11,1,4+CM$71)&amp;""),NA())</f>
        <v>87</v>
      </c>
      <c r="CN147" s="53">
        <f>IFERROR(VALUE(INDEX('Paths Edit'!$C11:$LY11,1,4+CN$71)&amp;""),NA())</f>
        <v>-126</v>
      </c>
      <c r="CO147" s="54">
        <f>IFERROR(VALUE(INDEX('Paths Edit'!$C11:$LY11,1,4+CO$71)&amp;""),NA())</f>
        <v>78</v>
      </c>
      <c r="CP147" s="53">
        <f>IFERROR(VALUE(INDEX('Paths Edit'!$C11:$LY11,1,4+CP$71)&amp;""),NA())</f>
        <v>-135</v>
      </c>
      <c r="CQ147" s="54">
        <f>IFERROR(VALUE(INDEX('Paths Edit'!$C11:$LY11,1,4+CQ$71)&amp;""),NA())</f>
        <v>-1</v>
      </c>
      <c r="CR147" s="53">
        <f>IFERROR(VALUE(INDEX('Paths Edit'!$C11:$LY11,1,4+CR$71)&amp;""),NA())</f>
        <v>-72</v>
      </c>
      <c r="CS147" s="54">
        <f>IFERROR(VALUE(INDEX('Paths Edit'!$C11:$LY11,1,4+CS$71)&amp;""),NA())</f>
        <v>128</v>
      </c>
    </row>
    <row r="148" spans="1:97" ht="15" customHeight="1">
      <c r="A148" s="101"/>
      <c r="B148" s="53">
        <f>IFERROR(VALUE(INDEX('Paths Edit'!$C12:$LY12,1,4+B$71)&amp;""),NA())</f>
        <v>-154</v>
      </c>
      <c r="C148" s="54">
        <f>IFERROR(VALUE(INDEX('Paths Edit'!$C12:$LY12,1,4+C$71)&amp;""),NA())</f>
        <v>-70</v>
      </c>
      <c r="D148" s="53">
        <f>IFERROR(VALUE(INDEX('Paths Edit'!$C12:$LY12,1,4+D$71)&amp;""),NA())</f>
        <v>-187</v>
      </c>
      <c r="E148" s="54">
        <f>IFERROR(VALUE(INDEX('Paths Edit'!$C12:$LY12,1,4+E$71)&amp;""),NA())</f>
        <v>-34</v>
      </c>
      <c r="F148" s="53">
        <f>IFERROR(VALUE(INDEX('Paths Edit'!$C12:$LY12,1,4+F$71)&amp;""),NA())</f>
        <v>-167</v>
      </c>
      <c r="G148" s="54">
        <f>IFERROR(VALUE(INDEX('Paths Edit'!$C12:$LY12,1,4+G$71)&amp;""),NA())</f>
        <v>9</v>
      </c>
      <c r="H148" s="53">
        <f>IFERROR(VALUE(INDEX('Paths Edit'!$C12:$LY12,1,4+H$71)&amp;""),NA())</f>
        <v>-142</v>
      </c>
      <c r="I148" s="54">
        <f>IFERROR(VALUE(INDEX('Paths Edit'!$C12:$LY12,1,4+I$71)&amp;""),NA())</f>
        <v>-13</v>
      </c>
      <c r="J148" s="53">
        <f>IFERROR(VALUE(INDEX('Paths Edit'!$C12:$LY12,1,4+J$71)&amp;""),NA())</f>
        <v>-113</v>
      </c>
      <c r="K148" s="54">
        <f>IFERROR(VALUE(INDEX('Paths Edit'!$C12:$LY12,1,4+K$71)&amp;""),NA())</f>
        <v>-43</v>
      </c>
      <c r="L148" s="53">
        <f>IFERROR(VALUE(INDEX('Paths Edit'!$C12:$LY12,1,4+L$71)&amp;""),NA())</f>
        <v>-118</v>
      </c>
      <c r="M148" s="54">
        <f>IFERROR(VALUE(INDEX('Paths Edit'!$C12:$LY12,1,4+M$71)&amp;""),NA())</f>
        <v>-83</v>
      </c>
      <c r="N148" s="53">
        <f>IFERROR(VALUE(INDEX('Paths Edit'!$C12:$LY12,1,4+N$71)&amp;""),NA())</f>
        <v>-138</v>
      </c>
      <c r="O148" s="54">
        <f>IFERROR(VALUE(INDEX('Paths Edit'!$C12:$LY12,1,4+O$71)&amp;""),NA())</f>
        <v>-73</v>
      </c>
      <c r="P148" s="53">
        <f>IFERROR(VALUE(INDEX('Paths Edit'!$C12:$LY12,1,4+P$71)&amp;""),NA())</f>
        <v>-87</v>
      </c>
      <c r="Q148" s="54">
        <f>IFERROR(VALUE(INDEX('Paths Edit'!$C12:$LY12,1,4+Q$71)&amp;""),NA())</f>
        <v>-109</v>
      </c>
      <c r="R148" s="53">
        <f>IFERROR(VALUE(INDEX('Paths Edit'!$C12:$LY12,1,4+R$71)&amp;""),NA())</f>
        <v>-68</v>
      </c>
      <c r="S148" s="54">
        <f>IFERROR(VALUE(INDEX('Paths Edit'!$C12:$LY12,1,4+S$71)&amp;""),NA())</f>
        <v>-85</v>
      </c>
      <c r="T148" s="53">
        <f>IFERROR(VALUE(INDEX('Paths Edit'!$C12:$LY12,1,4+T$71)&amp;""),NA())</f>
        <v>-58</v>
      </c>
      <c r="U148" s="54">
        <f>IFERROR(VALUE(INDEX('Paths Edit'!$C12:$LY12,1,4+U$71)&amp;""),NA())</f>
        <v>-51</v>
      </c>
      <c r="V148" s="53">
        <f>IFERROR(VALUE(INDEX('Paths Edit'!$C12:$LY12,1,4+V$71)&amp;""),NA())</f>
        <v>-52</v>
      </c>
      <c r="W148" s="54">
        <f>IFERROR(VALUE(INDEX('Paths Edit'!$C12:$LY12,1,4+W$71)&amp;""),NA())</f>
        <v>-10</v>
      </c>
      <c r="X148" s="53">
        <f>IFERROR(VALUE(INDEX('Paths Edit'!$C12:$LY12,1,4+X$71)&amp;""),NA())</f>
        <v>-74</v>
      </c>
      <c r="Y148" s="54">
        <f>IFERROR(VALUE(INDEX('Paths Edit'!$C12:$LY12,1,4+Y$71)&amp;""),NA())</f>
        <v>-20</v>
      </c>
      <c r="Z148" s="53">
        <f>IFERROR(VALUE(INDEX('Paths Edit'!$C12:$LY12,1,4+Z$71)&amp;""),NA())</f>
        <v>-120</v>
      </c>
      <c r="AA148" s="54">
        <f>IFERROR(VALUE(INDEX('Paths Edit'!$C12:$LY12,1,4+AA$71)&amp;""),NA())</f>
        <v>-11</v>
      </c>
      <c r="AB148" s="53">
        <f>IFERROR(VALUE(INDEX('Paths Edit'!$C12:$LY12,1,4+AB$71)&amp;""),NA())</f>
        <v>-76</v>
      </c>
      <c r="AC148" s="54">
        <f>IFERROR(VALUE(INDEX('Paths Edit'!$C12:$LY12,1,4+AC$71)&amp;""),NA())</f>
        <v>-133</v>
      </c>
      <c r="AD148" s="53">
        <f>IFERROR(VALUE(INDEX('Paths Edit'!$C12:$LY12,1,4+AD$71)&amp;""),NA())</f>
        <v>-45</v>
      </c>
      <c r="AE148" s="54">
        <f>IFERROR(VALUE(INDEX('Paths Edit'!$C12:$LY12,1,4+AE$71)&amp;""),NA())</f>
        <v>-127</v>
      </c>
      <c r="AF148" s="53">
        <f>IFERROR(VALUE(INDEX('Paths Edit'!$C12:$LY12,1,4+AF$71)&amp;""),NA())</f>
        <v>-40</v>
      </c>
      <c r="AG148" s="54">
        <f>IFERROR(VALUE(INDEX('Paths Edit'!$C12:$LY12,1,4+AG$71)&amp;""),NA())</f>
        <v>-102</v>
      </c>
      <c r="AH148" s="53">
        <f>IFERROR(VALUE(INDEX('Paths Edit'!$C12:$LY12,1,4+AH$71)&amp;""),NA())</f>
        <v>-5</v>
      </c>
      <c r="AI148" s="54">
        <f>IFERROR(VALUE(INDEX('Paths Edit'!$C12:$LY12,1,4+AI$71)&amp;""),NA())</f>
        <v>-77</v>
      </c>
      <c r="AJ148" s="53" t="e">
        <f>IFERROR(VALUE(INDEX('Paths Edit'!$C12:$LY12,1,4+AJ$71)&amp;""),NA())</f>
        <v>#N/A</v>
      </c>
      <c r="AK148" s="54" t="e">
        <f>IFERROR(VALUE(INDEX('Paths Edit'!$C12:$LY12,1,4+AK$71)&amp;""),NA())</f>
        <v>#N/A</v>
      </c>
      <c r="AL148" s="53">
        <f>IFERROR(VALUE(INDEX('Paths Edit'!$C12:$LY12,1,4+AL$71)&amp;""),NA())</f>
        <v>-44</v>
      </c>
      <c r="AM148" s="54">
        <f>IFERROR(VALUE(INDEX('Paths Edit'!$C12:$LY12,1,4+AM$71)&amp;""),NA())</f>
        <v>-35</v>
      </c>
      <c r="AN148" s="53">
        <f>IFERROR(VALUE(INDEX('Paths Edit'!$C12:$LY12,1,4+AN$71)&amp;""),NA())</f>
        <v>-36</v>
      </c>
      <c r="AO148" s="54">
        <f>IFERROR(VALUE(INDEX('Paths Edit'!$C12:$LY12,1,4+AO$71)&amp;""),NA())</f>
        <v>12</v>
      </c>
      <c r="AP148" s="53">
        <f>IFERROR(VALUE(INDEX('Paths Edit'!$C12:$LY12,1,4+AP$71)&amp;""),NA())</f>
        <v>-26</v>
      </c>
      <c r="AQ148" s="54">
        <f>IFERROR(VALUE(INDEX('Paths Edit'!$C12:$LY12,1,4+AQ$71)&amp;""),NA())</f>
        <v>-13</v>
      </c>
      <c r="AR148" s="53">
        <f>IFERROR(VALUE(INDEX('Paths Edit'!$C12:$LY12,1,4+AR$71)&amp;""),NA())</f>
        <v>7</v>
      </c>
      <c r="AS148" s="54">
        <f>IFERROR(VALUE(INDEX('Paths Edit'!$C12:$LY12,1,4+AS$71)&amp;""),NA())</f>
        <v>3</v>
      </c>
      <c r="AT148" s="53">
        <f>IFERROR(VALUE(INDEX('Paths Edit'!$C12:$LY12,1,4+AT$71)&amp;""),NA())</f>
        <v>29</v>
      </c>
      <c r="AU148" s="54">
        <f>IFERROR(VALUE(INDEX('Paths Edit'!$C12:$LY12,1,4+AU$71)&amp;""),NA())</f>
        <v>9</v>
      </c>
      <c r="AV148" s="53">
        <f>IFERROR(VALUE(INDEX('Paths Edit'!$C12:$LY12,1,4+AV$71)&amp;""),NA())</f>
        <v>51</v>
      </c>
      <c r="AW148" s="54">
        <f>IFERROR(VALUE(INDEX('Paths Edit'!$C12:$LY12,1,4+AW$71)&amp;""),NA())</f>
        <v>-11</v>
      </c>
      <c r="AX148" s="53">
        <f>IFERROR(VALUE(INDEX('Paths Edit'!$C12:$LY12,1,4+AX$71)&amp;""),NA())</f>
        <v>43</v>
      </c>
      <c r="AY148" s="54">
        <f>IFERROR(VALUE(INDEX('Paths Edit'!$C12:$LY12,1,4+AY$71)&amp;""),NA())</f>
        <v>-48</v>
      </c>
      <c r="AZ148" s="53">
        <f>IFERROR(VALUE(INDEX('Paths Edit'!$C12:$LY12,1,4+AZ$71)&amp;""),NA())</f>
        <v>31</v>
      </c>
      <c r="BA148" s="54">
        <f>IFERROR(VALUE(INDEX('Paths Edit'!$C12:$LY12,1,4+BA$71)&amp;""),NA())</f>
        <v>-77</v>
      </c>
      <c r="BB148" s="53">
        <f>IFERROR(VALUE(INDEX('Paths Edit'!$C12:$LY12,1,4+BB$71)&amp;""),NA())</f>
        <v>0</v>
      </c>
      <c r="BC148" s="54">
        <f>IFERROR(VALUE(INDEX('Paths Edit'!$C12:$LY12,1,4+BC$71)&amp;""),NA())</f>
        <v>-100</v>
      </c>
      <c r="BD148" s="53">
        <f>IFERROR(VALUE(INDEX('Paths Edit'!$C12:$LY12,1,4+BD$71)&amp;""),NA())</f>
        <v>86</v>
      </c>
      <c r="BE148" s="54">
        <f>IFERROR(VALUE(INDEX('Paths Edit'!$C12:$LY12,1,4+BE$71)&amp;""),NA())</f>
        <v>-47</v>
      </c>
      <c r="BF148" s="53">
        <f>IFERROR(VALUE(INDEX('Paths Edit'!$C12:$LY12,1,4+BF$71)&amp;""),NA())</f>
        <v>103</v>
      </c>
      <c r="BG148" s="54">
        <f>IFERROR(VALUE(INDEX('Paths Edit'!$C12:$LY12,1,4+BG$71)&amp;""),NA())</f>
        <v>-71</v>
      </c>
      <c r="BH148" s="53">
        <f>IFERROR(VALUE(INDEX('Paths Edit'!$C12:$LY12,1,4+BH$71)&amp;""),NA())</f>
        <v>99</v>
      </c>
      <c r="BI148" s="54">
        <f>IFERROR(VALUE(INDEX('Paths Edit'!$C12:$LY12,1,4+BI$71)&amp;""),NA())</f>
        <v>-112</v>
      </c>
      <c r="BJ148" s="53">
        <f>IFERROR(VALUE(INDEX('Paths Edit'!$C12:$LY12,1,4+BJ$71)&amp;""),NA())</f>
        <v>140</v>
      </c>
      <c r="BK148" s="54">
        <f>IFERROR(VALUE(INDEX('Paths Edit'!$C12:$LY12,1,4+BK$71)&amp;""),NA())</f>
        <v>-57</v>
      </c>
      <c r="BL148" s="53">
        <f>IFERROR(VALUE(INDEX('Paths Edit'!$C12:$LY12,1,4+BL$71)&amp;""),NA())</f>
        <v>144</v>
      </c>
      <c r="BM148" s="54">
        <f>IFERROR(VALUE(INDEX('Paths Edit'!$C12:$LY12,1,4+BM$71)&amp;""),NA())</f>
        <v>-25</v>
      </c>
      <c r="BN148" s="53">
        <f>IFERROR(VALUE(INDEX('Paths Edit'!$C12:$LY12,1,4+BN$71)&amp;""),NA())</f>
        <v>125</v>
      </c>
      <c r="BO148" s="54">
        <f>IFERROR(VALUE(INDEX('Paths Edit'!$C12:$LY12,1,4+BO$71)&amp;""),NA())</f>
        <v>8</v>
      </c>
      <c r="BP148" s="53">
        <f>IFERROR(VALUE(INDEX('Paths Edit'!$C12:$LY12,1,4+BP$71)&amp;""),NA())</f>
        <v>102</v>
      </c>
      <c r="BQ148" s="54">
        <f>IFERROR(VALUE(INDEX('Paths Edit'!$C12:$LY12,1,4+BQ$71)&amp;""),NA())</f>
        <v>27</v>
      </c>
      <c r="BR148" s="53">
        <f>IFERROR(VALUE(INDEX('Paths Edit'!$C12:$LY12,1,4+BR$71)&amp;""),NA())</f>
        <v>75</v>
      </c>
      <c r="BS148" s="54">
        <f>IFERROR(VALUE(INDEX('Paths Edit'!$C12:$LY12,1,4+BS$71)&amp;""),NA())</f>
        <v>19</v>
      </c>
      <c r="BT148" s="53">
        <f>IFERROR(VALUE(INDEX('Paths Edit'!$C12:$LY12,1,4+BT$71)&amp;""),NA())</f>
        <v>38</v>
      </c>
      <c r="BU148" s="54">
        <f>IFERROR(VALUE(INDEX('Paths Edit'!$C12:$LY12,1,4+BU$71)&amp;""),NA())</f>
        <v>20</v>
      </c>
      <c r="BV148" s="53">
        <f>IFERROR(VALUE(INDEX('Paths Edit'!$C12:$LY12,1,4+BV$71)&amp;""),NA())</f>
        <v>-7</v>
      </c>
      <c r="BW148" s="54">
        <f>IFERROR(VALUE(INDEX('Paths Edit'!$C12:$LY12,1,4+BW$71)&amp;""),NA())</f>
        <v>36</v>
      </c>
      <c r="BX148" s="53">
        <f>IFERROR(VALUE(INDEX('Paths Edit'!$C12:$LY12,1,4+BX$71)&amp;""),NA())</f>
        <v>13</v>
      </c>
      <c r="BY148" s="54">
        <f>IFERROR(VALUE(INDEX('Paths Edit'!$C12:$LY12,1,4+BY$71)&amp;""),NA())</f>
        <v>56</v>
      </c>
      <c r="BZ148" s="53">
        <f>IFERROR(VALUE(INDEX('Paths Edit'!$C12:$LY12,1,4+BZ$71)&amp;""),NA())</f>
        <v>8</v>
      </c>
      <c r="CA148" s="54">
        <f>IFERROR(VALUE(INDEX('Paths Edit'!$C12:$LY12,1,4+CA$71)&amp;""),NA())</f>
        <v>84</v>
      </c>
      <c r="CB148" s="53">
        <f>IFERROR(VALUE(INDEX('Paths Edit'!$C12:$LY12,1,4+CB$71)&amp;""),NA())</f>
        <v>35</v>
      </c>
      <c r="CC148" s="54">
        <f>IFERROR(VALUE(INDEX('Paths Edit'!$C12:$LY12,1,4+CC$71)&amp;""),NA())</f>
        <v>95</v>
      </c>
      <c r="CD148" s="53">
        <f>IFERROR(VALUE(INDEX('Paths Edit'!$C12:$LY12,1,4+CD$71)&amp;""),NA())</f>
        <v>53</v>
      </c>
      <c r="CE148" s="54">
        <f>IFERROR(VALUE(INDEX('Paths Edit'!$C12:$LY12,1,4+CE$71)&amp;""),NA())</f>
        <v>115</v>
      </c>
      <c r="CF148" s="53">
        <f>IFERROR(VALUE(INDEX('Paths Edit'!$C12:$LY12,1,4+CF$71)&amp;""),NA())</f>
        <v>117</v>
      </c>
      <c r="CG148" s="54">
        <f>IFERROR(VALUE(INDEX('Paths Edit'!$C12:$LY12,1,4+CG$71)&amp;""),NA())</f>
        <v>110</v>
      </c>
      <c r="CH148" s="53">
        <f>IFERROR(VALUE(INDEX('Paths Edit'!$C12:$LY12,1,4+CH$71)&amp;""),NA())</f>
        <v>33</v>
      </c>
      <c r="CI148" s="54">
        <f>IFERROR(VALUE(INDEX('Paths Edit'!$C12:$LY12,1,4+CI$71)&amp;""),NA())</f>
        <v>105</v>
      </c>
      <c r="CJ148" s="53">
        <f>IFERROR(VALUE(INDEX('Paths Edit'!$C12:$LY12,1,4+CJ$71)&amp;""),NA())</f>
        <v>-6</v>
      </c>
      <c r="CK148" s="54">
        <f>IFERROR(VALUE(INDEX('Paths Edit'!$C12:$LY12,1,4+CK$71)&amp;""),NA())</f>
        <v>88</v>
      </c>
      <c r="CL148" s="53">
        <f>IFERROR(VALUE(INDEX('Paths Edit'!$C12:$LY12,1,4+CL$71)&amp;""),NA())</f>
        <v>-83</v>
      </c>
      <c r="CM148" s="54">
        <f>IFERROR(VALUE(INDEX('Paths Edit'!$C12:$LY12,1,4+CM$71)&amp;""),NA())</f>
        <v>92</v>
      </c>
      <c r="CN148" s="53">
        <f>IFERROR(VALUE(INDEX('Paths Edit'!$C12:$LY12,1,4+CN$71)&amp;""),NA())</f>
        <v>-128</v>
      </c>
      <c r="CO148" s="54">
        <f>IFERROR(VALUE(INDEX('Paths Edit'!$C12:$LY12,1,4+CO$71)&amp;""),NA())</f>
        <v>64</v>
      </c>
      <c r="CP148" s="53">
        <f>IFERROR(VALUE(INDEX('Paths Edit'!$C12:$LY12,1,4+CP$71)&amp;""),NA())</f>
        <v>-135</v>
      </c>
      <c r="CQ148" s="54">
        <f>IFERROR(VALUE(INDEX('Paths Edit'!$C12:$LY12,1,4+CQ$71)&amp;""),NA())</f>
        <v>-9</v>
      </c>
      <c r="CR148" s="53">
        <f>IFERROR(VALUE(INDEX('Paths Edit'!$C12:$LY12,1,4+CR$71)&amp;""),NA())</f>
        <v>-51</v>
      </c>
      <c r="CS148" s="54">
        <f>IFERROR(VALUE(INDEX('Paths Edit'!$C12:$LY12,1,4+CS$71)&amp;""),NA())</f>
        <v>139</v>
      </c>
    </row>
    <row r="149" spans="1:97" ht="15" customHeight="1">
      <c r="A149" s="101"/>
      <c r="B149" s="53">
        <f>IFERROR(VALUE(INDEX('Paths Edit'!$C13:$LY13,1,4+B$71)&amp;""),NA())</f>
        <v>-150</v>
      </c>
      <c r="C149" s="54">
        <f>IFERROR(VALUE(INDEX('Paths Edit'!$C13:$LY13,1,4+C$71)&amp;""),NA())</f>
        <v>-70</v>
      </c>
      <c r="D149" s="53">
        <f>IFERROR(VALUE(INDEX('Paths Edit'!$C13:$LY13,1,4+D$71)&amp;""),NA())</f>
        <v>-181</v>
      </c>
      <c r="E149" s="54">
        <f>IFERROR(VALUE(INDEX('Paths Edit'!$C13:$LY13,1,4+E$71)&amp;""),NA())</f>
        <v>-32</v>
      </c>
      <c r="F149" s="53">
        <f>IFERROR(VALUE(INDEX('Paths Edit'!$C13:$LY13,1,4+F$71)&amp;""),NA())</f>
        <v>-166</v>
      </c>
      <c r="G149" s="54">
        <f>IFERROR(VALUE(INDEX('Paths Edit'!$C13:$LY13,1,4+G$71)&amp;""),NA())</f>
        <v>12</v>
      </c>
      <c r="H149" s="53">
        <f>IFERROR(VALUE(INDEX('Paths Edit'!$C13:$LY13,1,4+H$71)&amp;""),NA())</f>
        <v>-136</v>
      </c>
      <c r="I149" s="54">
        <f>IFERROR(VALUE(INDEX('Paths Edit'!$C13:$LY13,1,4+I$71)&amp;""),NA())</f>
        <v>-13</v>
      </c>
      <c r="J149" s="53">
        <f>IFERROR(VALUE(INDEX('Paths Edit'!$C13:$LY13,1,4+J$71)&amp;""),NA())</f>
        <v>-113</v>
      </c>
      <c r="K149" s="54">
        <f>IFERROR(VALUE(INDEX('Paths Edit'!$C13:$LY13,1,4+K$71)&amp;""),NA())</f>
        <v>-50</v>
      </c>
      <c r="L149" s="53">
        <f>IFERROR(VALUE(INDEX('Paths Edit'!$C13:$LY13,1,4+L$71)&amp;""),NA())</f>
        <v>-120</v>
      </c>
      <c r="M149" s="54">
        <f>IFERROR(VALUE(INDEX('Paths Edit'!$C13:$LY13,1,4+M$71)&amp;""),NA())</f>
        <v>-89</v>
      </c>
      <c r="N149" s="53">
        <f>IFERROR(VALUE(INDEX('Paths Edit'!$C13:$LY13,1,4+N$71)&amp;""),NA())</f>
        <v>-144</v>
      </c>
      <c r="O149" s="54">
        <f>IFERROR(VALUE(INDEX('Paths Edit'!$C13:$LY13,1,4+O$71)&amp;""),NA())</f>
        <v>-70</v>
      </c>
      <c r="P149" s="53" t="e">
        <f>IFERROR(VALUE(INDEX('Paths Edit'!$C13:$LY13,1,4+P$71)&amp;""),NA())</f>
        <v>#N/A</v>
      </c>
      <c r="Q149" s="54" t="e">
        <f>IFERROR(VALUE(INDEX('Paths Edit'!$C13:$LY13,1,4+Q$71)&amp;""),NA())</f>
        <v>#N/A</v>
      </c>
      <c r="R149" s="53">
        <f>IFERROR(VALUE(INDEX('Paths Edit'!$C13:$LY13,1,4+R$71)&amp;""),NA())</f>
        <v>-66</v>
      </c>
      <c r="S149" s="54">
        <f>IFERROR(VALUE(INDEX('Paths Edit'!$C13:$LY13,1,4+S$71)&amp;""),NA())</f>
        <v>-78</v>
      </c>
      <c r="T149" s="53">
        <f>IFERROR(VALUE(INDEX('Paths Edit'!$C13:$LY13,1,4+T$71)&amp;""),NA())</f>
        <v>-56</v>
      </c>
      <c r="U149" s="54">
        <f>IFERROR(VALUE(INDEX('Paths Edit'!$C13:$LY13,1,4+U$71)&amp;""),NA())</f>
        <v>-45</v>
      </c>
      <c r="V149" s="53">
        <f>IFERROR(VALUE(INDEX('Paths Edit'!$C13:$LY13,1,4+V$71)&amp;""),NA())</f>
        <v>-51</v>
      </c>
      <c r="W149" s="54">
        <f>IFERROR(VALUE(INDEX('Paths Edit'!$C13:$LY13,1,4+W$71)&amp;""),NA())</f>
        <v>-6</v>
      </c>
      <c r="X149" s="53">
        <f>IFERROR(VALUE(INDEX('Paths Edit'!$C13:$LY13,1,4+X$71)&amp;""),NA())</f>
        <v>-79</v>
      </c>
      <c r="Y149" s="54">
        <f>IFERROR(VALUE(INDEX('Paths Edit'!$C13:$LY13,1,4+Y$71)&amp;""),NA())</f>
        <v>-23</v>
      </c>
      <c r="Z149" s="53">
        <f>IFERROR(VALUE(INDEX('Paths Edit'!$C13:$LY13,1,4+Z$71)&amp;""),NA())</f>
        <v>-130</v>
      </c>
      <c r="AA149" s="54">
        <f>IFERROR(VALUE(INDEX('Paths Edit'!$C13:$LY13,1,4+AA$71)&amp;""),NA())</f>
        <v>-11</v>
      </c>
      <c r="AB149" s="53" t="e">
        <f>IFERROR(VALUE(INDEX('Paths Edit'!$C13:$LY13,1,4+AB$71)&amp;""),NA())</f>
        <v>#N/A</v>
      </c>
      <c r="AC149" s="54" t="e">
        <f>IFERROR(VALUE(INDEX('Paths Edit'!$C13:$LY13,1,4+AC$71)&amp;""),NA())</f>
        <v>#N/A</v>
      </c>
      <c r="AD149" s="53">
        <f>IFERROR(VALUE(INDEX('Paths Edit'!$C13:$LY13,1,4+AD$71)&amp;""),NA())</f>
        <v>-41</v>
      </c>
      <c r="AE149" s="54">
        <f>IFERROR(VALUE(INDEX('Paths Edit'!$C13:$LY13,1,4+AE$71)&amp;""),NA())</f>
        <v>-127</v>
      </c>
      <c r="AF149" s="53">
        <f>IFERROR(VALUE(INDEX('Paths Edit'!$C13:$LY13,1,4+AF$71)&amp;""),NA())</f>
        <v>-33</v>
      </c>
      <c r="AG149" s="54">
        <f>IFERROR(VALUE(INDEX('Paths Edit'!$C13:$LY13,1,4+AG$71)&amp;""),NA())</f>
        <v>-97</v>
      </c>
      <c r="AH149" s="53">
        <f>IFERROR(VALUE(INDEX('Paths Edit'!$C13:$LY13,1,4+AH$71)&amp;""),NA())</f>
        <v>-5</v>
      </c>
      <c r="AI149" s="54">
        <f>IFERROR(VALUE(INDEX('Paths Edit'!$C13:$LY13,1,4+AI$71)&amp;""),NA())</f>
        <v>-73</v>
      </c>
      <c r="AJ149" s="53" t="e">
        <f>IFERROR(VALUE(INDEX('Paths Edit'!$C13:$LY13,1,4+AJ$71)&amp;""),NA())</f>
        <v>#N/A</v>
      </c>
      <c r="AK149" s="54" t="e">
        <f>IFERROR(VALUE(INDEX('Paths Edit'!$C13:$LY13,1,4+AK$71)&amp;""),NA())</f>
        <v>#N/A</v>
      </c>
      <c r="AL149" s="53" t="e">
        <f>IFERROR(VALUE(INDEX('Paths Edit'!$C13:$LY13,1,4+AL$71)&amp;""),NA())</f>
        <v>#N/A</v>
      </c>
      <c r="AM149" s="54" t="e">
        <f>IFERROR(VALUE(INDEX('Paths Edit'!$C13:$LY13,1,4+AM$71)&amp;""),NA())</f>
        <v>#N/A</v>
      </c>
      <c r="AN149" s="53">
        <f>IFERROR(VALUE(INDEX('Paths Edit'!$C13:$LY13,1,4+AN$71)&amp;""),NA())</f>
        <v>-32</v>
      </c>
      <c r="AO149" s="54">
        <f>IFERROR(VALUE(INDEX('Paths Edit'!$C13:$LY13,1,4+AO$71)&amp;""),NA())</f>
        <v>12</v>
      </c>
      <c r="AP149" s="53">
        <f>IFERROR(VALUE(INDEX('Paths Edit'!$C13:$LY13,1,4+AP$71)&amp;""),NA())</f>
        <v>-22</v>
      </c>
      <c r="AQ149" s="54">
        <f>IFERROR(VALUE(INDEX('Paths Edit'!$C13:$LY13,1,4+AQ$71)&amp;""),NA())</f>
        <v>-13</v>
      </c>
      <c r="AR149" s="53" t="e">
        <f>IFERROR(VALUE(INDEX('Paths Edit'!$C13:$LY13,1,4+AR$71)&amp;""),NA())</f>
        <v>#N/A</v>
      </c>
      <c r="AS149" s="54" t="e">
        <f>IFERROR(VALUE(INDEX('Paths Edit'!$C13:$LY13,1,4+AS$71)&amp;""),NA())</f>
        <v>#N/A</v>
      </c>
      <c r="AT149" s="53">
        <f>IFERROR(VALUE(INDEX('Paths Edit'!$C13:$LY13,1,4+AT$71)&amp;""),NA())</f>
        <v>31</v>
      </c>
      <c r="AU149" s="54">
        <f>IFERROR(VALUE(INDEX('Paths Edit'!$C13:$LY13,1,4+AU$71)&amp;""),NA())</f>
        <v>9</v>
      </c>
      <c r="AV149" s="53">
        <f>IFERROR(VALUE(INDEX('Paths Edit'!$C13:$LY13,1,4+AV$71)&amp;""),NA())</f>
        <v>48</v>
      </c>
      <c r="AW149" s="54">
        <f>IFERROR(VALUE(INDEX('Paths Edit'!$C13:$LY13,1,4+AW$71)&amp;""),NA())</f>
        <v>-16</v>
      </c>
      <c r="AX149" s="53">
        <f>IFERROR(VALUE(INDEX('Paths Edit'!$C13:$LY13,1,4+AX$71)&amp;""),NA())</f>
        <v>47</v>
      </c>
      <c r="AY149" s="54">
        <f>IFERROR(VALUE(INDEX('Paths Edit'!$C13:$LY13,1,4+AY$71)&amp;""),NA())</f>
        <v>-52</v>
      </c>
      <c r="AZ149" s="53">
        <f>IFERROR(VALUE(INDEX('Paths Edit'!$C13:$LY13,1,4+AZ$71)&amp;""),NA())</f>
        <v>26</v>
      </c>
      <c r="BA149" s="54">
        <f>IFERROR(VALUE(INDEX('Paths Edit'!$C13:$LY13,1,4+BA$71)&amp;""),NA())</f>
        <v>-80</v>
      </c>
      <c r="BB149" s="53">
        <f>IFERROR(VALUE(INDEX('Paths Edit'!$C13:$LY13,1,4+BB$71)&amp;""),NA())</f>
        <v>-7</v>
      </c>
      <c r="BC149" s="54">
        <f>IFERROR(VALUE(INDEX('Paths Edit'!$C13:$LY13,1,4+BC$71)&amp;""),NA())</f>
        <v>-100</v>
      </c>
      <c r="BD149" s="53">
        <f>IFERROR(VALUE(INDEX('Paths Edit'!$C13:$LY13,1,4+BD$71)&amp;""),NA())</f>
        <v>91</v>
      </c>
      <c r="BE149" s="54">
        <f>IFERROR(VALUE(INDEX('Paths Edit'!$C13:$LY13,1,4+BE$71)&amp;""),NA())</f>
        <v>-49</v>
      </c>
      <c r="BF149" s="53">
        <f>IFERROR(VALUE(INDEX('Paths Edit'!$C13:$LY13,1,4+BF$71)&amp;""),NA())</f>
        <v>106</v>
      </c>
      <c r="BG149" s="54">
        <f>IFERROR(VALUE(INDEX('Paths Edit'!$C13:$LY13,1,4+BG$71)&amp;""),NA())</f>
        <v>-75</v>
      </c>
      <c r="BH149" s="53">
        <f>IFERROR(VALUE(INDEX('Paths Edit'!$C13:$LY13,1,4+BH$71)&amp;""),NA())</f>
        <v>93</v>
      </c>
      <c r="BI149" s="54">
        <f>IFERROR(VALUE(INDEX('Paths Edit'!$C13:$LY13,1,4+BI$71)&amp;""),NA())</f>
        <v>-118</v>
      </c>
      <c r="BJ149" s="53">
        <f>IFERROR(VALUE(INDEX('Paths Edit'!$C13:$LY13,1,4+BJ$71)&amp;""),NA())</f>
        <v>145</v>
      </c>
      <c r="BK149" s="54">
        <f>IFERROR(VALUE(INDEX('Paths Edit'!$C13:$LY13,1,4+BK$71)&amp;""),NA())</f>
        <v>-52</v>
      </c>
      <c r="BL149" s="53">
        <f>IFERROR(VALUE(INDEX('Paths Edit'!$C13:$LY13,1,4+BL$71)&amp;""),NA())</f>
        <v>144</v>
      </c>
      <c r="BM149" s="54">
        <f>IFERROR(VALUE(INDEX('Paths Edit'!$C13:$LY13,1,4+BM$71)&amp;""),NA())</f>
        <v>-21</v>
      </c>
      <c r="BN149" s="53">
        <f>IFERROR(VALUE(INDEX('Paths Edit'!$C13:$LY13,1,4+BN$71)&amp;""),NA())</f>
        <v>117</v>
      </c>
      <c r="BO149" s="54">
        <f>IFERROR(VALUE(INDEX('Paths Edit'!$C13:$LY13,1,4+BO$71)&amp;""),NA())</f>
        <v>9</v>
      </c>
      <c r="BP149" s="53">
        <f>IFERROR(VALUE(INDEX('Paths Edit'!$C13:$LY13,1,4+BP$71)&amp;""),NA())</f>
        <v>99</v>
      </c>
      <c r="BQ149" s="54">
        <f>IFERROR(VALUE(INDEX('Paths Edit'!$C13:$LY13,1,4+BQ$71)&amp;""),NA())</f>
        <v>33</v>
      </c>
      <c r="BR149" s="53">
        <f>IFERROR(VALUE(INDEX('Paths Edit'!$C13:$LY13,1,4+BR$71)&amp;""),NA())</f>
        <v>71</v>
      </c>
      <c r="BS149" s="54">
        <f>IFERROR(VALUE(INDEX('Paths Edit'!$C13:$LY13,1,4+BS$71)&amp;""),NA())</f>
        <v>18</v>
      </c>
      <c r="BT149" s="53">
        <f>IFERROR(VALUE(INDEX('Paths Edit'!$C13:$LY13,1,4+BT$71)&amp;""),NA())</f>
        <v>34</v>
      </c>
      <c r="BU149" s="54">
        <f>IFERROR(VALUE(INDEX('Paths Edit'!$C13:$LY13,1,4+BU$71)&amp;""),NA())</f>
        <v>17</v>
      </c>
      <c r="BV149" s="53">
        <f>IFERROR(VALUE(INDEX('Paths Edit'!$C13:$LY13,1,4+BV$71)&amp;""),NA())</f>
        <v>-7</v>
      </c>
      <c r="BW149" s="54">
        <f>IFERROR(VALUE(INDEX('Paths Edit'!$C13:$LY13,1,4+BW$71)&amp;""),NA())</f>
        <v>44</v>
      </c>
      <c r="BX149" s="53">
        <f>IFERROR(VALUE(INDEX('Paths Edit'!$C13:$LY13,1,4+BX$71)&amp;""),NA())</f>
        <v>17</v>
      </c>
      <c r="BY149" s="54">
        <f>IFERROR(VALUE(INDEX('Paths Edit'!$C13:$LY13,1,4+BY$71)&amp;""),NA())</f>
        <v>58</v>
      </c>
      <c r="BZ149" s="53">
        <f>IFERROR(VALUE(INDEX('Paths Edit'!$C13:$LY13,1,4+BZ$71)&amp;""),NA())</f>
        <v>7</v>
      </c>
      <c r="CA149" s="54">
        <f>IFERROR(VALUE(INDEX('Paths Edit'!$C13:$LY13,1,4+CA$71)&amp;""),NA())</f>
        <v>88</v>
      </c>
      <c r="CB149" s="53" t="e">
        <f>IFERROR(VALUE(INDEX('Paths Edit'!$C13:$LY13,1,4+CB$71)&amp;""),NA())</f>
        <v>#N/A</v>
      </c>
      <c r="CC149" s="54" t="e">
        <f>IFERROR(VALUE(INDEX('Paths Edit'!$C13:$LY13,1,4+CC$71)&amp;""),NA())</f>
        <v>#N/A</v>
      </c>
      <c r="CD149" s="53">
        <f>IFERROR(VALUE(INDEX('Paths Edit'!$C13:$LY13,1,4+CD$71)&amp;""),NA())</f>
        <v>54</v>
      </c>
      <c r="CE149" s="54">
        <f>IFERROR(VALUE(INDEX('Paths Edit'!$C13:$LY13,1,4+CE$71)&amp;""),NA())</f>
        <v>126</v>
      </c>
      <c r="CF149" s="53">
        <f>IFERROR(VALUE(INDEX('Paths Edit'!$C13:$LY13,1,4+CF$71)&amp;""),NA())</f>
        <v>128</v>
      </c>
      <c r="CG149" s="54">
        <f>IFERROR(VALUE(INDEX('Paths Edit'!$C13:$LY13,1,4+CG$71)&amp;""),NA())</f>
        <v>106</v>
      </c>
      <c r="CH149" s="53">
        <f>IFERROR(VALUE(INDEX('Paths Edit'!$C13:$LY13,1,4+CH$71)&amp;""),NA())</f>
        <v>35</v>
      </c>
      <c r="CI149" s="54">
        <f>IFERROR(VALUE(INDEX('Paths Edit'!$C13:$LY13,1,4+CI$71)&amp;""),NA())</f>
        <v>101</v>
      </c>
      <c r="CJ149" s="53">
        <f>IFERROR(VALUE(INDEX('Paths Edit'!$C13:$LY13,1,4+CJ$71)&amp;""),NA())</f>
        <v>1</v>
      </c>
      <c r="CK149" s="54">
        <f>IFERROR(VALUE(INDEX('Paths Edit'!$C13:$LY13,1,4+CK$71)&amp;""),NA())</f>
        <v>89</v>
      </c>
      <c r="CL149" s="53">
        <f>IFERROR(VALUE(INDEX('Paths Edit'!$C13:$LY13,1,4+CL$71)&amp;""),NA())</f>
        <v>-93</v>
      </c>
      <c r="CM149" s="54">
        <f>IFERROR(VALUE(INDEX('Paths Edit'!$C13:$LY13,1,4+CM$71)&amp;""),NA())</f>
        <v>96</v>
      </c>
      <c r="CN149" s="53">
        <f>IFERROR(VALUE(INDEX('Paths Edit'!$C13:$LY13,1,4+CN$71)&amp;""),NA())</f>
        <v>-128</v>
      </c>
      <c r="CO149" s="54">
        <f>IFERROR(VALUE(INDEX('Paths Edit'!$C13:$LY13,1,4+CO$71)&amp;""),NA())</f>
        <v>48</v>
      </c>
      <c r="CP149" s="53" t="e">
        <f>IFERROR(VALUE(INDEX('Paths Edit'!$C13:$LY13,1,4+CP$71)&amp;""),NA())</f>
        <v>#N/A</v>
      </c>
      <c r="CQ149" s="54" t="e">
        <f>IFERROR(VALUE(INDEX('Paths Edit'!$C13:$LY13,1,4+CQ$71)&amp;""),NA())</f>
        <v>#N/A</v>
      </c>
      <c r="CR149" s="53">
        <f>IFERROR(VALUE(INDEX('Paths Edit'!$C13:$LY13,1,4+CR$71)&amp;""),NA())</f>
        <v>-27</v>
      </c>
      <c r="CS149" s="54">
        <f>IFERROR(VALUE(INDEX('Paths Edit'!$C13:$LY13,1,4+CS$71)&amp;""),NA())</f>
        <v>147</v>
      </c>
    </row>
    <row r="150" spans="1:97" ht="15" customHeight="1">
      <c r="A150" s="101"/>
      <c r="B150" s="53" t="e">
        <f>IFERROR(VALUE(INDEX('Paths Edit'!$C14:$LY14,1,4+B$71)&amp;""),NA())</f>
        <v>#N/A</v>
      </c>
      <c r="C150" s="54" t="e">
        <f>IFERROR(VALUE(INDEX('Paths Edit'!$C14:$LY14,1,4+C$71)&amp;""),NA())</f>
        <v>#N/A</v>
      </c>
      <c r="D150" s="53">
        <f>IFERROR(VALUE(INDEX('Paths Edit'!$C14:$LY14,1,4+D$71)&amp;""),NA())</f>
        <v>-175</v>
      </c>
      <c r="E150" s="54">
        <f>IFERROR(VALUE(INDEX('Paths Edit'!$C14:$LY14,1,4+E$71)&amp;""),NA())</f>
        <v>-29</v>
      </c>
      <c r="F150" s="53" t="e">
        <f>IFERROR(VALUE(INDEX('Paths Edit'!$C14:$LY14,1,4+F$71)&amp;""),NA())</f>
        <v>#N/A</v>
      </c>
      <c r="G150" s="54" t="e">
        <f>IFERROR(VALUE(INDEX('Paths Edit'!$C14:$LY14,1,4+G$71)&amp;""),NA())</f>
        <v>#N/A</v>
      </c>
      <c r="H150" s="53" t="e">
        <f>IFERROR(VALUE(INDEX('Paths Edit'!$C14:$LY14,1,4+H$71)&amp;""),NA())</f>
        <v>#N/A</v>
      </c>
      <c r="I150" s="54" t="e">
        <f>IFERROR(VALUE(INDEX('Paths Edit'!$C14:$LY14,1,4+I$71)&amp;""),NA())</f>
        <v>#N/A</v>
      </c>
      <c r="J150" s="53" t="e">
        <f>IFERROR(VALUE(INDEX('Paths Edit'!$C14:$LY14,1,4+J$71)&amp;""),NA())</f>
        <v>#N/A</v>
      </c>
      <c r="K150" s="54" t="e">
        <f>IFERROR(VALUE(INDEX('Paths Edit'!$C14:$LY14,1,4+K$71)&amp;""),NA())</f>
        <v>#N/A</v>
      </c>
      <c r="L150" s="53" t="e">
        <f>IFERROR(VALUE(INDEX('Paths Edit'!$C14:$LY14,1,4+L$71)&amp;""),NA())</f>
        <v>#N/A</v>
      </c>
      <c r="M150" s="54" t="e">
        <f>IFERROR(VALUE(INDEX('Paths Edit'!$C14:$LY14,1,4+M$71)&amp;""),NA())</f>
        <v>#N/A</v>
      </c>
      <c r="N150" s="53" t="e">
        <f>IFERROR(VALUE(INDEX('Paths Edit'!$C14:$LY14,1,4+N$71)&amp;""),NA())</f>
        <v>#N/A</v>
      </c>
      <c r="O150" s="54" t="e">
        <f>IFERROR(VALUE(INDEX('Paths Edit'!$C14:$LY14,1,4+O$71)&amp;""),NA())</f>
        <v>#N/A</v>
      </c>
      <c r="P150" s="53" t="e">
        <f>IFERROR(VALUE(INDEX('Paths Edit'!$C14:$LY14,1,4+P$71)&amp;""),NA())</f>
        <v>#N/A</v>
      </c>
      <c r="Q150" s="54" t="e">
        <f>IFERROR(VALUE(INDEX('Paths Edit'!$C14:$LY14,1,4+Q$71)&amp;""),NA())</f>
        <v>#N/A</v>
      </c>
      <c r="R150" s="53">
        <f>IFERROR(VALUE(INDEX('Paths Edit'!$C14:$LY14,1,4+R$71)&amp;""),NA())</f>
        <v>-68</v>
      </c>
      <c r="S150" s="54">
        <f>IFERROR(VALUE(INDEX('Paths Edit'!$C14:$LY14,1,4+S$71)&amp;""),NA())</f>
        <v>-74</v>
      </c>
      <c r="T150" s="53">
        <f>IFERROR(VALUE(INDEX('Paths Edit'!$C14:$LY14,1,4+T$71)&amp;""),NA())</f>
        <v>-52</v>
      </c>
      <c r="U150" s="54">
        <f>IFERROR(VALUE(INDEX('Paths Edit'!$C14:$LY14,1,4+U$71)&amp;""),NA())</f>
        <v>-39</v>
      </c>
      <c r="V150" s="53" t="e">
        <f>IFERROR(VALUE(INDEX('Paths Edit'!$C14:$LY14,1,4+V$71)&amp;""),NA())</f>
        <v>#N/A</v>
      </c>
      <c r="W150" s="54" t="e">
        <f>IFERROR(VALUE(INDEX('Paths Edit'!$C14:$LY14,1,4+W$71)&amp;""),NA())</f>
        <v>#N/A</v>
      </c>
      <c r="X150" s="53">
        <f>IFERROR(VALUE(INDEX('Paths Edit'!$C14:$LY14,1,4+X$71)&amp;""),NA())</f>
        <v>-84</v>
      </c>
      <c r="Y150" s="54">
        <f>IFERROR(VALUE(INDEX('Paths Edit'!$C14:$LY14,1,4+Y$71)&amp;""),NA())</f>
        <v>-23</v>
      </c>
      <c r="Z150" s="53" t="e">
        <f>IFERROR(VALUE(INDEX('Paths Edit'!$C14:$LY14,1,4+Z$71)&amp;""),NA())</f>
        <v>#N/A</v>
      </c>
      <c r="AA150" s="54" t="e">
        <f>IFERROR(VALUE(INDEX('Paths Edit'!$C14:$LY14,1,4+AA$71)&amp;""),NA())</f>
        <v>#N/A</v>
      </c>
      <c r="AB150" s="53" t="e">
        <f>IFERROR(VALUE(INDEX('Paths Edit'!$C14:$LY14,1,4+AB$71)&amp;""),NA())</f>
        <v>#N/A</v>
      </c>
      <c r="AC150" s="54" t="e">
        <f>IFERROR(VALUE(INDEX('Paths Edit'!$C14:$LY14,1,4+AC$71)&amp;""),NA())</f>
        <v>#N/A</v>
      </c>
      <c r="AD150" s="53" t="e">
        <f>IFERROR(VALUE(INDEX('Paths Edit'!$C14:$LY14,1,4+AD$71)&amp;""),NA())</f>
        <v>#N/A</v>
      </c>
      <c r="AE150" s="54" t="e">
        <f>IFERROR(VALUE(INDEX('Paths Edit'!$C14:$LY14,1,4+AE$71)&amp;""),NA())</f>
        <v>#N/A</v>
      </c>
      <c r="AF150" s="53">
        <f>IFERROR(VALUE(INDEX('Paths Edit'!$C14:$LY14,1,4+AF$71)&amp;""),NA())</f>
        <v>-23</v>
      </c>
      <c r="AG150" s="54">
        <f>IFERROR(VALUE(INDEX('Paths Edit'!$C14:$LY14,1,4+AG$71)&amp;""),NA())</f>
        <v>-98</v>
      </c>
      <c r="AH150" s="53" t="e">
        <f>IFERROR(VALUE(INDEX('Paths Edit'!$C14:$LY14,1,4+AH$71)&amp;""),NA())</f>
        <v>#N/A</v>
      </c>
      <c r="AI150" s="54" t="e">
        <f>IFERROR(VALUE(INDEX('Paths Edit'!$C14:$LY14,1,4+AI$71)&amp;""),NA())</f>
        <v>#N/A</v>
      </c>
      <c r="AJ150" s="53" t="e">
        <f>IFERROR(VALUE(INDEX('Paths Edit'!$C14:$LY14,1,4+AJ$71)&amp;""),NA())</f>
        <v>#N/A</v>
      </c>
      <c r="AK150" s="54" t="e">
        <f>IFERROR(VALUE(INDEX('Paths Edit'!$C14:$LY14,1,4+AK$71)&amp;""),NA())</f>
        <v>#N/A</v>
      </c>
      <c r="AL150" s="53" t="e">
        <f>IFERROR(VALUE(INDEX('Paths Edit'!$C14:$LY14,1,4+AL$71)&amp;""),NA())</f>
        <v>#N/A</v>
      </c>
      <c r="AM150" s="54" t="e">
        <f>IFERROR(VALUE(INDEX('Paths Edit'!$C14:$LY14,1,4+AM$71)&amp;""),NA())</f>
        <v>#N/A</v>
      </c>
      <c r="AN150" s="53" t="e">
        <f>IFERROR(VALUE(INDEX('Paths Edit'!$C14:$LY14,1,4+AN$71)&amp;""),NA())</f>
        <v>#N/A</v>
      </c>
      <c r="AO150" s="54" t="e">
        <f>IFERROR(VALUE(INDEX('Paths Edit'!$C14:$LY14,1,4+AO$71)&amp;""),NA())</f>
        <v>#N/A</v>
      </c>
      <c r="AP150" s="53" t="e">
        <f>IFERROR(VALUE(INDEX('Paths Edit'!$C14:$LY14,1,4+AP$71)&amp;""),NA())</f>
        <v>#N/A</v>
      </c>
      <c r="AQ150" s="54" t="e">
        <f>IFERROR(VALUE(INDEX('Paths Edit'!$C14:$LY14,1,4+AQ$71)&amp;""),NA())</f>
        <v>#N/A</v>
      </c>
      <c r="AR150" s="53" t="e">
        <f>IFERROR(VALUE(INDEX('Paths Edit'!$C14:$LY14,1,4+AR$71)&amp;""),NA())</f>
        <v>#N/A</v>
      </c>
      <c r="AS150" s="54" t="e">
        <f>IFERROR(VALUE(INDEX('Paths Edit'!$C14:$LY14,1,4+AS$71)&amp;""),NA())</f>
        <v>#N/A</v>
      </c>
      <c r="AT150" s="53" t="e">
        <f>IFERROR(VALUE(INDEX('Paths Edit'!$C14:$LY14,1,4+AT$71)&amp;""),NA())</f>
        <v>#N/A</v>
      </c>
      <c r="AU150" s="54" t="e">
        <f>IFERROR(VALUE(INDEX('Paths Edit'!$C14:$LY14,1,4+AU$71)&amp;""),NA())</f>
        <v>#N/A</v>
      </c>
      <c r="AV150" s="53" t="e">
        <f>IFERROR(VALUE(INDEX('Paths Edit'!$C14:$LY14,1,4+AV$71)&amp;""),NA())</f>
        <v>#N/A</v>
      </c>
      <c r="AW150" s="54" t="e">
        <f>IFERROR(VALUE(INDEX('Paths Edit'!$C14:$LY14,1,4+AW$71)&amp;""),NA())</f>
        <v>#N/A</v>
      </c>
      <c r="AX150" s="53">
        <f>IFERROR(VALUE(INDEX('Paths Edit'!$C14:$LY14,1,4+AX$71)&amp;""),NA())</f>
        <v>47</v>
      </c>
      <c r="AY150" s="54">
        <f>IFERROR(VALUE(INDEX('Paths Edit'!$C14:$LY14,1,4+AY$71)&amp;""),NA())</f>
        <v>-53</v>
      </c>
      <c r="AZ150" s="53" t="e">
        <f>IFERROR(VALUE(INDEX('Paths Edit'!$C14:$LY14,1,4+AZ$71)&amp;""),NA())</f>
        <v>#N/A</v>
      </c>
      <c r="BA150" s="54" t="e">
        <f>IFERROR(VALUE(INDEX('Paths Edit'!$C14:$LY14,1,4+BA$71)&amp;""),NA())</f>
        <v>#N/A</v>
      </c>
      <c r="BB150" s="53">
        <f>IFERROR(VALUE(INDEX('Paths Edit'!$C14:$LY14,1,4+BB$71)&amp;""),NA())</f>
        <v>-12</v>
      </c>
      <c r="BC150" s="54">
        <f>IFERROR(VALUE(INDEX('Paths Edit'!$C14:$LY14,1,4+BC$71)&amp;""),NA())</f>
        <v>-99</v>
      </c>
      <c r="BD150" s="53" t="e">
        <f>IFERROR(VALUE(INDEX('Paths Edit'!$C14:$LY14,1,4+BD$71)&amp;""),NA())</f>
        <v>#N/A</v>
      </c>
      <c r="BE150" s="54" t="e">
        <f>IFERROR(VALUE(INDEX('Paths Edit'!$C14:$LY14,1,4+BE$71)&amp;""),NA())</f>
        <v>#N/A</v>
      </c>
      <c r="BF150" s="53">
        <f>IFERROR(VALUE(INDEX('Paths Edit'!$C14:$LY14,1,4+BF$71)&amp;""),NA())</f>
        <v>111</v>
      </c>
      <c r="BG150" s="54">
        <f>IFERROR(VALUE(INDEX('Paths Edit'!$C14:$LY14,1,4+BG$71)&amp;""),NA())</f>
        <v>-76</v>
      </c>
      <c r="BH150" s="53">
        <f>IFERROR(VALUE(INDEX('Paths Edit'!$C14:$LY14,1,4+BH$71)&amp;""),NA())</f>
        <v>92</v>
      </c>
      <c r="BI150" s="54">
        <f>IFERROR(VALUE(INDEX('Paths Edit'!$C14:$LY14,1,4+BI$71)&amp;""),NA())</f>
        <v>-119</v>
      </c>
      <c r="BJ150" s="53">
        <f>IFERROR(VALUE(INDEX('Paths Edit'!$C14:$LY14,1,4+BJ$71)&amp;""),NA())</f>
        <v>149</v>
      </c>
      <c r="BK150" s="54">
        <f>IFERROR(VALUE(INDEX('Paths Edit'!$C14:$LY14,1,4+BK$71)&amp;""),NA())</f>
        <v>-52</v>
      </c>
      <c r="BL150" s="53" t="e">
        <f>IFERROR(VALUE(INDEX('Paths Edit'!$C14:$LY14,1,4+BL$71)&amp;""),NA())</f>
        <v>#N/A</v>
      </c>
      <c r="BM150" s="54" t="e">
        <f>IFERROR(VALUE(INDEX('Paths Edit'!$C14:$LY14,1,4+BM$71)&amp;""),NA())</f>
        <v>#N/A</v>
      </c>
      <c r="BN150" s="53" t="e">
        <f>IFERROR(VALUE(INDEX('Paths Edit'!$C14:$LY14,1,4+BN$71)&amp;""),NA())</f>
        <v>#N/A</v>
      </c>
      <c r="BO150" s="54" t="e">
        <f>IFERROR(VALUE(INDEX('Paths Edit'!$C14:$LY14,1,4+BO$71)&amp;""),NA())</f>
        <v>#N/A</v>
      </c>
      <c r="BP150" s="53">
        <f>IFERROR(VALUE(INDEX('Paths Edit'!$C14:$LY14,1,4+BP$71)&amp;""),NA())</f>
        <v>96</v>
      </c>
      <c r="BQ150" s="54">
        <f>IFERROR(VALUE(INDEX('Paths Edit'!$C14:$LY14,1,4+BQ$71)&amp;""),NA())</f>
        <v>36</v>
      </c>
      <c r="BR150" s="53" t="e">
        <f>IFERROR(VALUE(INDEX('Paths Edit'!$C14:$LY14,1,4+BR$71)&amp;""),NA())</f>
        <v>#N/A</v>
      </c>
      <c r="BS150" s="54" t="e">
        <f>IFERROR(VALUE(INDEX('Paths Edit'!$C14:$LY14,1,4+BS$71)&amp;""),NA())</f>
        <v>#N/A</v>
      </c>
      <c r="BT150" s="53">
        <f>IFERROR(VALUE(INDEX('Paths Edit'!$C14:$LY14,1,4+BT$71)&amp;""),NA())</f>
        <v>33</v>
      </c>
      <c r="BU150" s="54">
        <f>IFERROR(VALUE(INDEX('Paths Edit'!$C14:$LY14,1,4+BU$71)&amp;""),NA())</f>
        <v>13</v>
      </c>
      <c r="BV150" s="53" t="e">
        <f>IFERROR(VALUE(INDEX('Paths Edit'!$C14:$LY14,1,4+BV$71)&amp;""),NA())</f>
        <v>#N/A</v>
      </c>
      <c r="BW150" s="54" t="e">
        <f>IFERROR(VALUE(INDEX('Paths Edit'!$C14:$LY14,1,4+BW$71)&amp;""),NA())</f>
        <v>#N/A</v>
      </c>
      <c r="BX150" s="53" t="e">
        <f>IFERROR(VALUE(INDEX('Paths Edit'!$C14:$LY14,1,4+BX$71)&amp;""),NA())</f>
        <v>#N/A</v>
      </c>
      <c r="BY150" s="54" t="e">
        <f>IFERROR(VALUE(INDEX('Paths Edit'!$C14:$LY14,1,4+BY$71)&amp;""),NA())</f>
        <v>#N/A</v>
      </c>
      <c r="BZ150" s="53" t="e">
        <f>IFERROR(VALUE(INDEX('Paths Edit'!$C14:$LY14,1,4+BZ$71)&amp;""),NA())</f>
        <v>#N/A</v>
      </c>
      <c r="CA150" s="54" t="e">
        <f>IFERROR(VALUE(INDEX('Paths Edit'!$C14:$LY14,1,4+CA$71)&amp;""),NA())</f>
        <v>#N/A</v>
      </c>
      <c r="CB150" s="53" t="e">
        <f>IFERROR(VALUE(INDEX('Paths Edit'!$C14:$LY14,1,4+CB$71)&amp;""),NA())</f>
        <v>#N/A</v>
      </c>
      <c r="CC150" s="54" t="e">
        <f>IFERROR(VALUE(INDEX('Paths Edit'!$C14:$LY14,1,4+CC$71)&amp;""),NA())</f>
        <v>#N/A</v>
      </c>
      <c r="CD150" s="53" t="e">
        <f>IFERROR(VALUE(INDEX('Paths Edit'!$C14:$LY14,1,4+CD$71)&amp;""),NA())</f>
        <v>#N/A</v>
      </c>
      <c r="CE150" s="54" t="e">
        <f>IFERROR(VALUE(INDEX('Paths Edit'!$C14:$LY14,1,4+CE$71)&amp;""),NA())</f>
        <v>#N/A</v>
      </c>
      <c r="CF150" s="53" t="e">
        <f>IFERROR(VALUE(INDEX('Paths Edit'!$C14:$LY14,1,4+CF$71)&amp;""),NA())</f>
        <v>#N/A</v>
      </c>
      <c r="CG150" s="54" t="e">
        <f>IFERROR(VALUE(INDEX('Paths Edit'!$C14:$LY14,1,4+CG$71)&amp;""),NA())</f>
        <v>#N/A</v>
      </c>
      <c r="CH150" s="53" t="e">
        <f>IFERROR(VALUE(INDEX('Paths Edit'!$C14:$LY14,1,4+CH$71)&amp;""),NA())</f>
        <v>#N/A</v>
      </c>
      <c r="CI150" s="54" t="e">
        <f>IFERROR(VALUE(INDEX('Paths Edit'!$C14:$LY14,1,4+CI$71)&amp;""),NA())</f>
        <v>#N/A</v>
      </c>
      <c r="CJ150" s="53" t="e">
        <f>IFERROR(VALUE(INDEX('Paths Edit'!$C14:$LY14,1,4+CJ$71)&amp;""),NA())</f>
        <v>#N/A</v>
      </c>
      <c r="CK150" s="54" t="e">
        <f>IFERROR(VALUE(INDEX('Paths Edit'!$C14:$LY14,1,4+CK$71)&amp;""),NA())</f>
        <v>#N/A</v>
      </c>
      <c r="CL150" s="53">
        <f>IFERROR(VALUE(INDEX('Paths Edit'!$C14:$LY14,1,4+CL$71)&amp;""),NA())</f>
        <v>-100</v>
      </c>
      <c r="CM150" s="54">
        <f>IFERROR(VALUE(INDEX('Paths Edit'!$C14:$LY14,1,4+CM$71)&amp;""),NA())</f>
        <v>98</v>
      </c>
      <c r="CN150" s="53">
        <f>IFERROR(VALUE(INDEX('Paths Edit'!$C14:$LY14,1,4+CN$71)&amp;""),NA())</f>
        <v>-130</v>
      </c>
      <c r="CO150" s="54">
        <f>IFERROR(VALUE(INDEX('Paths Edit'!$C14:$LY14,1,4+CO$71)&amp;""),NA())</f>
        <v>41</v>
      </c>
      <c r="CP150" s="53" t="e">
        <f>IFERROR(VALUE(INDEX('Paths Edit'!$C14:$LY14,1,4+CP$71)&amp;""),NA())</f>
        <v>#N/A</v>
      </c>
      <c r="CQ150" s="54" t="e">
        <f>IFERROR(VALUE(INDEX('Paths Edit'!$C14:$LY14,1,4+CQ$71)&amp;""),NA())</f>
        <v>#N/A</v>
      </c>
      <c r="CR150" s="53">
        <f>IFERROR(VALUE(INDEX('Paths Edit'!$C14:$LY14,1,4+CR$71)&amp;""),NA())</f>
        <v>-8</v>
      </c>
      <c r="CS150" s="54">
        <f>IFERROR(VALUE(INDEX('Paths Edit'!$C14:$LY14,1,4+CS$71)&amp;""),NA())</f>
        <v>150</v>
      </c>
    </row>
    <row r="151" spans="1:97" ht="15" customHeight="1">
      <c r="A151" s="101"/>
      <c r="B151" s="53" t="e">
        <f>IFERROR(VALUE(INDEX('Paths Edit'!$C15:$LY15,1,4+B$71)&amp;""),NA())</f>
        <v>#N/A</v>
      </c>
      <c r="C151" s="54" t="e">
        <f>IFERROR(VALUE(INDEX('Paths Edit'!$C15:$LY15,1,4+C$71)&amp;""),NA())</f>
        <v>#N/A</v>
      </c>
      <c r="D151" s="53">
        <f>IFERROR(VALUE(INDEX('Paths Edit'!$C15:$LY15,1,4+D$71)&amp;""),NA())</f>
        <v>-174</v>
      </c>
      <c r="E151" s="54">
        <f>IFERROR(VALUE(INDEX('Paths Edit'!$C15:$LY15,1,4+E$71)&amp;""),NA())</f>
        <v>-27</v>
      </c>
      <c r="F151" s="53" t="e">
        <f>IFERROR(VALUE(INDEX('Paths Edit'!$C15:$LY15,1,4+F$71)&amp;""),NA())</f>
        <v>#N/A</v>
      </c>
      <c r="G151" s="54" t="e">
        <f>IFERROR(VALUE(INDEX('Paths Edit'!$C15:$LY15,1,4+G$71)&amp;""),NA())</f>
        <v>#N/A</v>
      </c>
      <c r="H151" s="53" t="e">
        <f>IFERROR(VALUE(INDEX('Paths Edit'!$C15:$LY15,1,4+H$71)&amp;""),NA())</f>
        <v>#N/A</v>
      </c>
      <c r="I151" s="54" t="e">
        <f>IFERROR(VALUE(INDEX('Paths Edit'!$C15:$LY15,1,4+I$71)&amp;""),NA())</f>
        <v>#N/A</v>
      </c>
      <c r="J151" s="53" t="e">
        <f>IFERROR(VALUE(INDEX('Paths Edit'!$C15:$LY15,1,4+J$71)&amp;""),NA())</f>
        <v>#N/A</v>
      </c>
      <c r="K151" s="54" t="e">
        <f>IFERROR(VALUE(INDEX('Paths Edit'!$C15:$LY15,1,4+K$71)&amp;""),NA())</f>
        <v>#N/A</v>
      </c>
      <c r="L151" s="53" t="e">
        <f>IFERROR(VALUE(INDEX('Paths Edit'!$C15:$LY15,1,4+L$71)&amp;""),NA())</f>
        <v>#N/A</v>
      </c>
      <c r="M151" s="54" t="e">
        <f>IFERROR(VALUE(INDEX('Paths Edit'!$C15:$LY15,1,4+M$71)&amp;""),NA())</f>
        <v>#N/A</v>
      </c>
      <c r="N151" s="53" t="e">
        <f>IFERROR(VALUE(INDEX('Paths Edit'!$C15:$LY15,1,4+N$71)&amp;""),NA())</f>
        <v>#N/A</v>
      </c>
      <c r="O151" s="54" t="e">
        <f>IFERROR(VALUE(INDEX('Paths Edit'!$C15:$LY15,1,4+O$71)&amp;""),NA())</f>
        <v>#N/A</v>
      </c>
      <c r="P151" s="53" t="e">
        <f>IFERROR(VALUE(INDEX('Paths Edit'!$C15:$LY15,1,4+P$71)&amp;""),NA())</f>
        <v>#N/A</v>
      </c>
      <c r="Q151" s="54" t="e">
        <f>IFERROR(VALUE(INDEX('Paths Edit'!$C15:$LY15,1,4+Q$71)&amp;""),NA())</f>
        <v>#N/A</v>
      </c>
      <c r="R151" s="53" t="e">
        <f>IFERROR(VALUE(INDEX('Paths Edit'!$C15:$LY15,1,4+R$71)&amp;""),NA())</f>
        <v>#N/A</v>
      </c>
      <c r="S151" s="54" t="e">
        <f>IFERROR(VALUE(INDEX('Paths Edit'!$C15:$LY15,1,4+S$71)&amp;""),NA())</f>
        <v>#N/A</v>
      </c>
      <c r="T151" s="53">
        <f>IFERROR(VALUE(INDEX('Paths Edit'!$C15:$LY15,1,4+T$71)&amp;""),NA())</f>
        <v>-50</v>
      </c>
      <c r="U151" s="54">
        <f>IFERROR(VALUE(INDEX('Paths Edit'!$C15:$LY15,1,4+U$71)&amp;""),NA())</f>
        <v>-39</v>
      </c>
      <c r="V151" s="53" t="e">
        <f>IFERROR(VALUE(INDEX('Paths Edit'!$C15:$LY15,1,4+V$71)&amp;""),NA())</f>
        <v>#N/A</v>
      </c>
      <c r="W151" s="54" t="e">
        <f>IFERROR(VALUE(INDEX('Paths Edit'!$C15:$LY15,1,4+W$71)&amp;""),NA())</f>
        <v>#N/A</v>
      </c>
      <c r="X151" s="53" t="e">
        <f>IFERROR(VALUE(INDEX('Paths Edit'!$C15:$LY15,1,4+X$71)&amp;""),NA())</f>
        <v>#N/A</v>
      </c>
      <c r="Y151" s="54" t="e">
        <f>IFERROR(VALUE(INDEX('Paths Edit'!$C15:$LY15,1,4+Y$71)&amp;""),NA())</f>
        <v>#N/A</v>
      </c>
      <c r="Z151" s="53" t="e">
        <f>IFERROR(VALUE(INDEX('Paths Edit'!$C15:$LY15,1,4+Z$71)&amp;""),NA())</f>
        <v>#N/A</v>
      </c>
      <c r="AA151" s="54" t="e">
        <f>IFERROR(VALUE(INDEX('Paths Edit'!$C15:$LY15,1,4+AA$71)&amp;""),NA())</f>
        <v>#N/A</v>
      </c>
      <c r="AB151" s="53" t="e">
        <f>IFERROR(VALUE(INDEX('Paths Edit'!$C15:$LY15,1,4+AB$71)&amp;""),NA())</f>
        <v>#N/A</v>
      </c>
      <c r="AC151" s="54" t="e">
        <f>IFERROR(VALUE(INDEX('Paths Edit'!$C15:$LY15,1,4+AC$71)&amp;""),NA())</f>
        <v>#N/A</v>
      </c>
      <c r="AD151" s="53" t="e">
        <f>IFERROR(VALUE(INDEX('Paths Edit'!$C15:$LY15,1,4+AD$71)&amp;""),NA())</f>
        <v>#N/A</v>
      </c>
      <c r="AE151" s="54" t="e">
        <f>IFERROR(VALUE(INDEX('Paths Edit'!$C15:$LY15,1,4+AE$71)&amp;""),NA())</f>
        <v>#N/A</v>
      </c>
      <c r="AF151" s="53">
        <f>IFERROR(VALUE(INDEX('Paths Edit'!$C15:$LY15,1,4+AF$71)&amp;""),NA())</f>
        <v>-19</v>
      </c>
      <c r="AG151" s="54">
        <f>IFERROR(VALUE(INDEX('Paths Edit'!$C15:$LY15,1,4+AG$71)&amp;""),NA())</f>
        <v>-100</v>
      </c>
      <c r="AH151" s="53" t="e">
        <f>IFERROR(VALUE(INDEX('Paths Edit'!$C15:$LY15,1,4+AH$71)&amp;""),NA())</f>
        <v>#N/A</v>
      </c>
      <c r="AI151" s="54" t="e">
        <f>IFERROR(VALUE(INDEX('Paths Edit'!$C15:$LY15,1,4+AI$71)&amp;""),NA())</f>
        <v>#N/A</v>
      </c>
      <c r="AJ151" s="53" t="e">
        <f>IFERROR(VALUE(INDEX('Paths Edit'!$C15:$LY15,1,4+AJ$71)&amp;""),NA())</f>
        <v>#N/A</v>
      </c>
      <c r="AK151" s="54" t="e">
        <f>IFERROR(VALUE(INDEX('Paths Edit'!$C15:$LY15,1,4+AK$71)&amp;""),NA())</f>
        <v>#N/A</v>
      </c>
      <c r="AL151" s="53" t="e">
        <f>IFERROR(VALUE(INDEX('Paths Edit'!$C15:$LY15,1,4+AL$71)&amp;""),NA())</f>
        <v>#N/A</v>
      </c>
      <c r="AM151" s="54" t="e">
        <f>IFERROR(VALUE(INDEX('Paths Edit'!$C15:$LY15,1,4+AM$71)&amp;""),NA())</f>
        <v>#N/A</v>
      </c>
      <c r="AN151" s="53" t="e">
        <f>IFERROR(VALUE(INDEX('Paths Edit'!$C15:$LY15,1,4+AN$71)&amp;""),NA())</f>
        <v>#N/A</v>
      </c>
      <c r="AO151" s="54" t="e">
        <f>IFERROR(VALUE(INDEX('Paths Edit'!$C15:$LY15,1,4+AO$71)&amp;""),NA())</f>
        <v>#N/A</v>
      </c>
      <c r="AP151" s="53" t="e">
        <f>IFERROR(VALUE(INDEX('Paths Edit'!$C15:$LY15,1,4+AP$71)&amp;""),NA())</f>
        <v>#N/A</v>
      </c>
      <c r="AQ151" s="54" t="e">
        <f>IFERROR(VALUE(INDEX('Paths Edit'!$C15:$LY15,1,4+AQ$71)&amp;""),NA())</f>
        <v>#N/A</v>
      </c>
      <c r="AR151" s="53" t="e">
        <f>IFERROR(VALUE(INDEX('Paths Edit'!$C15:$LY15,1,4+AR$71)&amp;""),NA())</f>
        <v>#N/A</v>
      </c>
      <c r="AS151" s="54" t="e">
        <f>IFERROR(VALUE(INDEX('Paths Edit'!$C15:$LY15,1,4+AS$71)&amp;""),NA())</f>
        <v>#N/A</v>
      </c>
      <c r="AT151" s="53" t="e">
        <f>IFERROR(VALUE(INDEX('Paths Edit'!$C15:$LY15,1,4+AT$71)&amp;""),NA())</f>
        <v>#N/A</v>
      </c>
      <c r="AU151" s="54" t="e">
        <f>IFERROR(VALUE(INDEX('Paths Edit'!$C15:$LY15,1,4+AU$71)&amp;""),NA())</f>
        <v>#N/A</v>
      </c>
      <c r="AV151" s="53" t="e">
        <f>IFERROR(VALUE(INDEX('Paths Edit'!$C15:$LY15,1,4+AV$71)&amp;""),NA())</f>
        <v>#N/A</v>
      </c>
      <c r="AW151" s="54" t="e">
        <f>IFERROR(VALUE(INDEX('Paths Edit'!$C15:$LY15,1,4+AW$71)&amp;""),NA())</f>
        <v>#N/A</v>
      </c>
      <c r="AX151" s="53" t="e">
        <f>IFERROR(VALUE(INDEX('Paths Edit'!$C15:$LY15,1,4+AX$71)&amp;""),NA())</f>
        <v>#N/A</v>
      </c>
      <c r="AY151" s="54" t="e">
        <f>IFERROR(VALUE(INDEX('Paths Edit'!$C15:$LY15,1,4+AY$71)&amp;""),NA())</f>
        <v>#N/A</v>
      </c>
      <c r="AZ151" s="53" t="e">
        <f>IFERROR(VALUE(INDEX('Paths Edit'!$C15:$LY15,1,4+AZ$71)&amp;""),NA())</f>
        <v>#N/A</v>
      </c>
      <c r="BA151" s="54" t="e">
        <f>IFERROR(VALUE(INDEX('Paths Edit'!$C15:$LY15,1,4+BA$71)&amp;""),NA())</f>
        <v>#N/A</v>
      </c>
      <c r="BB151" s="53" t="e">
        <f>IFERROR(VALUE(INDEX('Paths Edit'!$C15:$LY15,1,4+BB$71)&amp;""),NA())</f>
        <v>#N/A</v>
      </c>
      <c r="BC151" s="54" t="e">
        <f>IFERROR(VALUE(INDEX('Paths Edit'!$C15:$LY15,1,4+BC$71)&amp;""),NA())</f>
        <v>#N/A</v>
      </c>
      <c r="BD151" s="53" t="e">
        <f>IFERROR(VALUE(INDEX('Paths Edit'!$C15:$LY15,1,4+BD$71)&amp;""),NA())</f>
        <v>#N/A</v>
      </c>
      <c r="BE151" s="54" t="e">
        <f>IFERROR(VALUE(INDEX('Paths Edit'!$C15:$LY15,1,4+BE$71)&amp;""),NA())</f>
        <v>#N/A</v>
      </c>
      <c r="BF151" s="53" t="e">
        <f>IFERROR(VALUE(INDEX('Paths Edit'!$C15:$LY15,1,4+BF$71)&amp;""),NA())</f>
        <v>#N/A</v>
      </c>
      <c r="BG151" s="54" t="e">
        <f>IFERROR(VALUE(INDEX('Paths Edit'!$C15:$LY15,1,4+BG$71)&amp;""),NA())</f>
        <v>#N/A</v>
      </c>
      <c r="BH151" s="53" t="e">
        <f>IFERROR(VALUE(INDEX('Paths Edit'!$C15:$LY15,1,4+BH$71)&amp;""),NA())</f>
        <v>#N/A</v>
      </c>
      <c r="BI151" s="54" t="e">
        <f>IFERROR(VALUE(INDEX('Paths Edit'!$C15:$LY15,1,4+BI$71)&amp;""),NA())</f>
        <v>#N/A</v>
      </c>
      <c r="BJ151" s="53" t="e">
        <f>IFERROR(VALUE(INDEX('Paths Edit'!$C15:$LY15,1,4+BJ$71)&amp;""),NA())</f>
        <v>#N/A</v>
      </c>
      <c r="BK151" s="54" t="e">
        <f>IFERROR(VALUE(INDEX('Paths Edit'!$C15:$LY15,1,4+BK$71)&amp;""),NA())</f>
        <v>#N/A</v>
      </c>
      <c r="BL151" s="53" t="e">
        <f>IFERROR(VALUE(INDEX('Paths Edit'!$C15:$LY15,1,4+BL$71)&amp;""),NA())</f>
        <v>#N/A</v>
      </c>
      <c r="BM151" s="54" t="e">
        <f>IFERROR(VALUE(INDEX('Paths Edit'!$C15:$LY15,1,4+BM$71)&amp;""),NA())</f>
        <v>#N/A</v>
      </c>
      <c r="BN151" s="53" t="e">
        <f>IFERROR(VALUE(INDEX('Paths Edit'!$C15:$LY15,1,4+BN$71)&amp;""),NA())</f>
        <v>#N/A</v>
      </c>
      <c r="BO151" s="54" t="e">
        <f>IFERROR(VALUE(INDEX('Paths Edit'!$C15:$LY15,1,4+BO$71)&amp;""),NA())</f>
        <v>#N/A</v>
      </c>
      <c r="BP151" s="53" t="e">
        <f>IFERROR(VALUE(INDEX('Paths Edit'!$C15:$LY15,1,4+BP$71)&amp;""),NA())</f>
        <v>#N/A</v>
      </c>
      <c r="BQ151" s="54" t="e">
        <f>IFERROR(VALUE(INDEX('Paths Edit'!$C15:$LY15,1,4+BQ$71)&amp;""),NA())</f>
        <v>#N/A</v>
      </c>
      <c r="BR151" s="53" t="e">
        <f>IFERROR(VALUE(INDEX('Paths Edit'!$C15:$LY15,1,4+BR$71)&amp;""),NA())</f>
        <v>#N/A</v>
      </c>
      <c r="BS151" s="54" t="e">
        <f>IFERROR(VALUE(INDEX('Paths Edit'!$C15:$LY15,1,4+BS$71)&amp;""),NA())</f>
        <v>#N/A</v>
      </c>
      <c r="BT151" s="53" t="e">
        <f>IFERROR(VALUE(INDEX('Paths Edit'!$C15:$LY15,1,4+BT$71)&amp;""),NA())</f>
        <v>#N/A</v>
      </c>
      <c r="BU151" s="54" t="e">
        <f>IFERROR(VALUE(INDEX('Paths Edit'!$C15:$LY15,1,4+BU$71)&amp;""),NA())</f>
        <v>#N/A</v>
      </c>
      <c r="BV151" s="53" t="e">
        <f>IFERROR(VALUE(INDEX('Paths Edit'!$C15:$LY15,1,4+BV$71)&amp;""),NA())</f>
        <v>#N/A</v>
      </c>
      <c r="BW151" s="54" t="e">
        <f>IFERROR(VALUE(INDEX('Paths Edit'!$C15:$LY15,1,4+BW$71)&amp;""),NA())</f>
        <v>#N/A</v>
      </c>
      <c r="BX151" s="53" t="e">
        <f>IFERROR(VALUE(INDEX('Paths Edit'!$C15:$LY15,1,4+BX$71)&amp;""),NA())</f>
        <v>#N/A</v>
      </c>
      <c r="BY151" s="54" t="e">
        <f>IFERROR(VALUE(INDEX('Paths Edit'!$C15:$LY15,1,4+BY$71)&amp;""),NA())</f>
        <v>#N/A</v>
      </c>
      <c r="BZ151" s="53" t="e">
        <f>IFERROR(VALUE(INDEX('Paths Edit'!$C15:$LY15,1,4+BZ$71)&amp;""),NA())</f>
        <v>#N/A</v>
      </c>
      <c r="CA151" s="54" t="e">
        <f>IFERROR(VALUE(INDEX('Paths Edit'!$C15:$LY15,1,4+CA$71)&amp;""),NA())</f>
        <v>#N/A</v>
      </c>
      <c r="CB151" s="53" t="e">
        <f>IFERROR(VALUE(INDEX('Paths Edit'!$C15:$LY15,1,4+CB$71)&amp;""),NA())</f>
        <v>#N/A</v>
      </c>
      <c r="CC151" s="54" t="e">
        <f>IFERROR(VALUE(INDEX('Paths Edit'!$C15:$LY15,1,4+CC$71)&amp;""),NA())</f>
        <v>#N/A</v>
      </c>
      <c r="CD151" s="53" t="e">
        <f>IFERROR(VALUE(INDEX('Paths Edit'!$C15:$LY15,1,4+CD$71)&amp;""),NA())</f>
        <v>#N/A</v>
      </c>
      <c r="CE151" s="54" t="e">
        <f>IFERROR(VALUE(INDEX('Paths Edit'!$C15:$LY15,1,4+CE$71)&amp;""),NA())</f>
        <v>#N/A</v>
      </c>
      <c r="CF151" s="53" t="e">
        <f>IFERROR(VALUE(INDEX('Paths Edit'!$C15:$LY15,1,4+CF$71)&amp;""),NA())</f>
        <v>#N/A</v>
      </c>
      <c r="CG151" s="54" t="e">
        <f>IFERROR(VALUE(INDEX('Paths Edit'!$C15:$LY15,1,4+CG$71)&amp;""),NA())</f>
        <v>#N/A</v>
      </c>
      <c r="CH151" s="53" t="e">
        <f>IFERROR(VALUE(INDEX('Paths Edit'!$C15:$LY15,1,4+CH$71)&amp;""),NA())</f>
        <v>#N/A</v>
      </c>
      <c r="CI151" s="54" t="e">
        <f>IFERROR(VALUE(INDEX('Paths Edit'!$C15:$LY15,1,4+CI$71)&amp;""),NA())</f>
        <v>#N/A</v>
      </c>
      <c r="CJ151" s="53" t="e">
        <f>IFERROR(VALUE(INDEX('Paths Edit'!$C15:$LY15,1,4+CJ$71)&amp;""),NA())</f>
        <v>#N/A</v>
      </c>
      <c r="CK151" s="54" t="e">
        <f>IFERROR(VALUE(INDEX('Paths Edit'!$C15:$LY15,1,4+CK$71)&amp;""),NA())</f>
        <v>#N/A</v>
      </c>
      <c r="CL151" s="53" t="e">
        <f>IFERROR(VALUE(INDEX('Paths Edit'!$C15:$LY15,1,4+CL$71)&amp;""),NA())</f>
        <v>#N/A</v>
      </c>
      <c r="CM151" s="54" t="e">
        <f>IFERROR(VALUE(INDEX('Paths Edit'!$C15:$LY15,1,4+CM$71)&amp;""),NA())</f>
        <v>#N/A</v>
      </c>
      <c r="CN151" s="53" t="e">
        <f>IFERROR(VALUE(INDEX('Paths Edit'!$C15:$LY15,1,4+CN$71)&amp;""),NA())</f>
        <v>#N/A</v>
      </c>
      <c r="CO151" s="54" t="e">
        <f>IFERROR(VALUE(INDEX('Paths Edit'!$C15:$LY15,1,4+CO$71)&amp;""),NA())</f>
        <v>#N/A</v>
      </c>
      <c r="CP151" s="53" t="e">
        <f>IFERROR(VALUE(INDEX('Paths Edit'!$C15:$LY15,1,4+CP$71)&amp;""),NA())</f>
        <v>#N/A</v>
      </c>
      <c r="CQ151" s="54" t="e">
        <f>IFERROR(VALUE(INDEX('Paths Edit'!$C15:$LY15,1,4+CQ$71)&amp;""),NA())</f>
        <v>#N/A</v>
      </c>
      <c r="CR151" s="53">
        <f>IFERROR(VALUE(INDEX('Paths Edit'!$C15:$LY15,1,4+CR$71)&amp;""),NA())</f>
        <v>23</v>
      </c>
      <c r="CS151" s="54">
        <f>IFERROR(VALUE(INDEX('Paths Edit'!$C15:$LY15,1,4+CS$71)&amp;""),NA())</f>
        <v>148</v>
      </c>
    </row>
    <row r="152" spans="1:97" ht="15" customHeight="1">
      <c r="A152" s="101"/>
      <c r="B152" s="53" t="e">
        <f>IFERROR(VALUE(INDEX('Paths Edit'!$C16:$LY16,1,4+B$71)&amp;""),NA())</f>
        <v>#N/A</v>
      </c>
      <c r="C152" s="54" t="e">
        <f>IFERROR(VALUE(INDEX('Paths Edit'!$C16:$LY16,1,4+C$71)&amp;""),NA())</f>
        <v>#N/A</v>
      </c>
      <c r="D152" s="53" t="e">
        <f>IFERROR(VALUE(INDEX('Paths Edit'!$C16:$LY16,1,4+D$71)&amp;""),NA())</f>
        <v>#N/A</v>
      </c>
      <c r="E152" s="54" t="e">
        <f>IFERROR(VALUE(INDEX('Paths Edit'!$C16:$LY16,1,4+E$71)&amp;""),NA())</f>
        <v>#N/A</v>
      </c>
      <c r="F152" s="53" t="e">
        <f>IFERROR(VALUE(INDEX('Paths Edit'!$C16:$LY16,1,4+F$71)&amp;""),NA())</f>
        <v>#N/A</v>
      </c>
      <c r="G152" s="54" t="e">
        <f>IFERROR(VALUE(INDEX('Paths Edit'!$C16:$LY16,1,4+G$71)&amp;""),NA())</f>
        <v>#N/A</v>
      </c>
      <c r="H152" s="53" t="e">
        <f>IFERROR(VALUE(INDEX('Paths Edit'!$C16:$LY16,1,4+H$71)&amp;""),NA())</f>
        <v>#N/A</v>
      </c>
      <c r="I152" s="54" t="e">
        <f>IFERROR(VALUE(INDEX('Paths Edit'!$C16:$LY16,1,4+I$71)&amp;""),NA())</f>
        <v>#N/A</v>
      </c>
      <c r="J152" s="53" t="e">
        <f>IFERROR(VALUE(INDEX('Paths Edit'!$C16:$LY16,1,4+J$71)&amp;""),NA())</f>
        <v>#N/A</v>
      </c>
      <c r="K152" s="54" t="e">
        <f>IFERROR(VALUE(INDEX('Paths Edit'!$C16:$LY16,1,4+K$71)&amp;""),NA())</f>
        <v>#N/A</v>
      </c>
      <c r="L152" s="53" t="e">
        <f>IFERROR(VALUE(INDEX('Paths Edit'!$C16:$LY16,1,4+L$71)&amp;""),NA())</f>
        <v>#N/A</v>
      </c>
      <c r="M152" s="54" t="e">
        <f>IFERROR(VALUE(INDEX('Paths Edit'!$C16:$LY16,1,4+M$71)&amp;""),NA())</f>
        <v>#N/A</v>
      </c>
      <c r="N152" s="53" t="e">
        <f>IFERROR(VALUE(INDEX('Paths Edit'!$C16:$LY16,1,4+N$71)&amp;""),NA())</f>
        <v>#N/A</v>
      </c>
      <c r="O152" s="54" t="e">
        <f>IFERROR(VALUE(INDEX('Paths Edit'!$C16:$LY16,1,4+O$71)&amp;""),NA())</f>
        <v>#N/A</v>
      </c>
      <c r="P152" s="53" t="e">
        <f>IFERROR(VALUE(INDEX('Paths Edit'!$C16:$LY16,1,4+P$71)&amp;""),NA())</f>
        <v>#N/A</v>
      </c>
      <c r="Q152" s="54" t="e">
        <f>IFERROR(VALUE(INDEX('Paths Edit'!$C16:$LY16,1,4+Q$71)&amp;""),NA())</f>
        <v>#N/A</v>
      </c>
      <c r="R152" s="53" t="e">
        <f>IFERROR(VALUE(INDEX('Paths Edit'!$C16:$LY16,1,4+R$71)&amp;""),NA())</f>
        <v>#N/A</v>
      </c>
      <c r="S152" s="54" t="e">
        <f>IFERROR(VALUE(INDEX('Paths Edit'!$C16:$LY16,1,4+S$71)&amp;""),NA())</f>
        <v>#N/A</v>
      </c>
      <c r="T152" s="53" t="e">
        <f>IFERROR(VALUE(INDEX('Paths Edit'!$C16:$LY16,1,4+T$71)&amp;""),NA())</f>
        <v>#N/A</v>
      </c>
      <c r="U152" s="54" t="e">
        <f>IFERROR(VALUE(INDEX('Paths Edit'!$C16:$LY16,1,4+U$71)&amp;""),NA())</f>
        <v>#N/A</v>
      </c>
      <c r="V152" s="53" t="e">
        <f>IFERROR(VALUE(INDEX('Paths Edit'!$C16:$LY16,1,4+V$71)&amp;""),NA())</f>
        <v>#N/A</v>
      </c>
      <c r="W152" s="54" t="e">
        <f>IFERROR(VALUE(INDEX('Paths Edit'!$C16:$LY16,1,4+W$71)&amp;""),NA())</f>
        <v>#N/A</v>
      </c>
      <c r="X152" s="53" t="e">
        <f>IFERROR(VALUE(INDEX('Paths Edit'!$C16:$LY16,1,4+X$71)&amp;""),NA())</f>
        <v>#N/A</v>
      </c>
      <c r="Y152" s="54" t="e">
        <f>IFERROR(VALUE(INDEX('Paths Edit'!$C16:$LY16,1,4+Y$71)&amp;""),NA())</f>
        <v>#N/A</v>
      </c>
      <c r="Z152" s="53" t="e">
        <f>IFERROR(VALUE(INDEX('Paths Edit'!$C16:$LY16,1,4+Z$71)&amp;""),NA())</f>
        <v>#N/A</v>
      </c>
      <c r="AA152" s="54" t="e">
        <f>IFERROR(VALUE(INDEX('Paths Edit'!$C16:$LY16,1,4+AA$71)&amp;""),NA())</f>
        <v>#N/A</v>
      </c>
      <c r="AB152" s="53" t="e">
        <f>IFERROR(VALUE(INDEX('Paths Edit'!$C16:$LY16,1,4+AB$71)&amp;""),NA())</f>
        <v>#N/A</v>
      </c>
      <c r="AC152" s="54" t="e">
        <f>IFERROR(VALUE(INDEX('Paths Edit'!$C16:$LY16,1,4+AC$71)&amp;""),NA())</f>
        <v>#N/A</v>
      </c>
      <c r="AD152" s="53" t="e">
        <f>IFERROR(VALUE(INDEX('Paths Edit'!$C16:$LY16,1,4+AD$71)&amp;""),NA())</f>
        <v>#N/A</v>
      </c>
      <c r="AE152" s="54" t="e">
        <f>IFERROR(VALUE(INDEX('Paths Edit'!$C16:$LY16,1,4+AE$71)&amp;""),NA())</f>
        <v>#N/A</v>
      </c>
      <c r="AF152" s="53" t="e">
        <f>IFERROR(VALUE(INDEX('Paths Edit'!$C16:$LY16,1,4+AF$71)&amp;""),NA())</f>
        <v>#N/A</v>
      </c>
      <c r="AG152" s="54" t="e">
        <f>IFERROR(VALUE(INDEX('Paths Edit'!$C16:$LY16,1,4+AG$71)&amp;""),NA())</f>
        <v>#N/A</v>
      </c>
      <c r="AH152" s="53" t="e">
        <f>IFERROR(VALUE(INDEX('Paths Edit'!$C16:$LY16,1,4+AH$71)&amp;""),NA())</f>
        <v>#N/A</v>
      </c>
      <c r="AI152" s="54" t="e">
        <f>IFERROR(VALUE(INDEX('Paths Edit'!$C16:$LY16,1,4+AI$71)&amp;""),NA())</f>
        <v>#N/A</v>
      </c>
      <c r="AJ152" s="53" t="e">
        <f>IFERROR(VALUE(INDEX('Paths Edit'!$C16:$LY16,1,4+AJ$71)&amp;""),NA())</f>
        <v>#N/A</v>
      </c>
      <c r="AK152" s="54" t="e">
        <f>IFERROR(VALUE(INDEX('Paths Edit'!$C16:$LY16,1,4+AK$71)&amp;""),NA())</f>
        <v>#N/A</v>
      </c>
      <c r="AL152" s="53" t="e">
        <f>IFERROR(VALUE(INDEX('Paths Edit'!$C16:$LY16,1,4+AL$71)&amp;""),NA())</f>
        <v>#N/A</v>
      </c>
      <c r="AM152" s="54" t="e">
        <f>IFERROR(VALUE(INDEX('Paths Edit'!$C16:$LY16,1,4+AM$71)&amp;""),NA())</f>
        <v>#N/A</v>
      </c>
      <c r="AN152" s="53" t="e">
        <f>IFERROR(VALUE(INDEX('Paths Edit'!$C16:$LY16,1,4+AN$71)&amp;""),NA())</f>
        <v>#N/A</v>
      </c>
      <c r="AO152" s="54" t="e">
        <f>IFERROR(VALUE(INDEX('Paths Edit'!$C16:$LY16,1,4+AO$71)&amp;""),NA())</f>
        <v>#N/A</v>
      </c>
      <c r="AP152" s="53" t="e">
        <f>IFERROR(VALUE(INDEX('Paths Edit'!$C16:$LY16,1,4+AP$71)&amp;""),NA())</f>
        <v>#N/A</v>
      </c>
      <c r="AQ152" s="54" t="e">
        <f>IFERROR(VALUE(INDEX('Paths Edit'!$C16:$LY16,1,4+AQ$71)&amp;""),NA())</f>
        <v>#N/A</v>
      </c>
      <c r="AR152" s="53" t="e">
        <f>IFERROR(VALUE(INDEX('Paths Edit'!$C16:$LY16,1,4+AR$71)&amp;""),NA())</f>
        <v>#N/A</v>
      </c>
      <c r="AS152" s="54" t="e">
        <f>IFERROR(VALUE(INDEX('Paths Edit'!$C16:$LY16,1,4+AS$71)&amp;""),NA())</f>
        <v>#N/A</v>
      </c>
      <c r="AT152" s="53" t="e">
        <f>IFERROR(VALUE(INDEX('Paths Edit'!$C16:$LY16,1,4+AT$71)&amp;""),NA())</f>
        <v>#N/A</v>
      </c>
      <c r="AU152" s="54" t="e">
        <f>IFERROR(VALUE(INDEX('Paths Edit'!$C16:$LY16,1,4+AU$71)&amp;""),NA())</f>
        <v>#N/A</v>
      </c>
      <c r="AV152" s="53" t="e">
        <f>IFERROR(VALUE(INDEX('Paths Edit'!$C16:$LY16,1,4+AV$71)&amp;""),NA())</f>
        <v>#N/A</v>
      </c>
      <c r="AW152" s="54" t="e">
        <f>IFERROR(VALUE(INDEX('Paths Edit'!$C16:$LY16,1,4+AW$71)&amp;""),NA())</f>
        <v>#N/A</v>
      </c>
      <c r="AX152" s="53" t="e">
        <f>IFERROR(VALUE(INDEX('Paths Edit'!$C16:$LY16,1,4+AX$71)&amp;""),NA())</f>
        <v>#N/A</v>
      </c>
      <c r="AY152" s="54" t="e">
        <f>IFERROR(VALUE(INDEX('Paths Edit'!$C16:$LY16,1,4+AY$71)&amp;""),NA())</f>
        <v>#N/A</v>
      </c>
      <c r="AZ152" s="53" t="e">
        <f>IFERROR(VALUE(INDEX('Paths Edit'!$C16:$LY16,1,4+AZ$71)&amp;""),NA())</f>
        <v>#N/A</v>
      </c>
      <c r="BA152" s="54" t="e">
        <f>IFERROR(VALUE(INDEX('Paths Edit'!$C16:$LY16,1,4+BA$71)&amp;""),NA())</f>
        <v>#N/A</v>
      </c>
      <c r="BB152" s="53" t="e">
        <f>IFERROR(VALUE(INDEX('Paths Edit'!$C16:$LY16,1,4+BB$71)&amp;""),NA())</f>
        <v>#N/A</v>
      </c>
      <c r="BC152" s="54" t="e">
        <f>IFERROR(VALUE(INDEX('Paths Edit'!$C16:$LY16,1,4+BC$71)&amp;""),NA())</f>
        <v>#N/A</v>
      </c>
      <c r="BD152" s="53" t="e">
        <f>IFERROR(VALUE(INDEX('Paths Edit'!$C16:$LY16,1,4+BD$71)&amp;""),NA())</f>
        <v>#N/A</v>
      </c>
      <c r="BE152" s="54" t="e">
        <f>IFERROR(VALUE(INDEX('Paths Edit'!$C16:$LY16,1,4+BE$71)&amp;""),NA())</f>
        <v>#N/A</v>
      </c>
      <c r="BF152" s="53" t="e">
        <f>IFERROR(VALUE(INDEX('Paths Edit'!$C16:$LY16,1,4+BF$71)&amp;""),NA())</f>
        <v>#N/A</v>
      </c>
      <c r="BG152" s="54" t="e">
        <f>IFERROR(VALUE(INDEX('Paths Edit'!$C16:$LY16,1,4+BG$71)&amp;""),NA())</f>
        <v>#N/A</v>
      </c>
      <c r="BH152" s="53" t="e">
        <f>IFERROR(VALUE(INDEX('Paths Edit'!$C16:$LY16,1,4+BH$71)&amp;""),NA())</f>
        <v>#N/A</v>
      </c>
      <c r="BI152" s="54" t="e">
        <f>IFERROR(VALUE(INDEX('Paths Edit'!$C16:$LY16,1,4+BI$71)&amp;""),NA())</f>
        <v>#N/A</v>
      </c>
      <c r="BJ152" s="53" t="e">
        <f>IFERROR(VALUE(INDEX('Paths Edit'!$C16:$LY16,1,4+BJ$71)&amp;""),NA())</f>
        <v>#N/A</v>
      </c>
      <c r="BK152" s="54" t="e">
        <f>IFERROR(VALUE(INDEX('Paths Edit'!$C16:$LY16,1,4+BK$71)&amp;""),NA())</f>
        <v>#N/A</v>
      </c>
      <c r="BL152" s="53" t="e">
        <f>IFERROR(VALUE(INDEX('Paths Edit'!$C16:$LY16,1,4+BL$71)&amp;""),NA())</f>
        <v>#N/A</v>
      </c>
      <c r="BM152" s="54" t="e">
        <f>IFERROR(VALUE(INDEX('Paths Edit'!$C16:$LY16,1,4+BM$71)&amp;""),NA())</f>
        <v>#N/A</v>
      </c>
      <c r="BN152" s="53" t="e">
        <f>IFERROR(VALUE(INDEX('Paths Edit'!$C16:$LY16,1,4+BN$71)&amp;""),NA())</f>
        <v>#N/A</v>
      </c>
      <c r="BO152" s="54" t="e">
        <f>IFERROR(VALUE(INDEX('Paths Edit'!$C16:$LY16,1,4+BO$71)&amp;""),NA())</f>
        <v>#N/A</v>
      </c>
      <c r="BP152" s="53" t="e">
        <f>IFERROR(VALUE(INDEX('Paths Edit'!$C16:$LY16,1,4+BP$71)&amp;""),NA())</f>
        <v>#N/A</v>
      </c>
      <c r="BQ152" s="54" t="e">
        <f>IFERROR(VALUE(INDEX('Paths Edit'!$C16:$LY16,1,4+BQ$71)&amp;""),NA())</f>
        <v>#N/A</v>
      </c>
      <c r="BR152" s="53" t="e">
        <f>IFERROR(VALUE(INDEX('Paths Edit'!$C16:$LY16,1,4+BR$71)&amp;""),NA())</f>
        <v>#N/A</v>
      </c>
      <c r="BS152" s="54" t="e">
        <f>IFERROR(VALUE(INDEX('Paths Edit'!$C16:$LY16,1,4+BS$71)&amp;""),NA())</f>
        <v>#N/A</v>
      </c>
      <c r="BT152" s="53" t="e">
        <f>IFERROR(VALUE(INDEX('Paths Edit'!$C16:$LY16,1,4+BT$71)&amp;""),NA())</f>
        <v>#N/A</v>
      </c>
      <c r="BU152" s="54" t="e">
        <f>IFERROR(VALUE(INDEX('Paths Edit'!$C16:$LY16,1,4+BU$71)&amp;""),NA())</f>
        <v>#N/A</v>
      </c>
      <c r="BV152" s="53" t="e">
        <f>IFERROR(VALUE(INDEX('Paths Edit'!$C16:$LY16,1,4+BV$71)&amp;""),NA())</f>
        <v>#N/A</v>
      </c>
      <c r="BW152" s="54" t="e">
        <f>IFERROR(VALUE(INDEX('Paths Edit'!$C16:$LY16,1,4+BW$71)&amp;""),NA())</f>
        <v>#N/A</v>
      </c>
      <c r="BX152" s="53" t="e">
        <f>IFERROR(VALUE(INDEX('Paths Edit'!$C16:$LY16,1,4+BX$71)&amp;""),NA())</f>
        <v>#N/A</v>
      </c>
      <c r="BY152" s="54" t="e">
        <f>IFERROR(VALUE(INDEX('Paths Edit'!$C16:$LY16,1,4+BY$71)&amp;""),NA())</f>
        <v>#N/A</v>
      </c>
      <c r="BZ152" s="53" t="e">
        <f>IFERROR(VALUE(INDEX('Paths Edit'!$C16:$LY16,1,4+BZ$71)&amp;""),NA())</f>
        <v>#N/A</v>
      </c>
      <c r="CA152" s="54" t="e">
        <f>IFERROR(VALUE(INDEX('Paths Edit'!$C16:$LY16,1,4+CA$71)&amp;""),NA())</f>
        <v>#N/A</v>
      </c>
      <c r="CB152" s="53" t="e">
        <f>IFERROR(VALUE(INDEX('Paths Edit'!$C16:$LY16,1,4+CB$71)&amp;""),NA())</f>
        <v>#N/A</v>
      </c>
      <c r="CC152" s="54" t="e">
        <f>IFERROR(VALUE(INDEX('Paths Edit'!$C16:$LY16,1,4+CC$71)&amp;""),NA())</f>
        <v>#N/A</v>
      </c>
      <c r="CD152" s="53" t="e">
        <f>IFERROR(VALUE(INDEX('Paths Edit'!$C16:$LY16,1,4+CD$71)&amp;""),NA())</f>
        <v>#N/A</v>
      </c>
      <c r="CE152" s="54" t="e">
        <f>IFERROR(VALUE(INDEX('Paths Edit'!$C16:$LY16,1,4+CE$71)&amp;""),NA())</f>
        <v>#N/A</v>
      </c>
      <c r="CF152" s="53" t="e">
        <f>IFERROR(VALUE(INDEX('Paths Edit'!$C16:$LY16,1,4+CF$71)&amp;""),NA())</f>
        <v>#N/A</v>
      </c>
      <c r="CG152" s="54" t="e">
        <f>IFERROR(VALUE(INDEX('Paths Edit'!$C16:$LY16,1,4+CG$71)&amp;""),NA())</f>
        <v>#N/A</v>
      </c>
      <c r="CH152" s="53" t="e">
        <f>IFERROR(VALUE(INDEX('Paths Edit'!$C16:$LY16,1,4+CH$71)&amp;""),NA())</f>
        <v>#N/A</v>
      </c>
      <c r="CI152" s="54" t="e">
        <f>IFERROR(VALUE(INDEX('Paths Edit'!$C16:$LY16,1,4+CI$71)&amp;""),NA())</f>
        <v>#N/A</v>
      </c>
      <c r="CJ152" s="53" t="e">
        <f>IFERROR(VALUE(INDEX('Paths Edit'!$C16:$LY16,1,4+CJ$71)&amp;""),NA())</f>
        <v>#N/A</v>
      </c>
      <c r="CK152" s="54" t="e">
        <f>IFERROR(VALUE(INDEX('Paths Edit'!$C16:$LY16,1,4+CK$71)&amp;""),NA())</f>
        <v>#N/A</v>
      </c>
      <c r="CL152" s="53" t="e">
        <f>IFERROR(VALUE(INDEX('Paths Edit'!$C16:$LY16,1,4+CL$71)&amp;""),NA())</f>
        <v>#N/A</v>
      </c>
      <c r="CM152" s="54" t="e">
        <f>IFERROR(VALUE(INDEX('Paths Edit'!$C16:$LY16,1,4+CM$71)&amp;""),NA())</f>
        <v>#N/A</v>
      </c>
      <c r="CN152" s="53" t="e">
        <f>IFERROR(VALUE(INDEX('Paths Edit'!$C16:$LY16,1,4+CN$71)&amp;""),NA())</f>
        <v>#N/A</v>
      </c>
      <c r="CO152" s="54" t="e">
        <f>IFERROR(VALUE(INDEX('Paths Edit'!$C16:$LY16,1,4+CO$71)&amp;""),NA())</f>
        <v>#N/A</v>
      </c>
      <c r="CP152" s="53" t="e">
        <f>IFERROR(VALUE(INDEX('Paths Edit'!$C16:$LY16,1,4+CP$71)&amp;""),NA())</f>
        <v>#N/A</v>
      </c>
      <c r="CQ152" s="54" t="e">
        <f>IFERROR(VALUE(INDEX('Paths Edit'!$C16:$LY16,1,4+CQ$71)&amp;""),NA())</f>
        <v>#N/A</v>
      </c>
      <c r="CR152" s="53">
        <f>IFERROR(VALUE(INDEX('Paths Edit'!$C16:$LY16,1,4+CR$71)&amp;""),NA())</f>
        <v>38</v>
      </c>
      <c r="CS152" s="54">
        <f>IFERROR(VALUE(INDEX('Paths Edit'!$C16:$LY16,1,4+CS$71)&amp;""),NA())</f>
        <v>144</v>
      </c>
    </row>
    <row r="153" spans="1:97" ht="15" customHeight="1">
      <c r="A153" s="101"/>
      <c r="B153" s="53" t="e">
        <f>IFERROR(VALUE(INDEX('Paths Edit'!$C17:$LY17,1,4+B$71)&amp;""),NA())</f>
        <v>#N/A</v>
      </c>
      <c r="C153" s="54" t="e">
        <f>IFERROR(VALUE(INDEX('Paths Edit'!$C17:$LY17,1,4+C$71)&amp;""),NA())</f>
        <v>#N/A</v>
      </c>
      <c r="D153" s="53" t="e">
        <f>IFERROR(VALUE(INDEX('Paths Edit'!$C17:$LY17,1,4+D$71)&amp;""),NA())</f>
        <v>#N/A</v>
      </c>
      <c r="E153" s="54" t="e">
        <f>IFERROR(VALUE(INDEX('Paths Edit'!$C17:$LY17,1,4+E$71)&amp;""),NA())</f>
        <v>#N/A</v>
      </c>
      <c r="F153" s="53" t="e">
        <f>IFERROR(VALUE(INDEX('Paths Edit'!$C17:$LY17,1,4+F$71)&amp;""),NA())</f>
        <v>#N/A</v>
      </c>
      <c r="G153" s="54" t="e">
        <f>IFERROR(VALUE(INDEX('Paths Edit'!$C17:$LY17,1,4+G$71)&amp;""),NA())</f>
        <v>#N/A</v>
      </c>
      <c r="H153" s="53" t="e">
        <f>IFERROR(VALUE(INDEX('Paths Edit'!$C17:$LY17,1,4+H$71)&amp;""),NA())</f>
        <v>#N/A</v>
      </c>
      <c r="I153" s="54" t="e">
        <f>IFERROR(VALUE(INDEX('Paths Edit'!$C17:$LY17,1,4+I$71)&amp;""),NA())</f>
        <v>#N/A</v>
      </c>
      <c r="J153" s="53" t="e">
        <f>IFERROR(VALUE(INDEX('Paths Edit'!$C17:$LY17,1,4+J$71)&amp;""),NA())</f>
        <v>#N/A</v>
      </c>
      <c r="K153" s="54" t="e">
        <f>IFERROR(VALUE(INDEX('Paths Edit'!$C17:$LY17,1,4+K$71)&amp;""),NA())</f>
        <v>#N/A</v>
      </c>
      <c r="L153" s="53" t="e">
        <f>IFERROR(VALUE(INDEX('Paths Edit'!$C17:$LY17,1,4+L$71)&amp;""),NA())</f>
        <v>#N/A</v>
      </c>
      <c r="M153" s="54" t="e">
        <f>IFERROR(VALUE(INDEX('Paths Edit'!$C17:$LY17,1,4+M$71)&amp;""),NA())</f>
        <v>#N/A</v>
      </c>
      <c r="N153" s="53" t="e">
        <f>IFERROR(VALUE(INDEX('Paths Edit'!$C17:$LY17,1,4+N$71)&amp;""),NA())</f>
        <v>#N/A</v>
      </c>
      <c r="O153" s="54" t="e">
        <f>IFERROR(VALUE(INDEX('Paths Edit'!$C17:$LY17,1,4+O$71)&amp;""),NA())</f>
        <v>#N/A</v>
      </c>
      <c r="P153" s="53" t="e">
        <f>IFERROR(VALUE(INDEX('Paths Edit'!$C17:$LY17,1,4+P$71)&amp;""),NA())</f>
        <v>#N/A</v>
      </c>
      <c r="Q153" s="54" t="e">
        <f>IFERROR(VALUE(INDEX('Paths Edit'!$C17:$LY17,1,4+Q$71)&amp;""),NA())</f>
        <v>#N/A</v>
      </c>
      <c r="R153" s="53" t="e">
        <f>IFERROR(VALUE(INDEX('Paths Edit'!$C17:$LY17,1,4+R$71)&amp;""),NA())</f>
        <v>#N/A</v>
      </c>
      <c r="S153" s="54" t="e">
        <f>IFERROR(VALUE(INDEX('Paths Edit'!$C17:$LY17,1,4+S$71)&amp;""),NA())</f>
        <v>#N/A</v>
      </c>
      <c r="T153" s="53" t="e">
        <f>IFERROR(VALUE(INDEX('Paths Edit'!$C17:$LY17,1,4+T$71)&amp;""),NA())</f>
        <v>#N/A</v>
      </c>
      <c r="U153" s="54" t="e">
        <f>IFERROR(VALUE(INDEX('Paths Edit'!$C17:$LY17,1,4+U$71)&amp;""),NA())</f>
        <v>#N/A</v>
      </c>
      <c r="V153" s="53" t="e">
        <f>IFERROR(VALUE(INDEX('Paths Edit'!$C17:$LY17,1,4+V$71)&amp;""),NA())</f>
        <v>#N/A</v>
      </c>
      <c r="W153" s="54" t="e">
        <f>IFERROR(VALUE(INDEX('Paths Edit'!$C17:$LY17,1,4+W$71)&amp;""),NA())</f>
        <v>#N/A</v>
      </c>
      <c r="X153" s="53" t="e">
        <f>IFERROR(VALUE(INDEX('Paths Edit'!$C17:$LY17,1,4+X$71)&amp;""),NA())</f>
        <v>#N/A</v>
      </c>
      <c r="Y153" s="54" t="e">
        <f>IFERROR(VALUE(INDEX('Paths Edit'!$C17:$LY17,1,4+Y$71)&amp;""),NA())</f>
        <v>#N/A</v>
      </c>
      <c r="Z153" s="53" t="e">
        <f>IFERROR(VALUE(INDEX('Paths Edit'!$C17:$LY17,1,4+Z$71)&amp;""),NA())</f>
        <v>#N/A</v>
      </c>
      <c r="AA153" s="54" t="e">
        <f>IFERROR(VALUE(INDEX('Paths Edit'!$C17:$LY17,1,4+AA$71)&amp;""),NA())</f>
        <v>#N/A</v>
      </c>
      <c r="AB153" s="53" t="e">
        <f>IFERROR(VALUE(INDEX('Paths Edit'!$C17:$LY17,1,4+AB$71)&amp;""),NA())</f>
        <v>#N/A</v>
      </c>
      <c r="AC153" s="54" t="e">
        <f>IFERROR(VALUE(INDEX('Paths Edit'!$C17:$LY17,1,4+AC$71)&amp;""),NA())</f>
        <v>#N/A</v>
      </c>
      <c r="AD153" s="53" t="e">
        <f>IFERROR(VALUE(INDEX('Paths Edit'!$C17:$LY17,1,4+AD$71)&amp;""),NA())</f>
        <v>#N/A</v>
      </c>
      <c r="AE153" s="54" t="e">
        <f>IFERROR(VALUE(INDEX('Paths Edit'!$C17:$LY17,1,4+AE$71)&amp;""),NA())</f>
        <v>#N/A</v>
      </c>
      <c r="AF153" s="53" t="e">
        <f>IFERROR(VALUE(INDEX('Paths Edit'!$C17:$LY17,1,4+AF$71)&amp;""),NA())</f>
        <v>#N/A</v>
      </c>
      <c r="AG153" s="54" t="e">
        <f>IFERROR(VALUE(INDEX('Paths Edit'!$C17:$LY17,1,4+AG$71)&amp;""),NA())</f>
        <v>#N/A</v>
      </c>
      <c r="AH153" s="53" t="e">
        <f>IFERROR(VALUE(INDEX('Paths Edit'!$C17:$LY17,1,4+AH$71)&amp;""),NA())</f>
        <v>#N/A</v>
      </c>
      <c r="AI153" s="54" t="e">
        <f>IFERROR(VALUE(INDEX('Paths Edit'!$C17:$LY17,1,4+AI$71)&amp;""),NA())</f>
        <v>#N/A</v>
      </c>
      <c r="AJ153" s="53" t="e">
        <f>IFERROR(VALUE(INDEX('Paths Edit'!$C17:$LY17,1,4+AJ$71)&amp;""),NA())</f>
        <v>#N/A</v>
      </c>
      <c r="AK153" s="54" t="e">
        <f>IFERROR(VALUE(INDEX('Paths Edit'!$C17:$LY17,1,4+AK$71)&amp;""),NA())</f>
        <v>#N/A</v>
      </c>
      <c r="AL153" s="53" t="e">
        <f>IFERROR(VALUE(INDEX('Paths Edit'!$C17:$LY17,1,4+AL$71)&amp;""),NA())</f>
        <v>#N/A</v>
      </c>
      <c r="AM153" s="54" t="e">
        <f>IFERROR(VALUE(INDEX('Paths Edit'!$C17:$LY17,1,4+AM$71)&amp;""),NA())</f>
        <v>#N/A</v>
      </c>
      <c r="AN153" s="53" t="e">
        <f>IFERROR(VALUE(INDEX('Paths Edit'!$C17:$LY17,1,4+AN$71)&amp;""),NA())</f>
        <v>#N/A</v>
      </c>
      <c r="AO153" s="54" t="e">
        <f>IFERROR(VALUE(INDEX('Paths Edit'!$C17:$LY17,1,4+AO$71)&amp;""),NA())</f>
        <v>#N/A</v>
      </c>
      <c r="AP153" s="53" t="e">
        <f>IFERROR(VALUE(INDEX('Paths Edit'!$C17:$LY17,1,4+AP$71)&amp;""),NA())</f>
        <v>#N/A</v>
      </c>
      <c r="AQ153" s="54" t="e">
        <f>IFERROR(VALUE(INDEX('Paths Edit'!$C17:$LY17,1,4+AQ$71)&amp;""),NA())</f>
        <v>#N/A</v>
      </c>
      <c r="AR153" s="53" t="e">
        <f>IFERROR(VALUE(INDEX('Paths Edit'!$C17:$LY17,1,4+AR$71)&amp;""),NA())</f>
        <v>#N/A</v>
      </c>
      <c r="AS153" s="54" t="e">
        <f>IFERROR(VALUE(INDEX('Paths Edit'!$C17:$LY17,1,4+AS$71)&amp;""),NA())</f>
        <v>#N/A</v>
      </c>
      <c r="AT153" s="53" t="e">
        <f>IFERROR(VALUE(INDEX('Paths Edit'!$C17:$LY17,1,4+AT$71)&amp;""),NA())</f>
        <v>#N/A</v>
      </c>
      <c r="AU153" s="54" t="e">
        <f>IFERROR(VALUE(INDEX('Paths Edit'!$C17:$LY17,1,4+AU$71)&amp;""),NA())</f>
        <v>#N/A</v>
      </c>
      <c r="AV153" s="53" t="e">
        <f>IFERROR(VALUE(INDEX('Paths Edit'!$C17:$LY17,1,4+AV$71)&amp;""),NA())</f>
        <v>#N/A</v>
      </c>
      <c r="AW153" s="54" t="e">
        <f>IFERROR(VALUE(INDEX('Paths Edit'!$C17:$LY17,1,4+AW$71)&amp;""),NA())</f>
        <v>#N/A</v>
      </c>
      <c r="AX153" s="53" t="e">
        <f>IFERROR(VALUE(INDEX('Paths Edit'!$C17:$LY17,1,4+AX$71)&amp;""),NA())</f>
        <v>#N/A</v>
      </c>
      <c r="AY153" s="54" t="e">
        <f>IFERROR(VALUE(INDEX('Paths Edit'!$C17:$LY17,1,4+AY$71)&amp;""),NA())</f>
        <v>#N/A</v>
      </c>
      <c r="AZ153" s="53" t="e">
        <f>IFERROR(VALUE(INDEX('Paths Edit'!$C17:$LY17,1,4+AZ$71)&amp;""),NA())</f>
        <v>#N/A</v>
      </c>
      <c r="BA153" s="54" t="e">
        <f>IFERROR(VALUE(INDEX('Paths Edit'!$C17:$LY17,1,4+BA$71)&amp;""),NA())</f>
        <v>#N/A</v>
      </c>
      <c r="BB153" s="53" t="e">
        <f>IFERROR(VALUE(INDEX('Paths Edit'!$C17:$LY17,1,4+BB$71)&amp;""),NA())</f>
        <v>#N/A</v>
      </c>
      <c r="BC153" s="54" t="e">
        <f>IFERROR(VALUE(INDEX('Paths Edit'!$C17:$LY17,1,4+BC$71)&amp;""),NA())</f>
        <v>#N/A</v>
      </c>
      <c r="BD153" s="53" t="e">
        <f>IFERROR(VALUE(INDEX('Paths Edit'!$C17:$LY17,1,4+BD$71)&amp;""),NA())</f>
        <v>#N/A</v>
      </c>
      <c r="BE153" s="54" t="e">
        <f>IFERROR(VALUE(INDEX('Paths Edit'!$C17:$LY17,1,4+BE$71)&amp;""),NA())</f>
        <v>#N/A</v>
      </c>
      <c r="BF153" s="53" t="e">
        <f>IFERROR(VALUE(INDEX('Paths Edit'!$C17:$LY17,1,4+BF$71)&amp;""),NA())</f>
        <v>#N/A</v>
      </c>
      <c r="BG153" s="54" t="e">
        <f>IFERROR(VALUE(INDEX('Paths Edit'!$C17:$LY17,1,4+BG$71)&amp;""),NA())</f>
        <v>#N/A</v>
      </c>
      <c r="BH153" s="53" t="e">
        <f>IFERROR(VALUE(INDEX('Paths Edit'!$C17:$LY17,1,4+BH$71)&amp;""),NA())</f>
        <v>#N/A</v>
      </c>
      <c r="BI153" s="54" t="e">
        <f>IFERROR(VALUE(INDEX('Paths Edit'!$C17:$LY17,1,4+BI$71)&amp;""),NA())</f>
        <v>#N/A</v>
      </c>
      <c r="BJ153" s="53" t="e">
        <f>IFERROR(VALUE(INDEX('Paths Edit'!$C17:$LY17,1,4+BJ$71)&amp;""),NA())</f>
        <v>#N/A</v>
      </c>
      <c r="BK153" s="54" t="e">
        <f>IFERROR(VALUE(INDEX('Paths Edit'!$C17:$LY17,1,4+BK$71)&amp;""),NA())</f>
        <v>#N/A</v>
      </c>
      <c r="BL153" s="53" t="e">
        <f>IFERROR(VALUE(INDEX('Paths Edit'!$C17:$LY17,1,4+BL$71)&amp;""),NA())</f>
        <v>#N/A</v>
      </c>
      <c r="BM153" s="54" t="e">
        <f>IFERROR(VALUE(INDEX('Paths Edit'!$C17:$LY17,1,4+BM$71)&amp;""),NA())</f>
        <v>#N/A</v>
      </c>
      <c r="BN153" s="53" t="e">
        <f>IFERROR(VALUE(INDEX('Paths Edit'!$C17:$LY17,1,4+BN$71)&amp;""),NA())</f>
        <v>#N/A</v>
      </c>
      <c r="BO153" s="54" t="e">
        <f>IFERROR(VALUE(INDEX('Paths Edit'!$C17:$LY17,1,4+BO$71)&amp;""),NA())</f>
        <v>#N/A</v>
      </c>
      <c r="BP153" s="53" t="e">
        <f>IFERROR(VALUE(INDEX('Paths Edit'!$C17:$LY17,1,4+BP$71)&amp;""),NA())</f>
        <v>#N/A</v>
      </c>
      <c r="BQ153" s="54" t="e">
        <f>IFERROR(VALUE(INDEX('Paths Edit'!$C17:$LY17,1,4+BQ$71)&amp;""),NA())</f>
        <v>#N/A</v>
      </c>
      <c r="BR153" s="53" t="e">
        <f>IFERROR(VALUE(INDEX('Paths Edit'!$C17:$LY17,1,4+BR$71)&amp;""),NA())</f>
        <v>#N/A</v>
      </c>
      <c r="BS153" s="54" t="e">
        <f>IFERROR(VALUE(INDEX('Paths Edit'!$C17:$LY17,1,4+BS$71)&amp;""),NA())</f>
        <v>#N/A</v>
      </c>
      <c r="BT153" s="53" t="e">
        <f>IFERROR(VALUE(INDEX('Paths Edit'!$C17:$LY17,1,4+BT$71)&amp;""),NA())</f>
        <v>#N/A</v>
      </c>
      <c r="BU153" s="54" t="e">
        <f>IFERROR(VALUE(INDEX('Paths Edit'!$C17:$LY17,1,4+BU$71)&amp;""),NA())</f>
        <v>#N/A</v>
      </c>
      <c r="BV153" s="53" t="e">
        <f>IFERROR(VALUE(INDEX('Paths Edit'!$C17:$LY17,1,4+BV$71)&amp;""),NA())</f>
        <v>#N/A</v>
      </c>
      <c r="BW153" s="54" t="e">
        <f>IFERROR(VALUE(INDEX('Paths Edit'!$C17:$LY17,1,4+BW$71)&amp;""),NA())</f>
        <v>#N/A</v>
      </c>
      <c r="BX153" s="53" t="e">
        <f>IFERROR(VALUE(INDEX('Paths Edit'!$C17:$LY17,1,4+BX$71)&amp;""),NA())</f>
        <v>#N/A</v>
      </c>
      <c r="BY153" s="54" t="e">
        <f>IFERROR(VALUE(INDEX('Paths Edit'!$C17:$LY17,1,4+BY$71)&amp;""),NA())</f>
        <v>#N/A</v>
      </c>
      <c r="BZ153" s="53" t="e">
        <f>IFERROR(VALUE(INDEX('Paths Edit'!$C17:$LY17,1,4+BZ$71)&amp;""),NA())</f>
        <v>#N/A</v>
      </c>
      <c r="CA153" s="54" t="e">
        <f>IFERROR(VALUE(INDEX('Paths Edit'!$C17:$LY17,1,4+CA$71)&amp;""),NA())</f>
        <v>#N/A</v>
      </c>
      <c r="CB153" s="53" t="e">
        <f>IFERROR(VALUE(INDEX('Paths Edit'!$C17:$LY17,1,4+CB$71)&amp;""),NA())</f>
        <v>#N/A</v>
      </c>
      <c r="CC153" s="54" t="e">
        <f>IFERROR(VALUE(INDEX('Paths Edit'!$C17:$LY17,1,4+CC$71)&amp;""),NA())</f>
        <v>#N/A</v>
      </c>
      <c r="CD153" s="53" t="e">
        <f>IFERROR(VALUE(INDEX('Paths Edit'!$C17:$LY17,1,4+CD$71)&amp;""),NA())</f>
        <v>#N/A</v>
      </c>
      <c r="CE153" s="54" t="e">
        <f>IFERROR(VALUE(INDEX('Paths Edit'!$C17:$LY17,1,4+CE$71)&amp;""),NA())</f>
        <v>#N/A</v>
      </c>
      <c r="CF153" s="53" t="e">
        <f>IFERROR(VALUE(INDEX('Paths Edit'!$C17:$LY17,1,4+CF$71)&amp;""),NA())</f>
        <v>#N/A</v>
      </c>
      <c r="CG153" s="54" t="e">
        <f>IFERROR(VALUE(INDEX('Paths Edit'!$C17:$LY17,1,4+CG$71)&amp;""),NA())</f>
        <v>#N/A</v>
      </c>
      <c r="CH153" s="53" t="e">
        <f>IFERROR(VALUE(INDEX('Paths Edit'!$C17:$LY17,1,4+CH$71)&amp;""),NA())</f>
        <v>#N/A</v>
      </c>
      <c r="CI153" s="54" t="e">
        <f>IFERROR(VALUE(INDEX('Paths Edit'!$C17:$LY17,1,4+CI$71)&amp;""),NA())</f>
        <v>#N/A</v>
      </c>
      <c r="CJ153" s="53" t="e">
        <f>IFERROR(VALUE(INDEX('Paths Edit'!$C17:$LY17,1,4+CJ$71)&amp;""),NA())</f>
        <v>#N/A</v>
      </c>
      <c r="CK153" s="54" t="e">
        <f>IFERROR(VALUE(INDEX('Paths Edit'!$C17:$LY17,1,4+CK$71)&amp;""),NA())</f>
        <v>#N/A</v>
      </c>
      <c r="CL153" s="53" t="e">
        <f>IFERROR(VALUE(INDEX('Paths Edit'!$C17:$LY17,1,4+CL$71)&amp;""),NA())</f>
        <v>#N/A</v>
      </c>
      <c r="CM153" s="54" t="e">
        <f>IFERROR(VALUE(INDEX('Paths Edit'!$C17:$LY17,1,4+CM$71)&amp;""),NA())</f>
        <v>#N/A</v>
      </c>
      <c r="CN153" s="53" t="e">
        <f>IFERROR(VALUE(INDEX('Paths Edit'!$C17:$LY17,1,4+CN$71)&amp;""),NA())</f>
        <v>#N/A</v>
      </c>
      <c r="CO153" s="54" t="e">
        <f>IFERROR(VALUE(INDEX('Paths Edit'!$C17:$LY17,1,4+CO$71)&amp;""),NA())</f>
        <v>#N/A</v>
      </c>
      <c r="CP153" s="53" t="e">
        <f>IFERROR(VALUE(INDEX('Paths Edit'!$C17:$LY17,1,4+CP$71)&amp;""),NA())</f>
        <v>#N/A</v>
      </c>
      <c r="CQ153" s="54" t="e">
        <f>IFERROR(VALUE(INDEX('Paths Edit'!$C17:$LY17,1,4+CQ$71)&amp;""),NA())</f>
        <v>#N/A</v>
      </c>
      <c r="CR153" s="53">
        <f>IFERROR(VALUE(INDEX('Paths Edit'!$C17:$LY17,1,4+CR$71)&amp;""),NA())</f>
        <v>47</v>
      </c>
      <c r="CS153" s="54">
        <f>IFERROR(VALUE(INDEX('Paths Edit'!$C17:$LY17,1,4+CS$71)&amp;""),NA())</f>
        <v>137</v>
      </c>
    </row>
    <row r="154" spans="1:97" ht="15" customHeight="1">
      <c r="A154" s="101"/>
      <c r="B154" s="53" t="e">
        <f>IFERROR(VALUE(INDEX('Paths Edit'!$C18:$LY18,1,4+B$71)&amp;""),NA())</f>
        <v>#N/A</v>
      </c>
      <c r="C154" s="54" t="e">
        <f>IFERROR(VALUE(INDEX('Paths Edit'!$C18:$LY18,1,4+C$71)&amp;""),NA())</f>
        <v>#N/A</v>
      </c>
      <c r="D154" s="53" t="e">
        <f>IFERROR(VALUE(INDEX('Paths Edit'!$C18:$LY18,1,4+D$71)&amp;""),NA())</f>
        <v>#N/A</v>
      </c>
      <c r="E154" s="54" t="e">
        <f>IFERROR(VALUE(INDEX('Paths Edit'!$C18:$LY18,1,4+E$71)&amp;""),NA())</f>
        <v>#N/A</v>
      </c>
      <c r="F154" s="53" t="e">
        <f>IFERROR(VALUE(INDEX('Paths Edit'!$C18:$LY18,1,4+F$71)&amp;""),NA())</f>
        <v>#N/A</v>
      </c>
      <c r="G154" s="54" t="e">
        <f>IFERROR(VALUE(INDEX('Paths Edit'!$C18:$LY18,1,4+G$71)&amp;""),NA())</f>
        <v>#N/A</v>
      </c>
      <c r="H154" s="53" t="e">
        <f>IFERROR(VALUE(INDEX('Paths Edit'!$C18:$LY18,1,4+H$71)&amp;""),NA())</f>
        <v>#N/A</v>
      </c>
      <c r="I154" s="54" t="e">
        <f>IFERROR(VALUE(INDEX('Paths Edit'!$C18:$LY18,1,4+I$71)&amp;""),NA())</f>
        <v>#N/A</v>
      </c>
      <c r="J154" s="53" t="e">
        <f>IFERROR(VALUE(INDEX('Paths Edit'!$C18:$LY18,1,4+J$71)&amp;""),NA())</f>
        <v>#N/A</v>
      </c>
      <c r="K154" s="54" t="e">
        <f>IFERROR(VALUE(INDEX('Paths Edit'!$C18:$LY18,1,4+K$71)&amp;""),NA())</f>
        <v>#N/A</v>
      </c>
      <c r="L154" s="53" t="e">
        <f>IFERROR(VALUE(INDEX('Paths Edit'!$C18:$LY18,1,4+L$71)&amp;""),NA())</f>
        <v>#N/A</v>
      </c>
      <c r="M154" s="54" t="e">
        <f>IFERROR(VALUE(INDEX('Paths Edit'!$C18:$LY18,1,4+M$71)&amp;""),NA())</f>
        <v>#N/A</v>
      </c>
      <c r="N154" s="53" t="e">
        <f>IFERROR(VALUE(INDEX('Paths Edit'!$C18:$LY18,1,4+N$71)&amp;""),NA())</f>
        <v>#N/A</v>
      </c>
      <c r="O154" s="54" t="e">
        <f>IFERROR(VALUE(INDEX('Paths Edit'!$C18:$LY18,1,4+O$71)&amp;""),NA())</f>
        <v>#N/A</v>
      </c>
      <c r="P154" s="53" t="e">
        <f>IFERROR(VALUE(INDEX('Paths Edit'!$C18:$LY18,1,4+P$71)&amp;""),NA())</f>
        <v>#N/A</v>
      </c>
      <c r="Q154" s="54" t="e">
        <f>IFERROR(VALUE(INDEX('Paths Edit'!$C18:$LY18,1,4+Q$71)&amp;""),NA())</f>
        <v>#N/A</v>
      </c>
      <c r="R154" s="53" t="e">
        <f>IFERROR(VALUE(INDEX('Paths Edit'!$C18:$LY18,1,4+R$71)&amp;""),NA())</f>
        <v>#N/A</v>
      </c>
      <c r="S154" s="54" t="e">
        <f>IFERROR(VALUE(INDEX('Paths Edit'!$C18:$LY18,1,4+S$71)&amp;""),NA())</f>
        <v>#N/A</v>
      </c>
      <c r="T154" s="53" t="e">
        <f>IFERROR(VALUE(INDEX('Paths Edit'!$C18:$LY18,1,4+T$71)&amp;""),NA())</f>
        <v>#N/A</v>
      </c>
      <c r="U154" s="54" t="e">
        <f>IFERROR(VALUE(INDEX('Paths Edit'!$C18:$LY18,1,4+U$71)&amp;""),NA())</f>
        <v>#N/A</v>
      </c>
      <c r="V154" s="53" t="e">
        <f>IFERROR(VALUE(INDEX('Paths Edit'!$C18:$LY18,1,4+V$71)&amp;""),NA())</f>
        <v>#N/A</v>
      </c>
      <c r="W154" s="54" t="e">
        <f>IFERROR(VALUE(INDEX('Paths Edit'!$C18:$LY18,1,4+W$71)&amp;""),NA())</f>
        <v>#N/A</v>
      </c>
      <c r="X154" s="53" t="e">
        <f>IFERROR(VALUE(INDEX('Paths Edit'!$C18:$LY18,1,4+X$71)&amp;""),NA())</f>
        <v>#N/A</v>
      </c>
      <c r="Y154" s="54" t="e">
        <f>IFERROR(VALUE(INDEX('Paths Edit'!$C18:$LY18,1,4+Y$71)&amp;""),NA())</f>
        <v>#N/A</v>
      </c>
      <c r="Z154" s="53" t="e">
        <f>IFERROR(VALUE(INDEX('Paths Edit'!$C18:$LY18,1,4+Z$71)&amp;""),NA())</f>
        <v>#N/A</v>
      </c>
      <c r="AA154" s="54" t="e">
        <f>IFERROR(VALUE(INDEX('Paths Edit'!$C18:$LY18,1,4+AA$71)&amp;""),NA())</f>
        <v>#N/A</v>
      </c>
      <c r="AB154" s="53" t="e">
        <f>IFERROR(VALUE(INDEX('Paths Edit'!$C18:$LY18,1,4+AB$71)&amp;""),NA())</f>
        <v>#N/A</v>
      </c>
      <c r="AC154" s="54" t="e">
        <f>IFERROR(VALUE(INDEX('Paths Edit'!$C18:$LY18,1,4+AC$71)&amp;""),NA())</f>
        <v>#N/A</v>
      </c>
      <c r="AD154" s="53" t="e">
        <f>IFERROR(VALUE(INDEX('Paths Edit'!$C18:$LY18,1,4+AD$71)&amp;""),NA())</f>
        <v>#N/A</v>
      </c>
      <c r="AE154" s="54" t="e">
        <f>IFERROR(VALUE(INDEX('Paths Edit'!$C18:$LY18,1,4+AE$71)&amp;""),NA())</f>
        <v>#N/A</v>
      </c>
      <c r="AF154" s="53" t="e">
        <f>IFERROR(VALUE(INDEX('Paths Edit'!$C18:$LY18,1,4+AF$71)&amp;""),NA())</f>
        <v>#N/A</v>
      </c>
      <c r="AG154" s="54" t="e">
        <f>IFERROR(VALUE(INDEX('Paths Edit'!$C18:$LY18,1,4+AG$71)&amp;""),NA())</f>
        <v>#N/A</v>
      </c>
      <c r="AH154" s="53" t="e">
        <f>IFERROR(VALUE(INDEX('Paths Edit'!$C18:$LY18,1,4+AH$71)&amp;""),NA())</f>
        <v>#N/A</v>
      </c>
      <c r="AI154" s="54" t="e">
        <f>IFERROR(VALUE(INDEX('Paths Edit'!$C18:$LY18,1,4+AI$71)&amp;""),NA())</f>
        <v>#N/A</v>
      </c>
      <c r="AJ154" s="53" t="e">
        <f>IFERROR(VALUE(INDEX('Paths Edit'!$C18:$LY18,1,4+AJ$71)&amp;""),NA())</f>
        <v>#N/A</v>
      </c>
      <c r="AK154" s="54" t="e">
        <f>IFERROR(VALUE(INDEX('Paths Edit'!$C18:$LY18,1,4+AK$71)&amp;""),NA())</f>
        <v>#N/A</v>
      </c>
      <c r="AL154" s="53" t="e">
        <f>IFERROR(VALUE(INDEX('Paths Edit'!$C18:$LY18,1,4+AL$71)&amp;""),NA())</f>
        <v>#N/A</v>
      </c>
      <c r="AM154" s="54" t="e">
        <f>IFERROR(VALUE(INDEX('Paths Edit'!$C18:$LY18,1,4+AM$71)&amp;""),NA())</f>
        <v>#N/A</v>
      </c>
      <c r="AN154" s="53" t="e">
        <f>IFERROR(VALUE(INDEX('Paths Edit'!$C18:$LY18,1,4+AN$71)&amp;""),NA())</f>
        <v>#N/A</v>
      </c>
      <c r="AO154" s="54" t="e">
        <f>IFERROR(VALUE(INDEX('Paths Edit'!$C18:$LY18,1,4+AO$71)&amp;""),NA())</f>
        <v>#N/A</v>
      </c>
      <c r="AP154" s="53" t="e">
        <f>IFERROR(VALUE(INDEX('Paths Edit'!$C18:$LY18,1,4+AP$71)&amp;""),NA())</f>
        <v>#N/A</v>
      </c>
      <c r="AQ154" s="54" t="e">
        <f>IFERROR(VALUE(INDEX('Paths Edit'!$C18:$LY18,1,4+AQ$71)&amp;""),NA())</f>
        <v>#N/A</v>
      </c>
      <c r="AR154" s="53" t="e">
        <f>IFERROR(VALUE(INDEX('Paths Edit'!$C18:$LY18,1,4+AR$71)&amp;""),NA())</f>
        <v>#N/A</v>
      </c>
      <c r="AS154" s="54" t="e">
        <f>IFERROR(VALUE(INDEX('Paths Edit'!$C18:$LY18,1,4+AS$71)&amp;""),NA())</f>
        <v>#N/A</v>
      </c>
      <c r="AT154" s="53" t="e">
        <f>IFERROR(VALUE(INDEX('Paths Edit'!$C18:$LY18,1,4+AT$71)&amp;""),NA())</f>
        <v>#N/A</v>
      </c>
      <c r="AU154" s="54" t="e">
        <f>IFERROR(VALUE(INDEX('Paths Edit'!$C18:$LY18,1,4+AU$71)&amp;""),NA())</f>
        <v>#N/A</v>
      </c>
      <c r="AV154" s="53" t="e">
        <f>IFERROR(VALUE(INDEX('Paths Edit'!$C18:$LY18,1,4+AV$71)&amp;""),NA())</f>
        <v>#N/A</v>
      </c>
      <c r="AW154" s="54" t="e">
        <f>IFERROR(VALUE(INDEX('Paths Edit'!$C18:$LY18,1,4+AW$71)&amp;""),NA())</f>
        <v>#N/A</v>
      </c>
      <c r="AX154" s="53" t="e">
        <f>IFERROR(VALUE(INDEX('Paths Edit'!$C18:$LY18,1,4+AX$71)&amp;""),NA())</f>
        <v>#N/A</v>
      </c>
      <c r="AY154" s="54" t="e">
        <f>IFERROR(VALUE(INDEX('Paths Edit'!$C18:$LY18,1,4+AY$71)&amp;""),NA())</f>
        <v>#N/A</v>
      </c>
      <c r="AZ154" s="53" t="e">
        <f>IFERROR(VALUE(INDEX('Paths Edit'!$C18:$LY18,1,4+AZ$71)&amp;""),NA())</f>
        <v>#N/A</v>
      </c>
      <c r="BA154" s="54" t="e">
        <f>IFERROR(VALUE(INDEX('Paths Edit'!$C18:$LY18,1,4+BA$71)&amp;""),NA())</f>
        <v>#N/A</v>
      </c>
      <c r="BB154" s="53" t="e">
        <f>IFERROR(VALUE(INDEX('Paths Edit'!$C18:$LY18,1,4+BB$71)&amp;""),NA())</f>
        <v>#N/A</v>
      </c>
      <c r="BC154" s="54" t="e">
        <f>IFERROR(VALUE(INDEX('Paths Edit'!$C18:$LY18,1,4+BC$71)&amp;""),NA())</f>
        <v>#N/A</v>
      </c>
      <c r="BD154" s="53" t="e">
        <f>IFERROR(VALUE(INDEX('Paths Edit'!$C18:$LY18,1,4+BD$71)&amp;""),NA())</f>
        <v>#N/A</v>
      </c>
      <c r="BE154" s="54" t="e">
        <f>IFERROR(VALUE(INDEX('Paths Edit'!$C18:$LY18,1,4+BE$71)&amp;""),NA())</f>
        <v>#N/A</v>
      </c>
      <c r="BF154" s="53" t="e">
        <f>IFERROR(VALUE(INDEX('Paths Edit'!$C18:$LY18,1,4+BF$71)&amp;""),NA())</f>
        <v>#N/A</v>
      </c>
      <c r="BG154" s="54" t="e">
        <f>IFERROR(VALUE(INDEX('Paths Edit'!$C18:$LY18,1,4+BG$71)&amp;""),NA())</f>
        <v>#N/A</v>
      </c>
      <c r="BH154" s="53" t="e">
        <f>IFERROR(VALUE(INDEX('Paths Edit'!$C18:$LY18,1,4+BH$71)&amp;""),NA())</f>
        <v>#N/A</v>
      </c>
      <c r="BI154" s="54" t="e">
        <f>IFERROR(VALUE(INDEX('Paths Edit'!$C18:$LY18,1,4+BI$71)&amp;""),NA())</f>
        <v>#N/A</v>
      </c>
      <c r="BJ154" s="53" t="e">
        <f>IFERROR(VALUE(INDEX('Paths Edit'!$C18:$LY18,1,4+BJ$71)&amp;""),NA())</f>
        <v>#N/A</v>
      </c>
      <c r="BK154" s="54" t="e">
        <f>IFERROR(VALUE(INDEX('Paths Edit'!$C18:$LY18,1,4+BK$71)&amp;""),NA())</f>
        <v>#N/A</v>
      </c>
      <c r="BL154" s="53" t="e">
        <f>IFERROR(VALUE(INDEX('Paths Edit'!$C18:$LY18,1,4+BL$71)&amp;""),NA())</f>
        <v>#N/A</v>
      </c>
      <c r="BM154" s="54" t="e">
        <f>IFERROR(VALUE(INDEX('Paths Edit'!$C18:$LY18,1,4+BM$71)&amp;""),NA())</f>
        <v>#N/A</v>
      </c>
      <c r="BN154" s="53" t="e">
        <f>IFERROR(VALUE(INDEX('Paths Edit'!$C18:$LY18,1,4+BN$71)&amp;""),NA())</f>
        <v>#N/A</v>
      </c>
      <c r="BO154" s="54" t="e">
        <f>IFERROR(VALUE(INDEX('Paths Edit'!$C18:$LY18,1,4+BO$71)&amp;""),NA())</f>
        <v>#N/A</v>
      </c>
      <c r="BP154" s="53" t="e">
        <f>IFERROR(VALUE(INDEX('Paths Edit'!$C18:$LY18,1,4+BP$71)&amp;""),NA())</f>
        <v>#N/A</v>
      </c>
      <c r="BQ154" s="54" t="e">
        <f>IFERROR(VALUE(INDEX('Paths Edit'!$C18:$LY18,1,4+BQ$71)&amp;""),NA())</f>
        <v>#N/A</v>
      </c>
      <c r="BR154" s="53" t="e">
        <f>IFERROR(VALUE(INDEX('Paths Edit'!$C18:$LY18,1,4+BR$71)&amp;""),NA())</f>
        <v>#N/A</v>
      </c>
      <c r="BS154" s="54" t="e">
        <f>IFERROR(VALUE(INDEX('Paths Edit'!$C18:$LY18,1,4+BS$71)&amp;""),NA())</f>
        <v>#N/A</v>
      </c>
      <c r="BT154" s="53" t="e">
        <f>IFERROR(VALUE(INDEX('Paths Edit'!$C18:$LY18,1,4+BT$71)&amp;""),NA())</f>
        <v>#N/A</v>
      </c>
      <c r="BU154" s="54" t="e">
        <f>IFERROR(VALUE(INDEX('Paths Edit'!$C18:$LY18,1,4+BU$71)&amp;""),NA())</f>
        <v>#N/A</v>
      </c>
      <c r="BV154" s="53" t="e">
        <f>IFERROR(VALUE(INDEX('Paths Edit'!$C18:$LY18,1,4+BV$71)&amp;""),NA())</f>
        <v>#N/A</v>
      </c>
      <c r="BW154" s="54" t="e">
        <f>IFERROR(VALUE(INDEX('Paths Edit'!$C18:$LY18,1,4+BW$71)&amp;""),NA())</f>
        <v>#N/A</v>
      </c>
      <c r="BX154" s="53" t="e">
        <f>IFERROR(VALUE(INDEX('Paths Edit'!$C18:$LY18,1,4+BX$71)&amp;""),NA())</f>
        <v>#N/A</v>
      </c>
      <c r="BY154" s="54" t="e">
        <f>IFERROR(VALUE(INDEX('Paths Edit'!$C18:$LY18,1,4+BY$71)&amp;""),NA())</f>
        <v>#N/A</v>
      </c>
      <c r="BZ154" s="53" t="e">
        <f>IFERROR(VALUE(INDEX('Paths Edit'!$C18:$LY18,1,4+BZ$71)&amp;""),NA())</f>
        <v>#N/A</v>
      </c>
      <c r="CA154" s="54" t="e">
        <f>IFERROR(VALUE(INDEX('Paths Edit'!$C18:$LY18,1,4+CA$71)&amp;""),NA())</f>
        <v>#N/A</v>
      </c>
      <c r="CB154" s="53" t="e">
        <f>IFERROR(VALUE(INDEX('Paths Edit'!$C18:$LY18,1,4+CB$71)&amp;""),NA())</f>
        <v>#N/A</v>
      </c>
      <c r="CC154" s="54" t="e">
        <f>IFERROR(VALUE(INDEX('Paths Edit'!$C18:$LY18,1,4+CC$71)&amp;""),NA())</f>
        <v>#N/A</v>
      </c>
      <c r="CD154" s="53" t="e">
        <f>IFERROR(VALUE(INDEX('Paths Edit'!$C18:$LY18,1,4+CD$71)&amp;""),NA())</f>
        <v>#N/A</v>
      </c>
      <c r="CE154" s="54" t="e">
        <f>IFERROR(VALUE(INDEX('Paths Edit'!$C18:$LY18,1,4+CE$71)&amp;""),NA())</f>
        <v>#N/A</v>
      </c>
      <c r="CF154" s="53" t="e">
        <f>IFERROR(VALUE(INDEX('Paths Edit'!$C18:$LY18,1,4+CF$71)&amp;""),NA())</f>
        <v>#N/A</v>
      </c>
      <c r="CG154" s="54" t="e">
        <f>IFERROR(VALUE(INDEX('Paths Edit'!$C18:$LY18,1,4+CG$71)&amp;""),NA())</f>
        <v>#N/A</v>
      </c>
      <c r="CH154" s="53" t="e">
        <f>IFERROR(VALUE(INDEX('Paths Edit'!$C18:$LY18,1,4+CH$71)&amp;""),NA())</f>
        <v>#N/A</v>
      </c>
      <c r="CI154" s="54" t="e">
        <f>IFERROR(VALUE(INDEX('Paths Edit'!$C18:$LY18,1,4+CI$71)&amp;""),NA())</f>
        <v>#N/A</v>
      </c>
      <c r="CJ154" s="53" t="e">
        <f>IFERROR(VALUE(INDEX('Paths Edit'!$C18:$LY18,1,4+CJ$71)&amp;""),NA())</f>
        <v>#N/A</v>
      </c>
      <c r="CK154" s="54" t="e">
        <f>IFERROR(VALUE(INDEX('Paths Edit'!$C18:$LY18,1,4+CK$71)&amp;""),NA())</f>
        <v>#N/A</v>
      </c>
      <c r="CL154" s="53" t="e">
        <f>IFERROR(VALUE(INDEX('Paths Edit'!$C18:$LY18,1,4+CL$71)&amp;""),NA())</f>
        <v>#N/A</v>
      </c>
      <c r="CM154" s="54" t="e">
        <f>IFERROR(VALUE(INDEX('Paths Edit'!$C18:$LY18,1,4+CM$71)&amp;""),NA())</f>
        <v>#N/A</v>
      </c>
      <c r="CN154" s="53" t="e">
        <f>IFERROR(VALUE(INDEX('Paths Edit'!$C18:$LY18,1,4+CN$71)&amp;""),NA())</f>
        <v>#N/A</v>
      </c>
      <c r="CO154" s="54" t="e">
        <f>IFERROR(VALUE(INDEX('Paths Edit'!$C18:$LY18,1,4+CO$71)&amp;""),NA())</f>
        <v>#N/A</v>
      </c>
      <c r="CP154" s="53" t="e">
        <f>IFERROR(VALUE(INDEX('Paths Edit'!$C18:$LY18,1,4+CP$71)&amp;""),NA())</f>
        <v>#N/A</v>
      </c>
      <c r="CQ154" s="54" t="e">
        <f>IFERROR(VALUE(INDEX('Paths Edit'!$C18:$LY18,1,4+CQ$71)&amp;""),NA())</f>
        <v>#N/A</v>
      </c>
      <c r="CR154" s="53">
        <f>IFERROR(VALUE(INDEX('Paths Edit'!$C18:$LY18,1,4+CR$71)&amp;""),NA())</f>
        <v>50</v>
      </c>
      <c r="CS154" s="54">
        <f>IFERROR(VALUE(INDEX('Paths Edit'!$C18:$LY18,1,4+CS$71)&amp;""),NA())</f>
        <v>131</v>
      </c>
    </row>
    <row r="155" spans="1:97" ht="15" customHeight="1">
      <c r="A155" s="101"/>
      <c r="B155" s="53" t="e">
        <f>IFERROR(VALUE(INDEX('Paths Edit'!$C19:$LY19,1,4+B$71)&amp;""),NA())</f>
        <v>#N/A</v>
      </c>
      <c r="C155" s="54" t="e">
        <f>IFERROR(VALUE(INDEX('Paths Edit'!$C19:$LY19,1,4+C$71)&amp;""),NA())</f>
        <v>#N/A</v>
      </c>
      <c r="D155" s="53" t="e">
        <f>IFERROR(VALUE(INDEX('Paths Edit'!$C19:$LY19,1,4+D$71)&amp;""),NA())</f>
        <v>#N/A</v>
      </c>
      <c r="E155" s="54" t="e">
        <f>IFERROR(VALUE(INDEX('Paths Edit'!$C19:$LY19,1,4+E$71)&amp;""),NA())</f>
        <v>#N/A</v>
      </c>
      <c r="F155" s="53" t="e">
        <f>IFERROR(VALUE(INDEX('Paths Edit'!$C19:$LY19,1,4+F$71)&amp;""),NA())</f>
        <v>#N/A</v>
      </c>
      <c r="G155" s="54" t="e">
        <f>IFERROR(VALUE(INDEX('Paths Edit'!$C19:$LY19,1,4+G$71)&amp;""),NA())</f>
        <v>#N/A</v>
      </c>
      <c r="H155" s="53" t="e">
        <f>IFERROR(VALUE(INDEX('Paths Edit'!$C19:$LY19,1,4+H$71)&amp;""),NA())</f>
        <v>#N/A</v>
      </c>
      <c r="I155" s="54" t="e">
        <f>IFERROR(VALUE(INDEX('Paths Edit'!$C19:$LY19,1,4+I$71)&amp;""),NA())</f>
        <v>#N/A</v>
      </c>
      <c r="J155" s="53" t="e">
        <f>IFERROR(VALUE(INDEX('Paths Edit'!$C19:$LY19,1,4+J$71)&amp;""),NA())</f>
        <v>#N/A</v>
      </c>
      <c r="K155" s="54" t="e">
        <f>IFERROR(VALUE(INDEX('Paths Edit'!$C19:$LY19,1,4+K$71)&amp;""),NA())</f>
        <v>#N/A</v>
      </c>
      <c r="L155" s="53" t="e">
        <f>IFERROR(VALUE(INDEX('Paths Edit'!$C19:$LY19,1,4+L$71)&amp;""),NA())</f>
        <v>#N/A</v>
      </c>
      <c r="M155" s="54" t="e">
        <f>IFERROR(VALUE(INDEX('Paths Edit'!$C19:$LY19,1,4+M$71)&amp;""),NA())</f>
        <v>#N/A</v>
      </c>
      <c r="N155" s="53" t="e">
        <f>IFERROR(VALUE(INDEX('Paths Edit'!$C19:$LY19,1,4+N$71)&amp;""),NA())</f>
        <v>#N/A</v>
      </c>
      <c r="O155" s="54" t="e">
        <f>IFERROR(VALUE(INDEX('Paths Edit'!$C19:$LY19,1,4+O$71)&amp;""),NA())</f>
        <v>#N/A</v>
      </c>
      <c r="P155" s="53" t="e">
        <f>IFERROR(VALUE(INDEX('Paths Edit'!$C19:$LY19,1,4+P$71)&amp;""),NA())</f>
        <v>#N/A</v>
      </c>
      <c r="Q155" s="54" t="e">
        <f>IFERROR(VALUE(INDEX('Paths Edit'!$C19:$LY19,1,4+Q$71)&amp;""),NA())</f>
        <v>#N/A</v>
      </c>
      <c r="R155" s="53" t="e">
        <f>IFERROR(VALUE(INDEX('Paths Edit'!$C19:$LY19,1,4+R$71)&amp;""),NA())</f>
        <v>#N/A</v>
      </c>
      <c r="S155" s="54" t="e">
        <f>IFERROR(VALUE(INDEX('Paths Edit'!$C19:$LY19,1,4+S$71)&amp;""),NA())</f>
        <v>#N/A</v>
      </c>
      <c r="T155" s="53" t="e">
        <f>IFERROR(VALUE(INDEX('Paths Edit'!$C19:$LY19,1,4+T$71)&amp;""),NA())</f>
        <v>#N/A</v>
      </c>
      <c r="U155" s="54" t="e">
        <f>IFERROR(VALUE(INDEX('Paths Edit'!$C19:$LY19,1,4+U$71)&amp;""),NA())</f>
        <v>#N/A</v>
      </c>
      <c r="V155" s="53" t="e">
        <f>IFERROR(VALUE(INDEX('Paths Edit'!$C19:$LY19,1,4+V$71)&amp;""),NA())</f>
        <v>#N/A</v>
      </c>
      <c r="W155" s="54" t="e">
        <f>IFERROR(VALUE(INDEX('Paths Edit'!$C19:$LY19,1,4+W$71)&amp;""),NA())</f>
        <v>#N/A</v>
      </c>
      <c r="X155" s="53" t="e">
        <f>IFERROR(VALUE(INDEX('Paths Edit'!$C19:$LY19,1,4+X$71)&amp;""),NA())</f>
        <v>#N/A</v>
      </c>
      <c r="Y155" s="54" t="e">
        <f>IFERROR(VALUE(INDEX('Paths Edit'!$C19:$LY19,1,4+Y$71)&amp;""),NA())</f>
        <v>#N/A</v>
      </c>
      <c r="Z155" s="53" t="e">
        <f>IFERROR(VALUE(INDEX('Paths Edit'!$C19:$LY19,1,4+Z$71)&amp;""),NA())</f>
        <v>#N/A</v>
      </c>
      <c r="AA155" s="54" t="e">
        <f>IFERROR(VALUE(INDEX('Paths Edit'!$C19:$LY19,1,4+AA$71)&amp;""),NA())</f>
        <v>#N/A</v>
      </c>
      <c r="AB155" s="53" t="e">
        <f>IFERROR(VALUE(INDEX('Paths Edit'!$C19:$LY19,1,4+AB$71)&amp;""),NA())</f>
        <v>#N/A</v>
      </c>
      <c r="AC155" s="54" t="e">
        <f>IFERROR(VALUE(INDEX('Paths Edit'!$C19:$LY19,1,4+AC$71)&amp;""),NA())</f>
        <v>#N/A</v>
      </c>
      <c r="AD155" s="53" t="e">
        <f>IFERROR(VALUE(INDEX('Paths Edit'!$C19:$LY19,1,4+AD$71)&amp;""),NA())</f>
        <v>#N/A</v>
      </c>
      <c r="AE155" s="54" t="e">
        <f>IFERROR(VALUE(INDEX('Paths Edit'!$C19:$LY19,1,4+AE$71)&amp;""),NA())</f>
        <v>#N/A</v>
      </c>
      <c r="AF155" s="53" t="e">
        <f>IFERROR(VALUE(INDEX('Paths Edit'!$C19:$LY19,1,4+AF$71)&amp;""),NA())</f>
        <v>#N/A</v>
      </c>
      <c r="AG155" s="54" t="e">
        <f>IFERROR(VALUE(INDEX('Paths Edit'!$C19:$LY19,1,4+AG$71)&amp;""),NA())</f>
        <v>#N/A</v>
      </c>
      <c r="AH155" s="53" t="e">
        <f>IFERROR(VALUE(INDEX('Paths Edit'!$C19:$LY19,1,4+AH$71)&amp;""),NA())</f>
        <v>#N/A</v>
      </c>
      <c r="AI155" s="54" t="e">
        <f>IFERROR(VALUE(INDEX('Paths Edit'!$C19:$LY19,1,4+AI$71)&amp;""),NA())</f>
        <v>#N/A</v>
      </c>
      <c r="AJ155" s="53" t="e">
        <f>IFERROR(VALUE(INDEX('Paths Edit'!$C19:$LY19,1,4+AJ$71)&amp;""),NA())</f>
        <v>#N/A</v>
      </c>
      <c r="AK155" s="54" t="e">
        <f>IFERROR(VALUE(INDEX('Paths Edit'!$C19:$LY19,1,4+AK$71)&amp;""),NA())</f>
        <v>#N/A</v>
      </c>
      <c r="AL155" s="53" t="e">
        <f>IFERROR(VALUE(INDEX('Paths Edit'!$C19:$LY19,1,4+AL$71)&amp;""),NA())</f>
        <v>#N/A</v>
      </c>
      <c r="AM155" s="54" t="e">
        <f>IFERROR(VALUE(INDEX('Paths Edit'!$C19:$LY19,1,4+AM$71)&amp;""),NA())</f>
        <v>#N/A</v>
      </c>
      <c r="AN155" s="53" t="e">
        <f>IFERROR(VALUE(INDEX('Paths Edit'!$C19:$LY19,1,4+AN$71)&amp;""),NA())</f>
        <v>#N/A</v>
      </c>
      <c r="AO155" s="54" t="e">
        <f>IFERROR(VALUE(INDEX('Paths Edit'!$C19:$LY19,1,4+AO$71)&amp;""),NA())</f>
        <v>#N/A</v>
      </c>
      <c r="AP155" s="53" t="e">
        <f>IFERROR(VALUE(INDEX('Paths Edit'!$C19:$LY19,1,4+AP$71)&amp;""),NA())</f>
        <v>#N/A</v>
      </c>
      <c r="AQ155" s="54" t="e">
        <f>IFERROR(VALUE(INDEX('Paths Edit'!$C19:$LY19,1,4+AQ$71)&amp;""),NA())</f>
        <v>#N/A</v>
      </c>
      <c r="AR155" s="53" t="e">
        <f>IFERROR(VALUE(INDEX('Paths Edit'!$C19:$LY19,1,4+AR$71)&amp;""),NA())</f>
        <v>#N/A</v>
      </c>
      <c r="AS155" s="54" t="e">
        <f>IFERROR(VALUE(INDEX('Paths Edit'!$C19:$LY19,1,4+AS$71)&amp;""),NA())</f>
        <v>#N/A</v>
      </c>
      <c r="AT155" s="53" t="e">
        <f>IFERROR(VALUE(INDEX('Paths Edit'!$C19:$LY19,1,4+AT$71)&amp;""),NA())</f>
        <v>#N/A</v>
      </c>
      <c r="AU155" s="54" t="e">
        <f>IFERROR(VALUE(INDEX('Paths Edit'!$C19:$LY19,1,4+AU$71)&amp;""),NA())</f>
        <v>#N/A</v>
      </c>
      <c r="AV155" s="53" t="e">
        <f>IFERROR(VALUE(INDEX('Paths Edit'!$C19:$LY19,1,4+AV$71)&amp;""),NA())</f>
        <v>#N/A</v>
      </c>
      <c r="AW155" s="54" t="e">
        <f>IFERROR(VALUE(INDEX('Paths Edit'!$C19:$LY19,1,4+AW$71)&amp;""),NA())</f>
        <v>#N/A</v>
      </c>
      <c r="AX155" s="53" t="e">
        <f>IFERROR(VALUE(INDEX('Paths Edit'!$C19:$LY19,1,4+AX$71)&amp;""),NA())</f>
        <v>#N/A</v>
      </c>
      <c r="AY155" s="54" t="e">
        <f>IFERROR(VALUE(INDEX('Paths Edit'!$C19:$LY19,1,4+AY$71)&amp;""),NA())</f>
        <v>#N/A</v>
      </c>
      <c r="AZ155" s="53" t="e">
        <f>IFERROR(VALUE(INDEX('Paths Edit'!$C19:$LY19,1,4+AZ$71)&amp;""),NA())</f>
        <v>#N/A</v>
      </c>
      <c r="BA155" s="54" t="e">
        <f>IFERROR(VALUE(INDEX('Paths Edit'!$C19:$LY19,1,4+BA$71)&amp;""),NA())</f>
        <v>#N/A</v>
      </c>
      <c r="BB155" s="53" t="e">
        <f>IFERROR(VALUE(INDEX('Paths Edit'!$C19:$LY19,1,4+BB$71)&amp;""),NA())</f>
        <v>#N/A</v>
      </c>
      <c r="BC155" s="54" t="e">
        <f>IFERROR(VALUE(INDEX('Paths Edit'!$C19:$LY19,1,4+BC$71)&amp;""),NA())</f>
        <v>#N/A</v>
      </c>
      <c r="BD155" s="53" t="e">
        <f>IFERROR(VALUE(INDEX('Paths Edit'!$C19:$LY19,1,4+BD$71)&amp;""),NA())</f>
        <v>#N/A</v>
      </c>
      <c r="BE155" s="54" t="e">
        <f>IFERROR(VALUE(INDEX('Paths Edit'!$C19:$LY19,1,4+BE$71)&amp;""),NA())</f>
        <v>#N/A</v>
      </c>
      <c r="BF155" s="53" t="e">
        <f>IFERROR(VALUE(INDEX('Paths Edit'!$C19:$LY19,1,4+BF$71)&amp;""),NA())</f>
        <v>#N/A</v>
      </c>
      <c r="BG155" s="54" t="e">
        <f>IFERROR(VALUE(INDEX('Paths Edit'!$C19:$LY19,1,4+BG$71)&amp;""),NA())</f>
        <v>#N/A</v>
      </c>
      <c r="BH155" s="53" t="e">
        <f>IFERROR(VALUE(INDEX('Paths Edit'!$C19:$LY19,1,4+BH$71)&amp;""),NA())</f>
        <v>#N/A</v>
      </c>
      <c r="BI155" s="54" t="e">
        <f>IFERROR(VALUE(INDEX('Paths Edit'!$C19:$LY19,1,4+BI$71)&amp;""),NA())</f>
        <v>#N/A</v>
      </c>
      <c r="BJ155" s="53" t="e">
        <f>IFERROR(VALUE(INDEX('Paths Edit'!$C19:$LY19,1,4+BJ$71)&amp;""),NA())</f>
        <v>#N/A</v>
      </c>
      <c r="BK155" s="54" t="e">
        <f>IFERROR(VALUE(INDEX('Paths Edit'!$C19:$LY19,1,4+BK$71)&amp;""),NA())</f>
        <v>#N/A</v>
      </c>
      <c r="BL155" s="53" t="e">
        <f>IFERROR(VALUE(INDEX('Paths Edit'!$C19:$LY19,1,4+BL$71)&amp;""),NA())</f>
        <v>#N/A</v>
      </c>
      <c r="BM155" s="54" t="e">
        <f>IFERROR(VALUE(INDEX('Paths Edit'!$C19:$LY19,1,4+BM$71)&amp;""),NA())</f>
        <v>#N/A</v>
      </c>
      <c r="BN155" s="53" t="e">
        <f>IFERROR(VALUE(INDEX('Paths Edit'!$C19:$LY19,1,4+BN$71)&amp;""),NA())</f>
        <v>#N/A</v>
      </c>
      <c r="BO155" s="54" t="e">
        <f>IFERROR(VALUE(INDEX('Paths Edit'!$C19:$LY19,1,4+BO$71)&amp;""),NA())</f>
        <v>#N/A</v>
      </c>
      <c r="BP155" s="53" t="e">
        <f>IFERROR(VALUE(INDEX('Paths Edit'!$C19:$LY19,1,4+BP$71)&amp;""),NA())</f>
        <v>#N/A</v>
      </c>
      <c r="BQ155" s="54" t="e">
        <f>IFERROR(VALUE(INDEX('Paths Edit'!$C19:$LY19,1,4+BQ$71)&amp;""),NA())</f>
        <v>#N/A</v>
      </c>
      <c r="BR155" s="53" t="e">
        <f>IFERROR(VALUE(INDEX('Paths Edit'!$C19:$LY19,1,4+BR$71)&amp;""),NA())</f>
        <v>#N/A</v>
      </c>
      <c r="BS155" s="54" t="e">
        <f>IFERROR(VALUE(INDEX('Paths Edit'!$C19:$LY19,1,4+BS$71)&amp;""),NA())</f>
        <v>#N/A</v>
      </c>
      <c r="BT155" s="53" t="e">
        <f>IFERROR(VALUE(INDEX('Paths Edit'!$C19:$LY19,1,4+BT$71)&amp;""),NA())</f>
        <v>#N/A</v>
      </c>
      <c r="BU155" s="54" t="e">
        <f>IFERROR(VALUE(INDEX('Paths Edit'!$C19:$LY19,1,4+BU$71)&amp;""),NA())</f>
        <v>#N/A</v>
      </c>
      <c r="BV155" s="53" t="e">
        <f>IFERROR(VALUE(INDEX('Paths Edit'!$C19:$LY19,1,4+BV$71)&amp;""),NA())</f>
        <v>#N/A</v>
      </c>
      <c r="BW155" s="54" t="e">
        <f>IFERROR(VALUE(INDEX('Paths Edit'!$C19:$LY19,1,4+BW$71)&amp;""),NA())</f>
        <v>#N/A</v>
      </c>
      <c r="BX155" s="53" t="e">
        <f>IFERROR(VALUE(INDEX('Paths Edit'!$C19:$LY19,1,4+BX$71)&amp;""),NA())</f>
        <v>#N/A</v>
      </c>
      <c r="BY155" s="54" t="e">
        <f>IFERROR(VALUE(INDEX('Paths Edit'!$C19:$LY19,1,4+BY$71)&amp;""),NA())</f>
        <v>#N/A</v>
      </c>
      <c r="BZ155" s="53" t="e">
        <f>IFERROR(VALUE(INDEX('Paths Edit'!$C19:$LY19,1,4+BZ$71)&amp;""),NA())</f>
        <v>#N/A</v>
      </c>
      <c r="CA155" s="54" t="e">
        <f>IFERROR(VALUE(INDEX('Paths Edit'!$C19:$LY19,1,4+CA$71)&amp;""),NA())</f>
        <v>#N/A</v>
      </c>
      <c r="CB155" s="53" t="e">
        <f>IFERROR(VALUE(INDEX('Paths Edit'!$C19:$LY19,1,4+CB$71)&amp;""),NA())</f>
        <v>#N/A</v>
      </c>
      <c r="CC155" s="54" t="e">
        <f>IFERROR(VALUE(INDEX('Paths Edit'!$C19:$LY19,1,4+CC$71)&amp;""),NA())</f>
        <v>#N/A</v>
      </c>
      <c r="CD155" s="53" t="e">
        <f>IFERROR(VALUE(INDEX('Paths Edit'!$C19:$LY19,1,4+CD$71)&amp;""),NA())</f>
        <v>#N/A</v>
      </c>
      <c r="CE155" s="54" t="e">
        <f>IFERROR(VALUE(INDEX('Paths Edit'!$C19:$LY19,1,4+CE$71)&amp;""),NA())</f>
        <v>#N/A</v>
      </c>
      <c r="CF155" s="53" t="e">
        <f>IFERROR(VALUE(INDEX('Paths Edit'!$C19:$LY19,1,4+CF$71)&amp;""),NA())</f>
        <v>#N/A</v>
      </c>
      <c r="CG155" s="54" t="e">
        <f>IFERROR(VALUE(INDEX('Paths Edit'!$C19:$LY19,1,4+CG$71)&amp;""),NA())</f>
        <v>#N/A</v>
      </c>
      <c r="CH155" s="53" t="e">
        <f>IFERROR(VALUE(INDEX('Paths Edit'!$C19:$LY19,1,4+CH$71)&amp;""),NA())</f>
        <v>#N/A</v>
      </c>
      <c r="CI155" s="54" t="e">
        <f>IFERROR(VALUE(INDEX('Paths Edit'!$C19:$LY19,1,4+CI$71)&amp;""),NA())</f>
        <v>#N/A</v>
      </c>
      <c r="CJ155" s="53" t="e">
        <f>IFERROR(VALUE(INDEX('Paths Edit'!$C19:$LY19,1,4+CJ$71)&amp;""),NA())</f>
        <v>#N/A</v>
      </c>
      <c r="CK155" s="54" t="e">
        <f>IFERROR(VALUE(INDEX('Paths Edit'!$C19:$LY19,1,4+CK$71)&amp;""),NA())</f>
        <v>#N/A</v>
      </c>
      <c r="CL155" s="53" t="e">
        <f>IFERROR(VALUE(INDEX('Paths Edit'!$C19:$LY19,1,4+CL$71)&amp;""),NA())</f>
        <v>#N/A</v>
      </c>
      <c r="CM155" s="54" t="e">
        <f>IFERROR(VALUE(INDEX('Paths Edit'!$C19:$LY19,1,4+CM$71)&amp;""),NA())</f>
        <v>#N/A</v>
      </c>
      <c r="CN155" s="53" t="e">
        <f>IFERROR(VALUE(INDEX('Paths Edit'!$C19:$LY19,1,4+CN$71)&amp;""),NA())</f>
        <v>#N/A</v>
      </c>
      <c r="CO155" s="54" t="e">
        <f>IFERROR(VALUE(INDEX('Paths Edit'!$C19:$LY19,1,4+CO$71)&amp;""),NA())</f>
        <v>#N/A</v>
      </c>
      <c r="CP155" s="53" t="e">
        <f>IFERROR(VALUE(INDEX('Paths Edit'!$C19:$LY19,1,4+CP$71)&amp;""),NA())</f>
        <v>#N/A</v>
      </c>
      <c r="CQ155" s="54" t="e">
        <f>IFERROR(VALUE(INDEX('Paths Edit'!$C19:$LY19,1,4+CQ$71)&amp;""),NA())</f>
        <v>#N/A</v>
      </c>
      <c r="CR155" s="53" t="e">
        <f>IFERROR(VALUE(INDEX('Paths Edit'!$C19:$LY19,1,4+CR$71)&amp;""),NA())</f>
        <v>#N/A</v>
      </c>
      <c r="CS155" s="54" t="e">
        <f>IFERROR(VALUE(INDEX('Paths Edit'!$C19:$LY19,1,4+CS$71)&amp;""),NA())</f>
        <v>#N/A</v>
      </c>
    </row>
    <row r="156" spans="1:97" ht="15" customHeight="1">
      <c r="A156" s="101"/>
      <c r="B156" s="53" t="e">
        <f>IFERROR(VALUE(INDEX('Paths Edit'!$C20:$LY20,1,4+B$71)&amp;""),NA())</f>
        <v>#N/A</v>
      </c>
      <c r="C156" s="54" t="e">
        <f>IFERROR(VALUE(INDEX('Paths Edit'!$C20:$LY20,1,4+C$71)&amp;""),NA())</f>
        <v>#N/A</v>
      </c>
      <c r="D156" s="53" t="e">
        <f>IFERROR(VALUE(INDEX('Paths Edit'!$C20:$LY20,1,4+D$71)&amp;""),NA())</f>
        <v>#N/A</v>
      </c>
      <c r="E156" s="54" t="e">
        <f>IFERROR(VALUE(INDEX('Paths Edit'!$C20:$LY20,1,4+E$71)&amp;""),NA())</f>
        <v>#N/A</v>
      </c>
      <c r="F156" s="53" t="e">
        <f>IFERROR(VALUE(INDEX('Paths Edit'!$C20:$LY20,1,4+F$71)&amp;""),NA())</f>
        <v>#N/A</v>
      </c>
      <c r="G156" s="54" t="e">
        <f>IFERROR(VALUE(INDEX('Paths Edit'!$C20:$LY20,1,4+G$71)&amp;""),NA())</f>
        <v>#N/A</v>
      </c>
      <c r="H156" s="53" t="e">
        <f>IFERROR(VALUE(INDEX('Paths Edit'!$C20:$LY20,1,4+H$71)&amp;""),NA())</f>
        <v>#N/A</v>
      </c>
      <c r="I156" s="54" t="e">
        <f>IFERROR(VALUE(INDEX('Paths Edit'!$C20:$LY20,1,4+I$71)&amp;""),NA())</f>
        <v>#N/A</v>
      </c>
      <c r="J156" s="53" t="e">
        <f>IFERROR(VALUE(INDEX('Paths Edit'!$C20:$LY20,1,4+J$71)&amp;""),NA())</f>
        <v>#N/A</v>
      </c>
      <c r="K156" s="54" t="e">
        <f>IFERROR(VALUE(INDEX('Paths Edit'!$C20:$LY20,1,4+K$71)&amp;""),NA())</f>
        <v>#N/A</v>
      </c>
      <c r="L156" s="53" t="e">
        <f>IFERROR(VALUE(INDEX('Paths Edit'!$C20:$LY20,1,4+L$71)&amp;""),NA())</f>
        <v>#N/A</v>
      </c>
      <c r="M156" s="54" t="e">
        <f>IFERROR(VALUE(INDEX('Paths Edit'!$C20:$LY20,1,4+M$71)&amp;""),NA())</f>
        <v>#N/A</v>
      </c>
      <c r="N156" s="53" t="e">
        <f>IFERROR(VALUE(INDEX('Paths Edit'!$C20:$LY20,1,4+N$71)&amp;""),NA())</f>
        <v>#N/A</v>
      </c>
      <c r="O156" s="54" t="e">
        <f>IFERROR(VALUE(INDEX('Paths Edit'!$C20:$LY20,1,4+O$71)&amp;""),NA())</f>
        <v>#N/A</v>
      </c>
      <c r="P156" s="53" t="e">
        <f>IFERROR(VALUE(INDEX('Paths Edit'!$C20:$LY20,1,4+P$71)&amp;""),NA())</f>
        <v>#N/A</v>
      </c>
      <c r="Q156" s="54" t="e">
        <f>IFERROR(VALUE(INDEX('Paths Edit'!$C20:$LY20,1,4+Q$71)&amp;""),NA())</f>
        <v>#N/A</v>
      </c>
      <c r="R156" s="53" t="e">
        <f>IFERROR(VALUE(INDEX('Paths Edit'!$C20:$LY20,1,4+R$71)&amp;""),NA())</f>
        <v>#N/A</v>
      </c>
      <c r="S156" s="54" t="e">
        <f>IFERROR(VALUE(INDEX('Paths Edit'!$C20:$LY20,1,4+S$71)&amp;""),NA())</f>
        <v>#N/A</v>
      </c>
      <c r="T156" s="53" t="e">
        <f>IFERROR(VALUE(INDEX('Paths Edit'!$C20:$LY20,1,4+T$71)&amp;""),NA())</f>
        <v>#N/A</v>
      </c>
      <c r="U156" s="54" t="e">
        <f>IFERROR(VALUE(INDEX('Paths Edit'!$C20:$LY20,1,4+U$71)&amp;""),NA())</f>
        <v>#N/A</v>
      </c>
      <c r="V156" s="53" t="e">
        <f>IFERROR(VALUE(INDEX('Paths Edit'!$C20:$LY20,1,4+V$71)&amp;""),NA())</f>
        <v>#N/A</v>
      </c>
      <c r="W156" s="54" t="e">
        <f>IFERROR(VALUE(INDEX('Paths Edit'!$C20:$LY20,1,4+W$71)&amp;""),NA())</f>
        <v>#N/A</v>
      </c>
      <c r="X156" s="53" t="e">
        <f>IFERROR(VALUE(INDEX('Paths Edit'!$C20:$LY20,1,4+X$71)&amp;""),NA())</f>
        <v>#N/A</v>
      </c>
      <c r="Y156" s="54" t="e">
        <f>IFERROR(VALUE(INDEX('Paths Edit'!$C20:$LY20,1,4+Y$71)&amp;""),NA())</f>
        <v>#N/A</v>
      </c>
      <c r="Z156" s="53" t="e">
        <f>IFERROR(VALUE(INDEX('Paths Edit'!$C20:$LY20,1,4+Z$71)&amp;""),NA())</f>
        <v>#N/A</v>
      </c>
      <c r="AA156" s="54" t="e">
        <f>IFERROR(VALUE(INDEX('Paths Edit'!$C20:$LY20,1,4+AA$71)&amp;""),NA())</f>
        <v>#N/A</v>
      </c>
      <c r="AB156" s="53" t="e">
        <f>IFERROR(VALUE(INDEX('Paths Edit'!$C20:$LY20,1,4+AB$71)&amp;""),NA())</f>
        <v>#N/A</v>
      </c>
      <c r="AC156" s="54" t="e">
        <f>IFERROR(VALUE(INDEX('Paths Edit'!$C20:$LY20,1,4+AC$71)&amp;""),NA())</f>
        <v>#N/A</v>
      </c>
      <c r="AD156" s="53" t="e">
        <f>IFERROR(VALUE(INDEX('Paths Edit'!$C20:$LY20,1,4+AD$71)&amp;""),NA())</f>
        <v>#N/A</v>
      </c>
      <c r="AE156" s="54" t="e">
        <f>IFERROR(VALUE(INDEX('Paths Edit'!$C20:$LY20,1,4+AE$71)&amp;""),NA())</f>
        <v>#N/A</v>
      </c>
      <c r="AF156" s="53" t="e">
        <f>IFERROR(VALUE(INDEX('Paths Edit'!$C20:$LY20,1,4+AF$71)&amp;""),NA())</f>
        <v>#N/A</v>
      </c>
      <c r="AG156" s="54" t="e">
        <f>IFERROR(VALUE(INDEX('Paths Edit'!$C20:$LY20,1,4+AG$71)&amp;""),NA())</f>
        <v>#N/A</v>
      </c>
      <c r="AH156" s="53" t="e">
        <f>IFERROR(VALUE(INDEX('Paths Edit'!$C20:$LY20,1,4+AH$71)&amp;""),NA())</f>
        <v>#N/A</v>
      </c>
      <c r="AI156" s="54" t="e">
        <f>IFERROR(VALUE(INDEX('Paths Edit'!$C20:$LY20,1,4+AI$71)&amp;""),NA())</f>
        <v>#N/A</v>
      </c>
      <c r="AJ156" s="53" t="e">
        <f>IFERROR(VALUE(INDEX('Paths Edit'!$C20:$LY20,1,4+AJ$71)&amp;""),NA())</f>
        <v>#N/A</v>
      </c>
      <c r="AK156" s="54" t="e">
        <f>IFERROR(VALUE(INDEX('Paths Edit'!$C20:$LY20,1,4+AK$71)&amp;""),NA())</f>
        <v>#N/A</v>
      </c>
      <c r="AL156" s="53" t="e">
        <f>IFERROR(VALUE(INDEX('Paths Edit'!$C20:$LY20,1,4+AL$71)&amp;""),NA())</f>
        <v>#N/A</v>
      </c>
      <c r="AM156" s="54" t="e">
        <f>IFERROR(VALUE(INDEX('Paths Edit'!$C20:$LY20,1,4+AM$71)&amp;""),NA())</f>
        <v>#N/A</v>
      </c>
      <c r="AN156" s="53" t="e">
        <f>IFERROR(VALUE(INDEX('Paths Edit'!$C20:$LY20,1,4+AN$71)&amp;""),NA())</f>
        <v>#N/A</v>
      </c>
      <c r="AO156" s="54" t="e">
        <f>IFERROR(VALUE(INDEX('Paths Edit'!$C20:$LY20,1,4+AO$71)&amp;""),NA())</f>
        <v>#N/A</v>
      </c>
      <c r="AP156" s="53" t="e">
        <f>IFERROR(VALUE(INDEX('Paths Edit'!$C20:$LY20,1,4+AP$71)&amp;""),NA())</f>
        <v>#N/A</v>
      </c>
      <c r="AQ156" s="54" t="e">
        <f>IFERROR(VALUE(INDEX('Paths Edit'!$C20:$LY20,1,4+AQ$71)&amp;""),NA())</f>
        <v>#N/A</v>
      </c>
      <c r="AR156" s="53" t="e">
        <f>IFERROR(VALUE(INDEX('Paths Edit'!$C20:$LY20,1,4+AR$71)&amp;""),NA())</f>
        <v>#N/A</v>
      </c>
      <c r="AS156" s="54" t="e">
        <f>IFERROR(VALUE(INDEX('Paths Edit'!$C20:$LY20,1,4+AS$71)&amp;""),NA())</f>
        <v>#N/A</v>
      </c>
      <c r="AT156" s="53" t="e">
        <f>IFERROR(VALUE(INDEX('Paths Edit'!$C20:$LY20,1,4+AT$71)&amp;""),NA())</f>
        <v>#N/A</v>
      </c>
      <c r="AU156" s="54" t="e">
        <f>IFERROR(VALUE(INDEX('Paths Edit'!$C20:$LY20,1,4+AU$71)&amp;""),NA())</f>
        <v>#N/A</v>
      </c>
      <c r="AV156" s="53" t="e">
        <f>IFERROR(VALUE(INDEX('Paths Edit'!$C20:$LY20,1,4+AV$71)&amp;""),NA())</f>
        <v>#N/A</v>
      </c>
      <c r="AW156" s="54" t="e">
        <f>IFERROR(VALUE(INDEX('Paths Edit'!$C20:$LY20,1,4+AW$71)&amp;""),NA())</f>
        <v>#N/A</v>
      </c>
      <c r="AX156" s="53" t="e">
        <f>IFERROR(VALUE(INDEX('Paths Edit'!$C20:$LY20,1,4+AX$71)&amp;""),NA())</f>
        <v>#N/A</v>
      </c>
      <c r="AY156" s="54" t="e">
        <f>IFERROR(VALUE(INDEX('Paths Edit'!$C20:$LY20,1,4+AY$71)&amp;""),NA())</f>
        <v>#N/A</v>
      </c>
      <c r="AZ156" s="53" t="e">
        <f>IFERROR(VALUE(INDEX('Paths Edit'!$C20:$LY20,1,4+AZ$71)&amp;""),NA())</f>
        <v>#N/A</v>
      </c>
      <c r="BA156" s="54" t="e">
        <f>IFERROR(VALUE(INDEX('Paths Edit'!$C20:$LY20,1,4+BA$71)&amp;""),NA())</f>
        <v>#N/A</v>
      </c>
      <c r="BB156" s="53" t="e">
        <f>IFERROR(VALUE(INDEX('Paths Edit'!$C20:$LY20,1,4+BB$71)&amp;""),NA())</f>
        <v>#N/A</v>
      </c>
      <c r="BC156" s="54" t="e">
        <f>IFERROR(VALUE(INDEX('Paths Edit'!$C20:$LY20,1,4+BC$71)&amp;""),NA())</f>
        <v>#N/A</v>
      </c>
      <c r="BD156" s="53" t="e">
        <f>IFERROR(VALUE(INDEX('Paths Edit'!$C20:$LY20,1,4+BD$71)&amp;""),NA())</f>
        <v>#N/A</v>
      </c>
      <c r="BE156" s="54" t="e">
        <f>IFERROR(VALUE(INDEX('Paths Edit'!$C20:$LY20,1,4+BE$71)&amp;""),NA())</f>
        <v>#N/A</v>
      </c>
      <c r="BF156" s="53" t="e">
        <f>IFERROR(VALUE(INDEX('Paths Edit'!$C20:$LY20,1,4+BF$71)&amp;""),NA())</f>
        <v>#N/A</v>
      </c>
      <c r="BG156" s="54" t="e">
        <f>IFERROR(VALUE(INDEX('Paths Edit'!$C20:$LY20,1,4+BG$71)&amp;""),NA())</f>
        <v>#N/A</v>
      </c>
      <c r="BH156" s="53" t="e">
        <f>IFERROR(VALUE(INDEX('Paths Edit'!$C20:$LY20,1,4+BH$71)&amp;""),NA())</f>
        <v>#N/A</v>
      </c>
      <c r="BI156" s="54" t="e">
        <f>IFERROR(VALUE(INDEX('Paths Edit'!$C20:$LY20,1,4+BI$71)&amp;""),NA())</f>
        <v>#N/A</v>
      </c>
      <c r="BJ156" s="53" t="e">
        <f>IFERROR(VALUE(INDEX('Paths Edit'!$C20:$LY20,1,4+BJ$71)&amp;""),NA())</f>
        <v>#N/A</v>
      </c>
      <c r="BK156" s="54" t="e">
        <f>IFERROR(VALUE(INDEX('Paths Edit'!$C20:$LY20,1,4+BK$71)&amp;""),NA())</f>
        <v>#N/A</v>
      </c>
      <c r="BL156" s="53" t="e">
        <f>IFERROR(VALUE(INDEX('Paths Edit'!$C20:$LY20,1,4+BL$71)&amp;""),NA())</f>
        <v>#N/A</v>
      </c>
      <c r="BM156" s="54" t="e">
        <f>IFERROR(VALUE(INDEX('Paths Edit'!$C20:$LY20,1,4+BM$71)&amp;""),NA())</f>
        <v>#N/A</v>
      </c>
      <c r="BN156" s="53" t="e">
        <f>IFERROR(VALUE(INDEX('Paths Edit'!$C20:$LY20,1,4+BN$71)&amp;""),NA())</f>
        <v>#N/A</v>
      </c>
      <c r="BO156" s="54" t="e">
        <f>IFERROR(VALUE(INDEX('Paths Edit'!$C20:$LY20,1,4+BO$71)&amp;""),NA())</f>
        <v>#N/A</v>
      </c>
      <c r="BP156" s="53" t="e">
        <f>IFERROR(VALUE(INDEX('Paths Edit'!$C20:$LY20,1,4+BP$71)&amp;""),NA())</f>
        <v>#N/A</v>
      </c>
      <c r="BQ156" s="54" t="e">
        <f>IFERROR(VALUE(INDEX('Paths Edit'!$C20:$LY20,1,4+BQ$71)&amp;""),NA())</f>
        <v>#N/A</v>
      </c>
      <c r="BR156" s="53" t="e">
        <f>IFERROR(VALUE(INDEX('Paths Edit'!$C20:$LY20,1,4+BR$71)&amp;""),NA())</f>
        <v>#N/A</v>
      </c>
      <c r="BS156" s="54" t="e">
        <f>IFERROR(VALUE(INDEX('Paths Edit'!$C20:$LY20,1,4+BS$71)&amp;""),NA())</f>
        <v>#N/A</v>
      </c>
      <c r="BT156" s="53" t="e">
        <f>IFERROR(VALUE(INDEX('Paths Edit'!$C20:$LY20,1,4+BT$71)&amp;""),NA())</f>
        <v>#N/A</v>
      </c>
      <c r="BU156" s="54" t="e">
        <f>IFERROR(VALUE(INDEX('Paths Edit'!$C20:$LY20,1,4+BU$71)&amp;""),NA())</f>
        <v>#N/A</v>
      </c>
      <c r="BV156" s="53" t="e">
        <f>IFERROR(VALUE(INDEX('Paths Edit'!$C20:$LY20,1,4+BV$71)&amp;""),NA())</f>
        <v>#N/A</v>
      </c>
      <c r="BW156" s="54" t="e">
        <f>IFERROR(VALUE(INDEX('Paths Edit'!$C20:$LY20,1,4+BW$71)&amp;""),NA())</f>
        <v>#N/A</v>
      </c>
      <c r="BX156" s="53" t="e">
        <f>IFERROR(VALUE(INDEX('Paths Edit'!$C20:$LY20,1,4+BX$71)&amp;""),NA())</f>
        <v>#N/A</v>
      </c>
      <c r="BY156" s="54" t="e">
        <f>IFERROR(VALUE(INDEX('Paths Edit'!$C20:$LY20,1,4+BY$71)&amp;""),NA())</f>
        <v>#N/A</v>
      </c>
      <c r="BZ156" s="53" t="e">
        <f>IFERROR(VALUE(INDEX('Paths Edit'!$C20:$LY20,1,4+BZ$71)&amp;""),NA())</f>
        <v>#N/A</v>
      </c>
      <c r="CA156" s="54" t="e">
        <f>IFERROR(VALUE(INDEX('Paths Edit'!$C20:$LY20,1,4+CA$71)&amp;""),NA())</f>
        <v>#N/A</v>
      </c>
      <c r="CB156" s="53" t="e">
        <f>IFERROR(VALUE(INDEX('Paths Edit'!$C20:$LY20,1,4+CB$71)&amp;""),NA())</f>
        <v>#N/A</v>
      </c>
      <c r="CC156" s="54" t="e">
        <f>IFERROR(VALUE(INDEX('Paths Edit'!$C20:$LY20,1,4+CC$71)&amp;""),NA())</f>
        <v>#N/A</v>
      </c>
      <c r="CD156" s="53" t="e">
        <f>IFERROR(VALUE(INDEX('Paths Edit'!$C20:$LY20,1,4+CD$71)&amp;""),NA())</f>
        <v>#N/A</v>
      </c>
      <c r="CE156" s="54" t="e">
        <f>IFERROR(VALUE(INDEX('Paths Edit'!$C20:$LY20,1,4+CE$71)&amp;""),NA())</f>
        <v>#N/A</v>
      </c>
      <c r="CF156" s="53" t="e">
        <f>IFERROR(VALUE(INDEX('Paths Edit'!$C20:$LY20,1,4+CF$71)&amp;""),NA())</f>
        <v>#N/A</v>
      </c>
      <c r="CG156" s="54" t="e">
        <f>IFERROR(VALUE(INDEX('Paths Edit'!$C20:$LY20,1,4+CG$71)&amp;""),NA())</f>
        <v>#N/A</v>
      </c>
      <c r="CH156" s="53" t="e">
        <f>IFERROR(VALUE(INDEX('Paths Edit'!$C20:$LY20,1,4+CH$71)&amp;""),NA())</f>
        <v>#N/A</v>
      </c>
      <c r="CI156" s="54" t="e">
        <f>IFERROR(VALUE(INDEX('Paths Edit'!$C20:$LY20,1,4+CI$71)&amp;""),NA())</f>
        <v>#N/A</v>
      </c>
      <c r="CJ156" s="53" t="e">
        <f>IFERROR(VALUE(INDEX('Paths Edit'!$C20:$LY20,1,4+CJ$71)&amp;""),NA())</f>
        <v>#N/A</v>
      </c>
      <c r="CK156" s="54" t="e">
        <f>IFERROR(VALUE(INDEX('Paths Edit'!$C20:$LY20,1,4+CK$71)&amp;""),NA())</f>
        <v>#N/A</v>
      </c>
      <c r="CL156" s="53" t="e">
        <f>IFERROR(VALUE(INDEX('Paths Edit'!$C20:$LY20,1,4+CL$71)&amp;""),NA())</f>
        <v>#N/A</v>
      </c>
      <c r="CM156" s="54" t="e">
        <f>IFERROR(VALUE(INDEX('Paths Edit'!$C20:$LY20,1,4+CM$71)&amp;""),NA())</f>
        <v>#N/A</v>
      </c>
      <c r="CN156" s="53" t="e">
        <f>IFERROR(VALUE(INDEX('Paths Edit'!$C20:$LY20,1,4+CN$71)&amp;""),NA())</f>
        <v>#N/A</v>
      </c>
      <c r="CO156" s="54" t="e">
        <f>IFERROR(VALUE(INDEX('Paths Edit'!$C20:$LY20,1,4+CO$71)&amp;""),NA())</f>
        <v>#N/A</v>
      </c>
      <c r="CP156" s="53" t="e">
        <f>IFERROR(VALUE(INDEX('Paths Edit'!$C20:$LY20,1,4+CP$71)&amp;""),NA())</f>
        <v>#N/A</v>
      </c>
      <c r="CQ156" s="54" t="e">
        <f>IFERROR(VALUE(INDEX('Paths Edit'!$C20:$LY20,1,4+CQ$71)&amp;""),NA())</f>
        <v>#N/A</v>
      </c>
      <c r="CR156" s="53" t="e">
        <f>IFERROR(VALUE(INDEX('Paths Edit'!$C20:$LY20,1,4+CR$71)&amp;""),NA())</f>
        <v>#N/A</v>
      </c>
      <c r="CS156" s="54" t="e">
        <f>IFERROR(VALUE(INDEX('Paths Edit'!$C20:$LY20,1,4+CS$71)&amp;""),NA())</f>
        <v>#N/A</v>
      </c>
    </row>
    <row r="157" spans="1:97" ht="15" customHeight="1">
      <c r="A157" s="101"/>
      <c r="B157" s="53" t="e">
        <f>IFERROR(VALUE(INDEX('Paths Edit'!$C21:$LY21,1,4+B$71)&amp;""),NA())</f>
        <v>#N/A</v>
      </c>
      <c r="C157" s="54" t="e">
        <f>IFERROR(VALUE(INDEX('Paths Edit'!$C21:$LY21,1,4+C$71)&amp;""),NA())</f>
        <v>#N/A</v>
      </c>
      <c r="D157" s="53" t="e">
        <f>IFERROR(VALUE(INDEX('Paths Edit'!$C21:$LY21,1,4+D$71)&amp;""),NA())</f>
        <v>#N/A</v>
      </c>
      <c r="E157" s="54" t="e">
        <f>IFERROR(VALUE(INDEX('Paths Edit'!$C21:$LY21,1,4+E$71)&amp;""),NA())</f>
        <v>#N/A</v>
      </c>
      <c r="F157" s="53" t="e">
        <f>IFERROR(VALUE(INDEX('Paths Edit'!$C21:$LY21,1,4+F$71)&amp;""),NA())</f>
        <v>#N/A</v>
      </c>
      <c r="G157" s="54" t="e">
        <f>IFERROR(VALUE(INDEX('Paths Edit'!$C21:$LY21,1,4+G$71)&amp;""),NA())</f>
        <v>#N/A</v>
      </c>
      <c r="H157" s="53" t="e">
        <f>IFERROR(VALUE(INDEX('Paths Edit'!$C21:$LY21,1,4+H$71)&amp;""),NA())</f>
        <v>#N/A</v>
      </c>
      <c r="I157" s="54" t="e">
        <f>IFERROR(VALUE(INDEX('Paths Edit'!$C21:$LY21,1,4+I$71)&amp;""),NA())</f>
        <v>#N/A</v>
      </c>
      <c r="J157" s="53" t="e">
        <f>IFERROR(VALUE(INDEX('Paths Edit'!$C21:$LY21,1,4+J$71)&amp;""),NA())</f>
        <v>#N/A</v>
      </c>
      <c r="K157" s="54" t="e">
        <f>IFERROR(VALUE(INDEX('Paths Edit'!$C21:$LY21,1,4+K$71)&amp;""),NA())</f>
        <v>#N/A</v>
      </c>
      <c r="L157" s="53" t="e">
        <f>IFERROR(VALUE(INDEX('Paths Edit'!$C21:$LY21,1,4+L$71)&amp;""),NA())</f>
        <v>#N/A</v>
      </c>
      <c r="M157" s="54" t="e">
        <f>IFERROR(VALUE(INDEX('Paths Edit'!$C21:$LY21,1,4+M$71)&amp;""),NA())</f>
        <v>#N/A</v>
      </c>
      <c r="N157" s="53" t="e">
        <f>IFERROR(VALUE(INDEX('Paths Edit'!$C21:$LY21,1,4+N$71)&amp;""),NA())</f>
        <v>#N/A</v>
      </c>
      <c r="O157" s="54" t="e">
        <f>IFERROR(VALUE(INDEX('Paths Edit'!$C21:$LY21,1,4+O$71)&amp;""),NA())</f>
        <v>#N/A</v>
      </c>
      <c r="P157" s="53" t="e">
        <f>IFERROR(VALUE(INDEX('Paths Edit'!$C21:$LY21,1,4+P$71)&amp;""),NA())</f>
        <v>#N/A</v>
      </c>
      <c r="Q157" s="54" t="e">
        <f>IFERROR(VALUE(INDEX('Paths Edit'!$C21:$LY21,1,4+Q$71)&amp;""),NA())</f>
        <v>#N/A</v>
      </c>
      <c r="R157" s="53" t="e">
        <f>IFERROR(VALUE(INDEX('Paths Edit'!$C21:$LY21,1,4+R$71)&amp;""),NA())</f>
        <v>#N/A</v>
      </c>
      <c r="S157" s="54" t="e">
        <f>IFERROR(VALUE(INDEX('Paths Edit'!$C21:$LY21,1,4+S$71)&amp;""),NA())</f>
        <v>#N/A</v>
      </c>
      <c r="T157" s="53" t="e">
        <f>IFERROR(VALUE(INDEX('Paths Edit'!$C21:$LY21,1,4+T$71)&amp;""),NA())</f>
        <v>#N/A</v>
      </c>
      <c r="U157" s="54" t="e">
        <f>IFERROR(VALUE(INDEX('Paths Edit'!$C21:$LY21,1,4+U$71)&amp;""),NA())</f>
        <v>#N/A</v>
      </c>
      <c r="V157" s="53" t="e">
        <f>IFERROR(VALUE(INDEX('Paths Edit'!$C21:$LY21,1,4+V$71)&amp;""),NA())</f>
        <v>#N/A</v>
      </c>
      <c r="W157" s="54" t="e">
        <f>IFERROR(VALUE(INDEX('Paths Edit'!$C21:$LY21,1,4+W$71)&amp;""),NA())</f>
        <v>#N/A</v>
      </c>
      <c r="X157" s="53" t="e">
        <f>IFERROR(VALUE(INDEX('Paths Edit'!$C21:$LY21,1,4+X$71)&amp;""),NA())</f>
        <v>#N/A</v>
      </c>
      <c r="Y157" s="54" t="e">
        <f>IFERROR(VALUE(INDEX('Paths Edit'!$C21:$LY21,1,4+Y$71)&amp;""),NA())</f>
        <v>#N/A</v>
      </c>
      <c r="Z157" s="53" t="e">
        <f>IFERROR(VALUE(INDEX('Paths Edit'!$C21:$LY21,1,4+Z$71)&amp;""),NA())</f>
        <v>#N/A</v>
      </c>
      <c r="AA157" s="54" t="e">
        <f>IFERROR(VALUE(INDEX('Paths Edit'!$C21:$LY21,1,4+AA$71)&amp;""),NA())</f>
        <v>#N/A</v>
      </c>
      <c r="AB157" s="53" t="e">
        <f>IFERROR(VALUE(INDEX('Paths Edit'!$C21:$LY21,1,4+AB$71)&amp;""),NA())</f>
        <v>#N/A</v>
      </c>
      <c r="AC157" s="54" t="e">
        <f>IFERROR(VALUE(INDEX('Paths Edit'!$C21:$LY21,1,4+AC$71)&amp;""),NA())</f>
        <v>#N/A</v>
      </c>
      <c r="AD157" s="53" t="e">
        <f>IFERROR(VALUE(INDEX('Paths Edit'!$C21:$LY21,1,4+AD$71)&amp;""),NA())</f>
        <v>#N/A</v>
      </c>
      <c r="AE157" s="54" t="e">
        <f>IFERROR(VALUE(INDEX('Paths Edit'!$C21:$LY21,1,4+AE$71)&amp;""),NA())</f>
        <v>#N/A</v>
      </c>
      <c r="AF157" s="53" t="e">
        <f>IFERROR(VALUE(INDEX('Paths Edit'!$C21:$LY21,1,4+AF$71)&amp;""),NA())</f>
        <v>#N/A</v>
      </c>
      <c r="AG157" s="54" t="e">
        <f>IFERROR(VALUE(INDEX('Paths Edit'!$C21:$LY21,1,4+AG$71)&amp;""),NA())</f>
        <v>#N/A</v>
      </c>
      <c r="AH157" s="53" t="e">
        <f>IFERROR(VALUE(INDEX('Paths Edit'!$C21:$LY21,1,4+AH$71)&amp;""),NA())</f>
        <v>#N/A</v>
      </c>
      <c r="AI157" s="54" t="e">
        <f>IFERROR(VALUE(INDEX('Paths Edit'!$C21:$LY21,1,4+AI$71)&amp;""),NA())</f>
        <v>#N/A</v>
      </c>
      <c r="AJ157" s="53" t="e">
        <f>IFERROR(VALUE(INDEX('Paths Edit'!$C21:$LY21,1,4+AJ$71)&amp;""),NA())</f>
        <v>#N/A</v>
      </c>
      <c r="AK157" s="54" t="e">
        <f>IFERROR(VALUE(INDEX('Paths Edit'!$C21:$LY21,1,4+AK$71)&amp;""),NA())</f>
        <v>#N/A</v>
      </c>
      <c r="AL157" s="53" t="e">
        <f>IFERROR(VALUE(INDEX('Paths Edit'!$C21:$LY21,1,4+AL$71)&amp;""),NA())</f>
        <v>#N/A</v>
      </c>
      <c r="AM157" s="54" t="e">
        <f>IFERROR(VALUE(INDEX('Paths Edit'!$C21:$LY21,1,4+AM$71)&amp;""),NA())</f>
        <v>#N/A</v>
      </c>
      <c r="AN157" s="53" t="e">
        <f>IFERROR(VALUE(INDEX('Paths Edit'!$C21:$LY21,1,4+AN$71)&amp;""),NA())</f>
        <v>#N/A</v>
      </c>
      <c r="AO157" s="54" t="e">
        <f>IFERROR(VALUE(INDEX('Paths Edit'!$C21:$LY21,1,4+AO$71)&amp;""),NA())</f>
        <v>#N/A</v>
      </c>
      <c r="AP157" s="53" t="e">
        <f>IFERROR(VALUE(INDEX('Paths Edit'!$C21:$LY21,1,4+AP$71)&amp;""),NA())</f>
        <v>#N/A</v>
      </c>
      <c r="AQ157" s="54" t="e">
        <f>IFERROR(VALUE(INDEX('Paths Edit'!$C21:$LY21,1,4+AQ$71)&amp;""),NA())</f>
        <v>#N/A</v>
      </c>
      <c r="AR157" s="53" t="e">
        <f>IFERROR(VALUE(INDEX('Paths Edit'!$C21:$LY21,1,4+AR$71)&amp;""),NA())</f>
        <v>#N/A</v>
      </c>
      <c r="AS157" s="54" t="e">
        <f>IFERROR(VALUE(INDEX('Paths Edit'!$C21:$LY21,1,4+AS$71)&amp;""),NA())</f>
        <v>#N/A</v>
      </c>
      <c r="AT157" s="53" t="e">
        <f>IFERROR(VALUE(INDEX('Paths Edit'!$C21:$LY21,1,4+AT$71)&amp;""),NA())</f>
        <v>#N/A</v>
      </c>
      <c r="AU157" s="54" t="e">
        <f>IFERROR(VALUE(INDEX('Paths Edit'!$C21:$LY21,1,4+AU$71)&amp;""),NA())</f>
        <v>#N/A</v>
      </c>
      <c r="AV157" s="53" t="e">
        <f>IFERROR(VALUE(INDEX('Paths Edit'!$C21:$LY21,1,4+AV$71)&amp;""),NA())</f>
        <v>#N/A</v>
      </c>
      <c r="AW157" s="54" t="e">
        <f>IFERROR(VALUE(INDEX('Paths Edit'!$C21:$LY21,1,4+AW$71)&amp;""),NA())</f>
        <v>#N/A</v>
      </c>
      <c r="AX157" s="53" t="e">
        <f>IFERROR(VALUE(INDEX('Paths Edit'!$C21:$LY21,1,4+AX$71)&amp;""),NA())</f>
        <v>#N/A</v>
      </c>
      <c r="AY157" s="54" t="e">
        <f>IFERROR(VALUE(INDEX('Paths Edit'!$C21:$LY21,1,4+AY$71)&amp;""),NA())</f>
        <v>#N/A</v>
      </c>
      <c r="AZ157" s="53" t="e">
        <f>IFERROR(VALUE(INDEX('Paths Edit'!$C21:$LY21,1,4+AZ$71)&amp;""),NA())</f>
        <v>#N/A</v>
      </c>
      <c r="BA157" s="54" t="e">
        <f>IFERROR(VALUE(INDEX('Paths Edit'!$C21:$LY21,1,4+BA$71)&amp;""),NA())</f>
        <v>#N/A</v>
      </c>
      <c r="BB157" s="53" t="e">
        <f>IFERROR(VALUE(INDEX('Paths Edit'!$C21:$LY21,1,4+BB$71)&amp;""),NA())</f>
        <v>#N/A</v>
      </c>
      <c r="BC157" s="54" t="e">
        <f>IFERROR(VALUE(INDEX('Paths Edit'!$C21:$LY21,1,4+BC$71)&amp;""),NA())</f>
        <v>#N/A</v>
      </c>
      <c r="BD157" s="53" t="e">
        <f>IFERROR(VALUE(INDEX('Paths Edit'!$C21:$LY21,1,4+BD$71)&amp;""),NA())</f>
        <v>#N/A</v>
      </c>
      <c r="BE157" s="54" t="e">
        <f>IFERROR(VALUE(INDEX('Paths Edit'!$C21:$LY21,1,4+BE$71)&amp;""),NA())</f>
        <v>#N/A</v>
      </c>
      <c r="BF157" s="53" t="e">
        <f>IFERROR(VALUE(INDEX('Paths Edit'!$C21:$LY21,1,4+BF$71)&amp;""),NA())</f>
        <v>#N/A</v>
      </c>
      <c r="BG157" s="54" t="e">
        <f>IFERROR(VALUE(INDEX('Paths Edit'!$C21:$LY21,1,4+BG$71)&amp;""),NA())</f>
        <v>#N/A</v>
      </c>
      <c r="BH157" s="53" t="e">
        <f>IFERROR(VALUE(INDEX('Paths Edit'!$C21:$LY21,1,4+BH$71)&amp;""),NA())</f>
        <v>#N/A</v>
      </c>
      <c r="BI157" s="54" t="e">
        <f>IFERROR(VALUE(INDEX('Paths Edit'!$C21:$LY21,1,4+BI$71)&amp;""),NA())</f>
        <v>#N/A</v>
      </c>
      <c r="BJ157" s="53" t="e">
        <f>IFERROR(VALUE(INDEX('Paths Edit'!$C21:$LY21,1,4+BJ$71)&amp;""),NA())</f>
        <v>#N/A</v>
      </c>
      <c r="BK157" s="54" t="e">
        <f>IFERROR(VALUE(INDEX('Paths Edit'!$C21:$LY21,1,4+BK$71)&amp;""),NA())</f>
        <v>#N/A</v>
      </c>
      <c r="BL157" s="53" t="e">
        <f>IFERROR(VALUE(INDEX('Paths Edit'!$C21:$LY21,1,4+BL$71)&amp;""),NA())</f>
        <v>#N/A</v>
      </c>
      <c r="BM157" s="54" t="e">
        <f>IFERROR(VALUE(INDEX('Paths Edit'!$C21:$LY21,1,4+BM$71)&amp;""),NA())</f>
        <v>#N/A</v>
      </c>
      <c r="BN157" s="53" t="e">
        <f>IFERROR(VALUE(INDEX('Paths Edit'!$C21:$LY21,1,4+BN$71)&amp;""),NA())</f>
        <v>#N/A</v>
      </c>
      <c r="BO157" s="54" t="e">
        <f>IFERROR(VALUE(INDEX('Paths Edit'!$C21:$LY21,1,4+BO$71)&amp;""),NA())</f>
        <v>#N/A</v>
      </c>
      <c r="BP157" s="53" t="e">
        <f>IFERROR(VALUE(INDEX('Paths Edit'!$C21:$LY21,1,4+BP$71)&amp;""),NA())</f>
        <v>#N/A</v>
      </c>
      <c r="BQ157" s="54" t="e">
        <f>IFERROR(VALUE(INDEX('Paths Edit'!$C21:$LY21,1,4+BQ$71)&amp;""),NA())</f>
        <v>#N/A</v>
      </c>
      <c r="BR157" s="53" t="e">
        <f>IFERROR(VALUE(INDEX('Paths Edit'!$C21:$LY21,1,4+BR$71)&amp;""),NA())</f>
        <v>#N/A</v>
      </c>
      <c r="BS157" s="54" t="e">
        <f>IFERROR(VALUE(INDEX('Paths Edit'!$C21:$LY21,1,4+BS$71)&amp;""),NA())</f>
        <v>#N/A</v>
      </c>
      <c r="BT157" s="53" t="e">
        <f>IFERROR(VALUE(INDEX('Paths Edit'!$C21:$LY21,1,4+BT$71)&amp;""),NA())</f>
        <v>#N/A</v>
      </c>
      <c r="BU157" s="54" t="e">
        <f>IFERROR(VALUE(INDEX('Paths Edit'!$C21:$LY21,1,4+BU$71)&amp;""),NA())</f>
        <v>#N/A</v>
      </c>
      <c r="BV157" s="53" t="e">
        <f>IFERROR(VALUE(INDEX('Paths Edit'!$C21:$LY21,1,4+BV$71)&amp;""),NA())</f>
        <v>#N/A</v>
      </c>
      <c r="BW157" s="54" t="e">
        <f>IFERROR(VALUE(INDEX('Paths Edit'!$C21:$LY21,1,4+BW$71)&amp;""),NA())</f>
        <v>#N/A</v>
      </c>
      <c r="BX157" s="53" t="e">
        <f>IFERROR(VALUE(INDEX('Paths Edit'!$C21:$LY21,1,4+BX$71)&amp;""),NA())</f>
        <v>#N/A</v>
      </c>
      <c r="BY157" s="54" t="e">
        <f>IFERROR(VALUE(INDEX('Paths Edit'!$C21:$LY21,1,4+BY$71)&amp;""),NA())</f>
        <v>#N/A</v>
      </c>
      <c r="BZ157" s="53" t="e">
        <f>IFERROR(VALUE(INDEX('Paths Edit'!$C21:$LY21,1,4+BZ$71)&amp;""),NA())</f>
        <v>#N/A</v>
      </c>
      <c r="CA157" s="54" t="e">
        <f>IFERROR(VALUE(INDEX('Paths Edit'!$C21:$LY21,1,4+CA$71)&amp;""),NA())</f>
        <v>#N/A</v>
      </c>
      <c r="CB157" s="53" t="e">
        <f>IFERROR(VALUE(INDEX('Paths Edit'!$C21:$LY21,1,4+CB$71)&amp;""),NA())</f>
        <v>#N/A</v>
      </c>
      <c r="CC157" s="54" t="e">
        <f>IFERROR(VALUE(INDEX('Paths Edit'!$C21:$LY21,1,4+CC$71)&amp;""),NA())</f>
        <v>#N/A</v>
      </c>
      <c r="CD157" s="53" t="e">
        <f>IFERROR(VALUE(INDEX('Paths Edit'!$C21:$LY21,1,4+CD$71)&amp;""),NA())</f>
        <v>#N/A</v>
      </c>
      <c r="CE157" s="54" t="e">
        <f>IFERROR(VALUE(INDEX('Paths Edit'!$C21:$LY21,1,4+CE$71)&amp;""),NA())</f>
        <v>#N/A</v>
      </c>
      <c r="CF157" s="53" t="e">
        <f>IFERROR(VALUE(INDEX('Paths Edit'!$C21:$LY21,1,4+CF$71)&amp;""),NA())</f>
        <v>#N/A</v>
      </c>
      <c r="CG157" s="54" t="e">
        <f>IFERROR(VALUE(INDEX('Paths Edit'!$C21:$LY21,1,4+CG$71)&amp;""),NA())</f>
        <v>#N/A</v>
      </c>
      <c r="CH157" s="53" t="e">
        <f>IFERROR(VALUE(INDEX('Paths Edit'!$C21:$LY21,1,4+CH$71)&amp;""),NA())</f>
        <v>#N/A</v>
      </c>
      <c r="CI157" s="54" t="e">
        <f>IFERROR(VALUE(INDEX('Paths Edit'!$C21:$LY21,1,4+CI$71)&amp;""),NA())</f>
        <v>#N/A</v>
      </c>
      <c r="CJ157" s="53" t="e">
        <f>IFERROR(VALUE(INDEX('Paths Edit'!$C21:$LY21,1,4+CJ$71)&amp;""),NA())</f>
        <v>#N/A</v>
      </c>
      <c r="CK157" s="54" t="e">
        <f>IFERROR(VALUE(INDEX('Paths Edit'!$C21:$LY21,1,4+CK$71)&amp;""),NA())</f>
        <v>#N/A</v>
      </c>
      <c r="CL157" s="53" t="e">
        <f>IFERROR(VALUE(INDEX('Paths Edit'!$C21:$LY21,1,4+CL$71)&amp;""),NA())</f>
        <v>#N/A</v>
      </c>
      <c r="CM157" s="54" t="e">
        <f>IFERROR(VALUE(INDEX('Paths Edit'!$C21:$LY21,1,4+CM$71)&amp;""),NA())</f>
        <v>#N/A</v>
      </c>
      <c r="CN157" s="53" t="e">
        <f>IFERROR(VALUE(INDEX('Paths Edit'!$C21:$LY21,1,4+CN$71)&amp;""),NA())</f>
        <v>#N/A</v>
      </c>
      <c r="CO157" s="54" t="e">
        <f>IFERROR(VALUE(INDEX('Paths Edit'!$C21:$LY21,1,4+CO$71)&amp;""),NA())</f>
        <v>#N/A</v>
      </c>
      <c r="CP157" s="53" t="e">
        <f>IFERROR(VALUE(INDEX('Paths Edit'!$C21:$LY21,1,4+CP$71)&amp;""),NA())</f>
        <v>#N/A</v>
      </c>
      <c r="CQ157" s="54" t="e">
        <f>IFERROR(VALUE(INDEX('Paths Edit'!$C21:$LY21,1,4+CQ$71)&amp;""),NA())</f>
        <v>#N/A</v>
      </c>
      <c r="CR157" s="53" t="e">
        <f>IFERROR(VALUE(INDEX('Paths Edit'!$C21:$LY21,1,4+CR$71)&amp;""),NA())</f>
        <v>#N/A</v>
      </c>
      <c r="CS157" s="54" t="e">
        <f>IFERROR(VALUE(INDEX('Paths Edit'!$C21:$LY21,1,4+CS$71)&amp;""),NA())</f>
        <v>#N/A</v>
      </c>
    </row>
    <row r="158" spans="1:97" ht="15" customHeight="1">
      <c r="A158" s="101"/>
      <c r="B158" s="53" t="e">
        <f>IFERROR(VALUE(INDEX('Paths Edit'!$C22:$LY22,1,4+B$71)&amp;""),NA())</f>
        <v>#N/A</v>
      </c>
      <c r="C158" s="54" t="e">
        <f>IFERROR(VALUE(INDEX('Paths Edit'!$C22:$LY22,1,4+C$71)&amp;""),NA())</f>
        <v>#N/A</v>
      </c>
      <c r="D158" s="53" t="e">
        <f>IFERROR(VALUE(INDEX('Paths Edit'!$C22:$LY22,1,4+D$71)&amp;""),NA())</f>
        <v>#N/A</v>
      </c>
      <c r="E158" s="54" t="e">
        <f>IFERROR(VALUE(INDEX('Paths Edit'!$C22:$LY22,1,4+E$71)&amp;""),NA())</f>
        <v>#N/A</v>
      </c>
      <c r="F158" s="53" t="e">
        <f>IFERROR(VALUE(INDEX('Paths Edit'!$C22:$LY22,1,4+F$71)&amp;""),NA())</f>
        <v>#N/A</v>
      </c>
      <c r="G158" s="54" t="e">
        <f>IFERROR(VALUE(INDEX('Paths Edit'!$C22:$LY22,1,4+G$71)&amp;""),NA())</f>
        <v>#N/A</v>
      </c>
      <c r="H158" s="53" t="e">
        <f>IFERROR(VALUE(INDEX('Paths Edit'!$C22:$LY22,1,4+H$71)&amp;""),NA())</f>
        <v>#N/A</v>
      </c>
      <c r="I158" s="54" t="e">
        <f>IFERROR(VALUE(INDEX('Paths Edit'!$C22:$LY22,1,4+I$71)&amp;""),NA())</f>
        <v>#N/A</v>
      </c>
      <c r="J158" s="53" t="e">
        <f>IFERROR(VALUE(INDEX('Paths Edit'!$C22:$LY22,1,4+J$71)&amp;""),NA())</f>
        <v>#N/A</v>
      </c>
      <c r="K158" s="54" t="e">
        <f>IFERROR(VALUE(INDEX('Paths Edit'!$C22:$LY22,1,4+K$71)&amp;""),NA())</f>
        <v>#N/A</v>
      </c>
      <c r="L158" s="53" t="e">
        <f>IFERROR(VALUE(INDEX('Paths Edit'!$C22:$LY22,1,4+L$71)&amp;""),NA())</f>
        <v>#N/A</v>
      </c>
      <c r="M158" s="54" t="e">
        <f>IFERROR(VALUE(INDEX('Paths Edit'!$C22:$LY22,1,4+M$71)&amp;""),NA())</f>
        <v>#N/A</v>
      </c>
      <c r="N158" s="53" t="e">
        <f>IFERROR(VALUE(INDEX('Paths Edit'!$C22:$LY22,1,4+N$71)&amp;""),NA())</f>
        <v>#N/A</v>
      </c>
      <c r="O158" s="54" t="e">
        <f>IFERROR(VALUE(INDEX('Paths Edit'!$C22:$LY22,1,4+O$71)&amp;""),NA())</f>
        <v>#N/A</v>
      </c>
      <c r="P158" s="53" t="e">
        <f>IFERROR(VALUE(INDEX('Paths Edit'!$C22:$LY22,1,4+P$71)&amp;""),NA())</f>
        <v>#N/A</v>
      </c>
      <c r="Q158" s="54" t="e">
        <f>IFERROR(VALUE(INDEX('Paths Edit'!$C22:$LY22,1,4+Q$71)&amp;""),NA())</f>
        <v>#N/A</v>
      </c>
      <c r="R158" s="53" t="e">
        <f>IFERROR(VALUE(INDEX('Paths Edit'!$C22:$LY22,1,4+R$71)&amp;""),NA())</f>
        <v>#N/A</v>
      </c>
      <c r="S158" s="54" t="e">
        <f>IFERROR(VALUE(INDEX('Paths Edit'!$C22:$LY22,1,4+S$71)&amp;""),NA())</f>
        <v>#N/A</v>
      </c>
      <c r="T158" s="53" t="e">
        <f>IFERROR(VALUE(INDEX('Paths Edit'!$C22:$LY22,1,4+T$71)&amp;""),NA())</f>
        <v>#N/A</v>
      </c>
      <c r="U158" s="54" t="e">
        <f>IFERROR(VALUE(INDEX('Paths Edit'!$C22:$LY22,1,4+U$71)&amp;""),NA())</f>
        <v>#N/A</v>
      </c>
      <c r="V158" s="53" t="e">
        <f>IFERROR(VALUE(INDEX('Paths Edit'!$C22:$LY22,1,4+V$71)&amp;""),NA())</f>
        <v>#N/A</v>
      </c>
      <c r="W158" s="54" t="e">
        <f>IFERROR(VALUE(INDEX('Paths Edit'!$C22:$LY22,1,4+W$71)&amp;""),NA())</f>
        <v>#N/A</v>
      </c>
      <c r="X158" s="53" t="e">
        <f>IFERROR(VALUE(INDEX('Paths Edit'!$C22:$LY22,1,4+X$71)&amp;""),NA())</f>
        <v>#N/A</v>
      </c>
      <c r="Y158" s="54" t="e">
        <f>IFERROR(VALUE(INDEX('Paths Edit'!$C22:$LY22,1,4+Y$71)&amp;""),NA())</f>
        <v>#N/A</v>
      </c>
      <c r="Z158" s="53" t="e">
        <f>IFERROR(VALUE(INDEX('Paths Edit'!$C22:$LY22,1,4+Z$71)&amp;""),NA())</f>
        <v>#N/A</v>
      </c>
      <c r="AA158" s="54" t="e">
        <f>IFERROR(VALUE(INDEX('Paths Edit'!$C22:$LY22,1,4+AA$71)&amp;""),NA())</f>
        <v>#N/A</v>
      </c>
      <c r="AB158" s="53" t="e">
        <f>IFERROR(VALUE(INDEX('Paths Edit'!$C22:$LY22,1,4+AB$71)&amp;""),NA())</f>
        <v>#N/A</v>
      </c>
      <c r="AC158" s="54" t="e">
        <f>IFERROR(VALUE(INDEX('Paths Edit'!$C22:$LY22,1,4+AC$71)&amp;""),NA())</f>
        <v>#N/A</v>
      </c>
      <c r="AD158" s="53" t="e">
        <f>IFERROR(VALUE(INDEX('Paths Edit'!$C22:$LY22,1,4+AD$71)&amp;""),NA())</f>
        <v>#N/A</v>
      </c>
      <c r="AE158" s="54" t="e">
        <f>IFERROR(VALUE(INDEX('Paths Edit'!$C22:$LY22,1,4+AE$71)&amp;""),NA())</f>
        <v>#N/A</v>
      </c>
      <c r="AF158" s="53" t="e">
        <f>IFERROR(VALUE(INDEX('Paths Edit'!$C22:$LY22,1,4+AF$71)&amp;""),NA())</f>
        <v>#N/A</v>
      </c>
      <c r="AG158" s="54" t="e">
        <f>IFERROR(VALUE(INDEX('Paths Edit'!$C22:$LY22,1,4+AG$71)&amp;""),NA())</f>
        <v>#N/A</v>
      </c>
      <c r="AH158" s="53" t="e">
        <f>IFERROR(VALUE(INDEX('Paths Edit'!$C22:$LY22,1,4+AH$71)&amp;""),NA())</f>
        <v>#N/A</v>
      </c>
      <c r="AI158" s="54" t="e">
        <f>IFERROR(VALUE(INDEX('Paths Edit'!$C22:$LY22,1,4+AI$71)&amp;""),NA())</f>
        <v>#N/A</v>
      </c>
      <c r="AJ158" s="53" t="e">
        <f>IFERROR(VALUE(INDEX('Paths Edit'!$C22:$LY22,1,4+AJ$71)&amp;""),NA())</f>
        <v>#N/A</v>
      </c>
      <c r="AK158" s="54" t="e">
        <f>IFERROR(VALUE(INDEX('Paths Edit'!$C22:$LY22,1,4+AK$71)&amp;""),NA())</f>
        <v>#N/A</v>
      </c>
      <c r="AL158" s="53" t="e">
        <f>IFERROR(VALUE(INDEX('Paths Edit'!$C22:$LY22,1,4+AL$71)&amp;""),NA())</f>
        <v>#N/A</v>
      </c>
      <c r="AM158" s="54" t="e">
        <f>IFERROR(VALUE(INDEX('Paths Edit'!$C22:$LY22,1,4+AM$71)&amp;""),NA())</f>
        <v>#N/A</v>
      </c>
      <c r="AN158" s="53" t="e">
        <f>IFERROR(VALUE(INDEX('Paths Edit'!$C22:$LY22,1,4+AN$71)&amp;""),NA())</f>
        <v>#N/A</v>
      </c>
      <c r="AO158" s="54" t="e">
        <f>IFERROR(VALUE(INDEX('Paths Edit'!$C22:$LY22,1,4+AO$71)&amp;""),NA())</f>
        <v>#N/A</v>
      </c>
      <c r="AP158" s="53" t="e">
        <f>IFERROR(VALUE(INDEX('Paths Edit'!$C22:$LY22,1,4+AP$71)&amp;""),NA())</f>
        <v>#N/A</v>
      </c>
      <c r="AQ158" s="54" t="e">
        <f>IFERROR(VALUE(INDEX('Paths Edit'!$C22:$LY22,1,4+AQ$71)&amp;""),NA())</f>
        <v>#N/A</v>
      </c>
      <c r="AR158" s="53" t="e">
        <f>IFERROR(VALUE(INDEX('Paths Edit'!$C22:$LY22,1,4+AR$71)&amp;""),NA())</f>
        <v>#N/A</v>
      </c>
      <c r="AS158" s="54" t="e">
        <f>IFERROR(VALUE(INDEX('Paths Edit'!$C22:$LY22,1,4+AS$71)&amp;""),NA())</f>
        <v>#N/A</v>
      </c>
      <c r="AT158" s="53" t="e">
        <f>IFERROR(VALUE(INDEX('Paths Edit'!$C22:$LY22,1,4+AT$71)&amp;""),NA())</f>
        <v>#N/A</v>
      </c>
      <c r="AU158" s="54" t="e">
        <f>IFERROR(VALUE(INDEX('Paths Edit'!$C22:$LY22,1,4+AU$71)&amp;""),NA())</f>
        <v>#N/A</v>
      </c>
      <c r="AV158" s="53" t="e">
        <f>IFERROR(VALUE(INDEX('Paths Edit'!$C22:$LY22,1,4+AV$71)&amp;""),NA())</f>
        <v>#N/A</v>
      </c>
      <c r="AW158" s="54" t="e">
        <f>IFERROR(VALUE(INDEX('Paths Edit'!$C22:$LY22,1,4+AW$71)&amp;""),NA())</f>
        <v>#N/A</v>
      </c>
      <c r="AX158" s="53" t="e">
        <f>IFERROR(VALUE(INDEX('Paths Edit'!$C22:$LY22,1,4+AX$71)&amp;""),NA())</f>
        <v>#N/A</v>
      </c>
      <c r="AY158" s="54" t="e">
        <f>IFERROR(VALUE(INDEX('Paths Edit'!$C22:$LY22,1,4+AY$71)&amp;""),NA())</f>
        <v>#N/A</v>
      </c>
      <c r="AZ158" s="53" t="e">
        <f>IFERROR(VALUE(INDEX('Paths Edit'!$C22:$LY22,1,4+AZ$71)&amp;""),NA())</f>
        <v>#N/A</v>
      </c>
      <c r="BA158" s="54" t="e">
        <f>IFERROR(VALUE(INDEX('Paths Edit'!$C22:$LY22,1,4+BA$71)&amp;""),NA())</f>
        <v>#N/A</v>
      </c>
      <c r="BB158" s="53" t="e">
        <f>IFERROR(VALUE(INDEX('Paths Edit'!$C22:$LY22,1,4+BB$71)&amp;""),NA())</f>
        <v>#N/A</v>
      </c>
      <c r="BC158" s="54" t="e">
        <f>IFERROR(VALUE(INDEX('Paths Edit'!$C22:$LY22,1,4+BC$71)&amp;""),NA())</f>
        <v>#N/A</v>
      </c>
      <c r="BD158" s="53" t="e">
        <f>IFERROR(VALUE(INDEX('Paths Edit'!$C22:$LY22,1,4+BD$71)&amp;""),NA())</f>
        <v>#N/A</v>
      </c>
      <c r="BE158" s="54" t="e">
        <f>IFERROR(VALUE(INDEX('Paths Edit'!$C22:$LY22,1,4+BE$71)&amp;""),NA())</f>
        <v>#N/A</v>
      </c>
      <c r="BF158" s="53" t="e">
        <f>IFERROR(VALUE(INDEX('Paths Edit'!$C22:$LY22,1,4+BF$71)&amp;""),NA())</f>
        <v>#N/A</v>
      </c>
      <c r="BG158" s="54" t="e">
        <f>IFERROR(VALUE(INDEX('Paths Edit'!$C22:$LY22,1,4+BG$71)&amp;""),NA())</f>
        <v>#N/A</v>
      </c>
      <c r="BH158" s="53" t="e">
        <f>IFERROR(VALUE(INDEX('Paths Edit'!$C22:$LY22,1,4+BH$71)&amp;""),NA())</f>
        <v>#N/A</v>
      </c>
      <c r="BI158" s="54" t="e">
        <f>IFERROR(VALUE(INDEX('Paths Edit'!$C22:$LY22,1,4+BI$71)&amp;""),NA())</f>
        <v>#N/A</v>
      </c>
      <c r="BJ158" s="53" t="e">
        <f>IFERROR(VALUE(INDEX('Paths Edit'!$C22:$LY22,1,4+BJ$71)&amp;""),NA())</f>
        <v>#N/A</v>
      </c>
      <c r="BK158" s="54" t="e">
        <f>IFERROR(VALUE(INDEX('Paths Edit'!$C22:$LY22,1,4+BK$71)&amp;""),NA())</f>
        <v>#N/A</v>
      </c>
      <c r="BL158" s="53" t="e">
        <f>IFERROR(VALUE(INDEX('Paths Edit'!$C22:$LY22,1,4+BL$71)&amp;""),NA())</f>
        <v>#N/A</v>
      </c>
      <c r="BM158" s="54" t="e">
        <f>IFERROR(VALUE(INDEX('Paths Edit'!$C22:$LY22,1,4+BM$71)&amp;""),NA())</f>
        <v>#N/A</v>
      </c>
      <c r="BN158" s="53" t="e">
        <f>IFERROR(VALUE(INDEX('Paths Edit'!$C22:$LY22,1,4+BN$71)&amp;""),NA())</f>
        <v>#N/A</v>
      </c>
      <c r="BO158" s="54" t="e">
        <f>IFERROR(VALUE(INDEX('Paths Edit'!$C22:$LY22,1,4+BO$71)&amp;""),NA())</f>
        <v>#N/A</v>
      </c>
      <c r="BP158" s="53" t="e">
        <f>IFERROR(VALUE(INDEX('Paths Edit'!$C22:$LY22,1,4+BP$71)&amp;""),NA())</f>
        <v>#N/A</v>
      </c>
      <c r="BQ158" s="54" t="e">
        <f>IFERROR(VALUE(INDEX('Paths Edit'!$C22:$LY22,1,4+BQ$71)&amp;""),NA())</f>
        <v>#N/A</v>
      </c>
      <c r="BR158" s="53" t="e">
        <f>IFERROR(VALUE(INDEX('Paths Edit'!$C22:$LY22,1,4+BR$71)&amp;""),NA())</f>
        <v>#N/A</v>
      </c>
      <c r="BS158" s="54" t="e">
        <f>IFERROR(VALUE(INDEX('Paths Edit'!$C22:$LY22,1,4+BS$71)&amp;""),NA())</f>
        <v>#N/A</v>
      </c>
      <c r="BT158" s="53" t="e">
        <f>IFERROR(VALUE(INDEX('Paths Edit'!$C22:$LY22,1,4+BT$71)&amp;""),NA())</f>
        <v>#N/A</v>
      </c>
      <c r="BU158" s="54" t="e">
        <f>IFERROR(VALUE(INDEX('Paths Edit'!$C22:$LY22,1,4+BU$71)&amp;""),NA())</f>
        <v>#N/A</v>
      </c>
      <c r="BV158" s="53" t="e">
        <f>IFERROR(VALUE(INDEX('Paths Edit'!$C22:$LY22,1,4+BV$71)&amp;""),NA())</f>
        <v>#N/A</v>
      </c>
      <c r="BW158" s="54" t="e">
        <f>IFERROR(VALUE(INDEX('Paths Edit'!$C22:$LY22,1,4+BW$71)&amp;""),NA())</f>
        <v>#N/A</v>
      </c>
      <c r="BX158" s="53" t="e">
        <f>IFERROR(VALUE(INDEX('Paths Edit'!$C22:$LY22,1,4+BX$71)&amp;""),NA())</f>
        <v>#N/A</v>
      </c>
      <c r="BY158" s="54" t="e">
        <f>IFERROR(VALUE(INDEX('Paths Edit'!$C22:$LY22,1,4+BY$71)&amp;""),NA())</f>
        <v>#N/A</v>
      </c>
      <c r="BZ158" s="53" t="e">
        <f>IFERROR(VALUE(INDEX('Paths Edit'!$C22:$LY22,1,4+BZ$71)&amp;""),NA())</f>
        <v>#N/A</v>
      </c>
      <c r="CA158" s="54" t="e">
        <f>IFERROR(VALUE(INDEX('Paths Edit'!$C22:$LY22,1,4+CA$71)&amp;""),NA())</f>
        <v>#N/A</v>
      </c>
      <c r="CB158" s="53" t="e">
        <f>IFERROR(VALUE(INDEX('Paths Edit'!$C22:$LY22,1,4+CB$71)&amp;""),NA())</f>
        <v>#N/A</v>
      </c>
      <c r="CC158" s="54" t="e">
        <f>IFERROR(VALUE(INDEX('Paths Edit'!$C22:$LY22,1,4+CC$71)&amp;""),NA())</f>
        <v>#N/A</v>
      </c>
      <c r="CD158" s="53" t="e">
        <f>IFERROR(VALUE(INDEX('Paths Edit'!$C22:$LY22,1,4+CD$71)&amp;""),NA())</f>
        <v>#N/A</v>
      </c>
      <c r="CE158" s="54" t="e">
        <f>IFERROR(VALUE(INDEX('Paths Edit'!$C22:$LY22,1,4+CE$71)&amp;""),NA())</f>
        <v>#N/A</v>
      </c>
      <c r="CF158" s="53" t="e">
        <f>IFERROR(VALUE(INDEX('Paths Edit'!$C22:$LY22,1,4+CF$71)&amp;""),NA())</f>
        <v>#N/A</v>
      </c>
      <c r="CG158" s="54" t="e">
        <f>IFERROR(VALUE(INDEX('Paths Edit'!$C22:$LY22,1,4+CG$71)&amp;""),NA())</f>
        <v>#N/A</v>
      </c>
      <c r="CH158" s="53" t="e">
        <f>IFERROR(VALUE(INDEX('Paths Edit'!$C22:$LY22,1,4+CH$71)&amp;""),NA())</f>
        <v>#N/A</v>
      </c>
      <c r="CI158" s="54" t="e">
        <f>IFERROR(VALUE(INDEX('Paths Edit'!$C22:$LY22,1,4+CI$71)&amp;""),NA())</f>
        <v>#N/A</v>
      </c>
      <c r="CJ158" s="53" t="e">
        <f>IFERROR(VALUE(INDEX('Paths Edit'!$C22:$LY22,1,4+CJ$71)&amp;""),NA())</f>
        <v>#N/A</v>
      </c>
      <c r="CK158" s="54" t="e">
        <f>IFERROR(VALUE(INDEX('Paths Edit'!$C22:$LY22,1,4+CK$71)&amp;""),NA())</f>
        <v>#N/A</v>
      </c>
      <c r="CL158" s="53" t="e">
        <f>IFERROR(VALUE(INDEX('Paths Edit'!$C22:$LY22,1,4+CL$71)&amp;""),NA())</f>
        <v>#N/A</v>
      </c>
      <c r="CM158" s="54" t="e">
        <f>IFERROR(VALUE(INDEX('Paths Edit'!$C22:$LY22,1,4+CM$71)&amp;""),NA())</f>
        <v>#N/A</v>
      </c>
      <c r="CN158" s="53" t="e">
        <f>IFERROR(VALUE(INDEX('Paths Edit'!$C22:$LY22,1,4+CN$71)&amp;""),NA())</f>
        <v>#N/A</v>
      </c>
      <c r="CO158" s="54" t="e">
        <f>IFERROR(VALUE(INDEX('Paths Edit'!$C22:$LY22,1,4+CO$71)&amp;""),NA())</f>
        <v>#N/A</v>
      </c>
      <c r="CP158" s="53" t="e">
        <f>IFERROR(VALUE(INDEX('Paths Edit'!$C22:$LY22,1,4+CP$71)&amp;""),NA())</f>
        <v>#N/A</v>
      </c>
      <c r="CQ158" s="54" t="e">
        <f>IFERROR(VALUE(INDEX('Paths Edit'!$C22:$LY22,1,4+CQ$71)&amp;""),NA())</f>
        <v>#N/A</v>
      </c>
      <c r="CR158" s="53" t="e">
        <f>IFERROR(VALUE(INDEX('Paths Edit'!$C22:$LY22,1,4+CR$71)&amp;""),NA())</f>
        <v>#N/A</v>
      </c>
      <c r="CS158" s="54" t="e">
        <f>IFERROR(VALUE(INDEX('Paths Edit'!$C22:$LY22,1,4+CS$71)&amp;""),NA())</f>
        <v>#N/A</v>
      </c>
    </row>
    <row r="159" spans="1:97" ht="15.75" customHeight="1" thickBot="1">
      <c r="A159" s="102"/>
      <c r="B159" s="55" t="e">
        <f>IFERROR(VALUE(INDEX('Paths Edit'!$C23:$LY23,1,4+B$71)&amp;""),NA())</f>
        <v>#N/A</v>
      </c>
      <c r="C159" s="56" t="e">
        <f>IFERROR(VALUE(INDEX('Paths Edit'!$C23:$LY23,1,4+C$71)&amp;""),NA())</f>
        <v>#N/A</v>
      </c>
      <c r="D159" s="55" t="e">
        <f>IFERROR(VALUE(INDEX('Paths Edit'!$C23:$LY23,1,4+D$71)&amp;""),NA())</f>
        <v>#N/A</v>
      </c>
      <c r="E159" s="56" t="e">
        <f>IFERROR(VALUE(INDEX('Paths Edit'!$C23:$LY23,1,4+E$71)&amp;""),NA())</f>
        <v>#N/A</v>
      </c>
      <c r="F159" s="55" t="e">
        <f>IFERROR(VALUE(INDEX('Paths Edit'!$C23:$LY23,1,4+F$71)&amp;""),NA())</f>
        <v>#N/A</v>
      </c>
      <c r="G159" s="56" t="e">
        <f>IFERROR(VALUE(INDEX('Paths Edit'!$C23:$LY23,1,4+G$71)&amp;""),NA())</f>
        <v>#N/A</v>
      </c>
      <c r="H159" s="55" t="e">
        <f>IFERROR(VALUE(INDEX('Paths Edit'!$C23:$LY23,1,4+H$71)&amp;""),NA())</f>
        <v>#N/A</v>
      </c>
      <c r="I159" s="56" t="e">
        <f>IFERROR(VALUE(INDEX('Paths Edit'!$C23:$LY23,1,4+I$71)&amp;""),NA())</f>
        <v>#N/A</v>
      </c>
      <c r="J159" s="55" t="e">
        <f>IFERROR(VALUE(INDEX('Paths Edit'!$C23:$LY23,1,4+J$71)&amp;""),NA())</f>
        <v>#N/A</v>
      </c>
      <c r="K159" s="56" t="e">
        <f>IFERROR(VALUE(INDEX('Paths Edit'!$C23:$LY23,1,4+K$71)&amp;""),NA())</f>
        <v>#N/A</v>
      </c>
      <c r="L159" s="55" t="e">
        <f>IFERROR(VALUE(INDEX('Paths Edit'!$C23:$LY23,1,4+L$71)&amp;""),NA())</f>
        <v>#N/A</v>
      </c>
      <c r="M159" s="56" t="e">
        <f>IFERROR(VALUE(INDEX('Paths Edit'!$C23:$LY23,1,4+M$71)&amp;""),NA())</f>
        <v>#N/A</v>
      </c>
      <c r="N159" s="55" t="e">
        <f>IFERROR(VALUE(INDEX('Paths Edit'!$C23:$LY23,1,4+N$71)&amp;""),NA())</f>
        <v>#N/A</v>
      </c>
      <c r="O159" s="56" t="e">
        <f>IFERROR(VALUE(INDEX('Paths Edit'!$C23:$LY23,1,4+O$71)&amp;""),NA())</f>
        <v>#N/A</v>
      </c>
      <c r="P159" s="55" t="e">
        <f>IFERROR(VALUE(INDEX('Paths Edit'!$C23:$LY23,1,4+P$71)&amp;""),NA())</f>
        <v>#N/A</v>
      </c>
      <c r="Q159" s="56" t="e">
        <f>IFERROR(VALUE(INDEX('Paths Edit'!$C23:$LY23,1,4+Q$71)&amp;""),NA())</f>
        <v>#N/A</v>
      </c>
      <c r="R159" s="55" t="e">
        <f>IFERROR(VALUE(INDEX('Paths Edit'!$C23:$LY23,1,4+R$71)&amp;""),NA())</f>
        <v>#N/A</v>
      </c>
      <c r="S159" s="56" t="e">
        <f>IFERROR(VALUE(INDEX('Paths Edit'!$C23:$LY23,1,4+S$71)&amp;""),NA())</f>
        <v>#N/A</v>
      </c>
      <c r="T159" s="55" t="e">
        <f>IFERROR(VALUE(INDEX('Paths Edit'!$C23:$LY23,1,4+T$71)&amp;""),NA())</f>
        <v>#N/A</v>
      </c>
      <c r="U159" s="56" t="e">
        <f>IFERROR(VALUE(INDEX('Paths Edit'!$C23:$LY23,1,4+U$71)&amp;""),NA())</f>
        <v>#N/A</v>
      </c>
      <c r="V159" s="55" t="e">
        <f>IFERROR(VALUE(INDEX('Paths Edit'!$C23:$LY23,1,4+V$71)&amp;""),NA())</f>
        <v>#N/A</v>
      </c>
      <c r="W159" s="56" t="e">
        <f>IFERROR(VALUE(INDEX('Paths Edit'!$C23:$LY23,1,4+W$71)&amp;""),NA())</f>
        <v>#N/A</v>
      </c>
      <c r="X159" s="55" t="e">
        <f>IFERROR(VALUE(INDEX('Paths Edit'!$C23:$LY23,1,4+X$71)&amp;""),NA())</f>
        <v>#N/A</v>
      </c>
      <c r="Y159" s="56" t="e">
        <f>IFERROR(VALUE(INDEX('Paths Edit'!$C23:$LY23,1,4+Y$71)&amp;""),NA())</f>
        <v>#N/A</v>
      </c>
      <c r="Z159" s="55" t="e">
        <f>IFERROR(VALUE(INDEX('Paths Edit'!$C23:$LY23,1,4+Z$71)&amp;""),NA())</f>
        <v>#N/A</v>
      </c>
      <c r="AA159" s="56" t="e">
        <f>IFERROR(VALUE(INDEX('Paths Edit'!$C23:$LY23,1,4+AA$71)&amp;""),NA())</f>
        <v>#N/A</v>
      </c>
      <c r="AB159" s="55" t="e">
        <f>IFERROR(VALUE(INDEX('Paths Edit'!$C23:$LY23,1,4+AB$71)&amp;""),NA())</f>
        <v>#N/A</v>
      </c>
      <c r="AC159" s="56" t="e">
        <f>IFERROR(VALUE(INDEX('Paths Edit'!$C23:$LY23,1,4+AC$71)&amp;""),NA())</f>
        <v>#N/A</v>
      </c>
      <c r="AD159" s="55" t="e">
        <f>IFERROR(VALUE(INDEX('Paths Edit'!$C23:$LY23,1,4+AD$71)&amp;""),NA())</f>
        <v>#N/A</v>
      </c>
      <c r="AE159" s="56" t="e">
        <f>IFERROR(VALUE(INDEX('Paths Edit'!$C23:$LY23,1,4+AE$71)&amp;""),NA())</f>
        <v>#N/A</v>
      </c>
      <c r="AF159" s="55" t="e">
        <f>IFERROR(VALUE(INDEX('Paths Edit'!$C23:$LY23,1,4+AF$71)&amp;""),NA())</f>
        <v>#N/A</v>
      </c>
      <c r="AG159" s="56" t="e">
        <f>IFERROR(VALUE(INDEX('Paths Edit'!$C23:$LY23,1,4+AG$71)&amp;""),NA())</f>
        <v>#N/A</v>
      </c>
      <c r="AH159" s="55" t="e">
        <f>IFERROR(VALUE(INDEX('Paths Edit'!$C23:$LY23,1,4+AH$71)&amp;""),NA())</f>
        <v>#N/A</v>
      </c>
      <c r="AI159" s="56" t="e">
        <f>IFERROR(VALUE(INDEX('Paths Edit'!$C23:$LY23,1,4+AI$71)&amp;""),NA())</f>
        <v>#N/A</v>
      </c>
      <c r="AJ159" s="55" t="e">
        <f>IFERROR(VALUE(INDEX('Paths Edit'!$C23:$LY23,1,4+AJ$71)&amp;""),NA())</f>
        <v>#N/A</v>
      </c>
      <c r="AK159" s="56" t="e">
        <f>IFERROR(VALUE(INDEX('Paths Edit'!$C23:$LY23,1,4+AK$71)&amp;""),NA())</f>
        <v>#N/A</v>
      </c>
      <c r="AL159" s="55" t="e">
        <f>IFERROR(VALUE(INDEX('Paths Edit'!$C23:$LY23,1,4+AL$71)&amp;""),NA())</f>
        <v>#N/A</v>
      </c>
      <c r="AM159" s="56" t="e">
        <f>IFERROR(VALUE(INDEX('Paths Edit'!$C23:$LY23,1,4+AM$71)&amp;""),NA())</f>
        <v>#N/A</v>
      </c>
      <c r="AN159" s="55" t="e">
        <f>IFERROR(VALUE(INDEX('Paths Edit'!$C23:$LY23,1,4+AN$71)&amp;""),NA())</f>
        <v>#N/A</v>
      </c>
      <c r="AO159" s="56" t="e">
        <f>IFERROR(VALUE(INDEX('Paths Edit'!$C23:$LY23,1,4+AO$71)&amp;""),NA())</f>
        <v>#N/A</v>
      </c>
      <c r="AP159" s="55" t="e">
        <f>IFERROR(VALUE(INDEX('Paths Edit'!$C23:$LY23,1,4+AP$71)&amp;""),NA())</f>
        <v>#N/A</v>
      </c>
      <c r="AQ159" s="56" t="e">
        <f>IFERROR(VALUE(INDEX('Paths Edit'!$C23:$LY23,1,4+AQ$71)&amp;""),NA())</f>
        <v>#N/A</v>
      </c>
      <c r="AR159" s="55" t="e">
        <f>IFERROR(VALUE(INDEX('Paths Edit'!$C23:$LY23,1,4+AR$71)&amp;""),NA())</f>
        <v>#N/A</v>
      </c>
      <c r="AS159" s="56" t="e">
        <f>IFERROR(VALUE(INDEX('Paths Edit'!$C23:$LY23,1,4+AS$71)&amp;""),NA())</f>
        <v>#N/A</v>
      </c>
      <c r="AT159" s="55" t="e">
        <f>IFERROR(VALUE(INDEX('Paths Edit'!$C23:$LY23,1,4+AT$71)&amp;""),NA())</f>
        <v>#N/A</v>
      </c>
      <c r="AU159" s="56" t="e">
        <f>IFERROR(VALUE(INDEX('Paths Edit'!$C23:$LY23,1,4+AU$71)&amp;""),NA())</f>
        <v>#N/A</v>
      </c>
      <c r="AV159" s="55" t="e">
        <f>IFERROR(VALUE(INDEX('Paths Edit'!$C23:$LY23,1,4+AV$71)&amp;""),NA())</f>
        <v>#N/A</v>
      </c>
      <c r="AW159" s="56" t="e">
        <f>IFERROR(VALUE(INDEX('Paths Edit'!$C23:$LY23,1,4+AW$71)&amp;""),NA())</f>
        <v>#N/A</v>
      </c>
      <c r="AX159" s="55" t="e">
        <f>IFERROR(VALUE(INDEX('Paths Edit'!$C23:$LY23,1,4+AX$71)&amp;""),NA())</f>
        <v>#N/A</v>
      </c>
      <c r="AY159" s="56" t="e">
        <f>IFERROR(VALUE(INDEX('Paths Edit'!$C23:$LY23,1,4+AY$71)&amp;""),NA())</f>
        <v>#N/A</v>
      </c>
      <c r="AZ159" s="55" t="e">
        <f>IFERROR(VALUE(INDEX('Paths Edit'!$C23:$LY23,1,4+AZ$71)&amp;""),NA())</f>
        <v>#N/A</v>
      </c>
      <c r="BA159" s="56" t="e">
        <f>IFERROR(VALUE(INDEX('Paths Edit'!$C23:$LY23,1,4+BA$71)&amp;""),NA())</f>
        <v>#N/A</v>
      </c>
      <c r="BB159" s="55" t="e">
        <f>IFERROR(VALUE(INDEX('Paths Edit'!$C23:$LY23,1,4+BB$71)&amp;""),NA())</f>
        <v>#N/A</v>
      </c>
      <c r="BC159" s="56" t="e">
        <f>IFERROR(VALUE(INDEX('Paths Edit'!$C23:$LY23,1,4+BC$71)&amp;""),NA())</f>
        <v>#N/A</v>
      </c>
      <c r="BD159" s="55" t="e">
        <f>IFERROR(VALUE(INDEX('Paths Edit'!$C23:$LY23,1,4+BD$71)&amp;""),NA())</f>
        <v>#N/A</v>
      </c>
      <c r="BE159" s="56" t="e">
        <f>IFERROR(VALUE(INDEX('Paths Edit'!$C23:$LY23,1,4+BE$71)&amp;""),NA())</f>
        <v>#N/A</v>
      </c>
      <c r="BF159" s="55" t="e">
        <f>IFERROR(VALUE(INDEX('Paths Edit'!$C23:$LY23,1,4+BF$71)&amp;""),NA())</f>
        <v>#N/A</v>
      </c>
      <c r="BG159" s="56" t="e">
        <f>IFERROR(VALUE(INDEX('Paths Edit'!$C23:$LY23,1,4+BG$71)&amp;""),NA())</f>
        <v>#N/A</v>
      </c>
      <c r="BH159" s="55" t="e">
        <f>IFERROR(VALUE(INDEX('Paths Edit'!$C23:$LY23,1,4+BH$71)&amp;""),NA())</f>
        <v>#N/A</v>
      </c>
      <c r="BI159" s="56" t="e">
        <f>IFERROR(VALUE(INDEX('Paths Edit'!$C23:$LY23,1,4+BI$71)&amp;""),NA())</f>
        <v>#N/A</v>
      </c>
      <c r="BJ159" s="55" t="e">
        <f>IFERROR(VALUE(INDEX('Paths Edit'!$C23:$LY23,1,4+BJ$71)&amp;""),NA())</f>
        <v>#N/A</v>
      </c>
      <c r="BK159" s="56" t="e">
        <f>IFERROR(VALUE(INDEX('Paths Edit'!$C23:$LY23,1,4+BK$71)&amp;""),NA())</f>
        <v>#N/A</v>
      </c>
      <c r="BL159" s="55" t="e">
        <f>IFERROR(VALUE(INDEX('Paths Edit'!$C23:$LY23,1,4+BL$71)&amp;""),NA())</f>
        <v>#N/A</v>
      </c>
      <c r="BM159" s="56" t="e">
        <f>IFERROR(VALUE(INDEX('Paths Edit'!$C23:$LY23,1,4+BM$71)&amp;""),NA())</f>
        <v>#N/A</v>
      </c>
      <c r="BN159" s="55" t="e">
        <f>IFERROR(VALUE(INDEX('Paths Edit'!$C23:$LY23,1,4+BN$71)&amp;""),NA())</f>
        <v>#N/A</v>
      </c>
      <c r="BO159" s="56" t="e">
        <f>IFERROR(VALUE(INDEX('Paths Edit'!$C23:$LY23,1,4+BO$71)&amp;""),NA())</f>
        <v>#N/A</v>
      </c>
      <c r="BP159" s="55" t="e">
        <f>IFERROR(VALUE(INDEX('Paths Edit'!$C23:$LY23,1,4+BP$71)&amp;""),NA())</f>
        <v>#N/A</v>
      </c>
      <c r="BQ159" s="56" t="e">
        <f>IFERROR(VALUE(INDEX('Paths Edit'!$C23:$LY23,1,4+BQ$71)&amp;""),NA())</f>
        <v>#N/A</v>
      </c>
      <c r="BR159" s="55" t="e">
        <f>IFERROR(VALUE(INDEX('Paths Edit'!$C23:$LY23,1,4+BR$71)&amp;""),NA())</f>
        <v>#N/A</v>
      </c>
      <c r="BS159" s="56" t="e">
        <f>IFERROR(VALUE(INDEX('Paths Edit'!$C23:$LY23,1,4+BS$71)&amp;""),NA())</f>
        <v>#N/A</v>
      </c>
      <c r="BT159" s="55" t="e">
        <f>IFERROR(VALUE(INDEX('Paths Edit'!$C23:$LY23,1,4+BT$71)&amp;""),NA())</f>
        <v>#N/A</v>
      </c>
      <c r="BU159" s="56" t="e">
        <f>IFERROR(VALUE(INDEX('Paths Edit'!$C23:$LY23,1,4+BU$71)&amp;""),NA())</f>
        <v>#N/A</v>
      </c>
      <c r="BV159" s="55" t="e">
        <f>IFERROR(VALUE(INDEX('Paths Edit'!$C23:$LY23,1,4+BV$71)&amp;""),NA())</f>
        <v>#N/A</v>
      </c>
      <c r="BW159" s="56" t="e">
        <f>IFERROR(VALUE(INDEX('Paths Edit'!$C23:$LY23,1,4+BW$71)&amp;""),NA())</f>
        <v>#N/A</v>
      </c>
      <c r="BX159" s="55" t="e">
        <f>IFERROR(VALUE(INDEX('Paths Edit'!$C23:$LY23,1,4+BX$71)&amp;""),NA())</f>
        <v>#N/A</v>
      </c>
      <c r="BY159" s="56" t="e">
        <f>IFERROR(VALUE(INDEX('Paths Edit'!$C23:$LY23,1,4+BY$71)&amp;""),NA())</f>
        <v>#N/A</v>
      </c>
      <c r="BZ159" s="55" t="e">
        <f>IFERROR(VALUE(INDEX('Paths Edit'!$C23:$LY23,1,4+BZ$71)&amp;""),NA())</f>
        <v>#N/A</v>
      </c>
      <c r="CA159" s="56" t="e">
        <f>IFERROR(VALUE(INDEX('Paths Edit'!$C23:$LY23,1,4+CA$71)&amp;""),NA())</f>
        <v>#N/A</v>
      </c>
      <c r="CB159" s="55" t="e">
        <f>IFERROR(VALUE(INDEX('Paths Edit'!$C23:$LY23,1,4+CB$71)&amp;""),NA())</f>
        <v>#N/A</v>
      </c>
      <c r="CC159" s="56" t="e">
        <f>IFERROR(VALUE(INDEX('Paths Edit'!$C23:$LY23,1,4+CC$71)&amp;""),NA())</f>
        <v>#N/A</v>
      </c>
      <c r="CD159" s="55" t="e">
        <f>IFERROR(VALUE(INDEX('Paths Edit'!$C23:$LY23,1,4+CD$71)&amp;""),NA())</f>
        <v>#N/A</v>
      </c>
      <c r="CE159" s="56" t="e">
        <f>IFERROR(VALUE(INDEX('Paths Edit'!$C23:$LY23,1,4+CE$71)&amp;""),NA())</f>
        <v>#N/A</v>
      </c>
      <c r="CF159" s="55" t="e">
        <f>IFERROR(VALUE(INDEX('Paths Edit'!$C23:$LY23,1,4+CF$71)&amp;""),NA())</f>
        <v>#N/A</v>
      </c>
      <c r="CG159" s="56" t="e">
        <f>IFERROR(VALUE(INDEX('Paths Edit'!$C23:$LY23,1,4+CG$71)&amp;""),NA())</f>
        <v>#N/A</v>
      </c>
      <c r="CH159" s="55" t="e">
        <f>IFERROR(VALUE(INDEX('Paths Edit'!$C23:$LY23,1,4+CH$71)&amp;""),NA())</f>
        <v>#N/A</v>
      </c>
      <c r="CI159" s="56" t="e">
        <f>IFERROR(VALUE(INDEX('Paths Edit'!$C23:$LY23,1,4+CI$71)&amp;""),NA())</f>
        <v>#N/A</v>
      </c>
      <c r="CJ159" s="55" t="e">
        <f>IFERROR(VALUE(INDEX('Paths Edit'!$C23:$LY23,1,4+CJ$71)&amp;""),NA())</f>
        <v>#N/A</v>
      </c>
      <c r="CK159" s="56" t="e">
        <f>IFERROR(VALUE(INDEX('Paths Edit'!$C23:$LY23,1,4+CK$71)&amp;""),NA())</f>
        <v>#N/A</v>
      </c>
      <c r="CL159" s="55" t="e">
        <f>IFERROR(VALUE(INDEX('Paths Edit'!$C23:$LY23,1,4+CL$71)&amp;""),NA())</f>
        <v>#N/A</v>
      </c>
      <c r="CM159" s="56" t="e">
        <f>IFERROR(VALUE(INDEX('Paths Edit'!$C23:$LY23,1,4+CM$71)&amp;""),NA())</f>
        <v>#N/A</v>
      </c>
      <c r="CN159" s="55" t="e">
        <f>IFERROR(VALUE(INDEX('Paths Edit'!$C23:$LY23,1,4+CN$71)&amp;""),NA())</f>
        <v>#N/A</v>
      </c>
      <c r="CO159" s="56" t="e">
        <f>IFERROR(VALUE(INDEX('Paths Edit'!$C23:$LY23,1,4+CO$71)&amp;""),NA())</f>
        <v>#N/A</v>
      </c>
      <c r="CP159" s="55" t="e">
        <f>IFERROR(VALUE(INDEX('Paths Edit'!$C23:$LY23,1,4+CP$71)&amp;""),NA())</f>
        <v>#N/A</v>
      </c>
      <c r="CQ159" s="56" t="e">
        <f>IFERROR(VALUE(INDEX('Paths Edit'!$C23:$LY23,1,4+CQ$71)&amp;""),NA())</f>
        <v>#N/A</v>
      </c>
      <c r="CR159" s="55" t="e">
        <f>IFERROR(VALUE(INDEX('Paths Edit'!$C23:$LY23,1,4+CR$71)&amp;""),NA())</f>
        <v>#N/A</v>
      </c>
      <c r="CS159" s="56" t="e">
        <f>IFERROR(VALUE(INDEX('Paths Edit'!$C23:$LY23,1,4+CS$71)&amp;""),NA())</f>
        <v>#N/A</v>
      </c>
    </row>
    <row r="161" spans="1:97">
      <c r="A161" s="5">
        <v>1</v>
      </c>
      <c r="B161" s="6" t="str">
        <f>IFERROR(IF(LEN(B128),RIGHT(DEC2HEX(B128,4),4),""),"")</f>
        <v>FF46</v>
      </c>
      <c r="C161" s="6" t="str">
        <f t="shared" ref="C161:BN161" si="334">IFERROR(IF(LEN(C128),RIGHT(DEC2HEX(C128,4),4),""),"")</f>
        <v>FFC1</v>
      </c>
      <c r="D161" s="6" t="str">
        <f t="shared" si="334"/>
        <v>FF42</v>
      </c>
      <c r="E161" s="6" t="str">
        <f t="shared" si="334"/>
        <v>FFC6</v>
      </c>
      <c r="F161" s="6" t="str">
        <f t="shared" si="334"/>
        <v>FF50</v>
      </c>
      <c r="G161" s="6" t="str">
        <f t="shared" si="334"/>
        <v>FFEB</v>
      </c>
      <c r="H161" s="6" t="str">
        <f t="shared" si="334"/>
        <v>FF55</v>
      </c>
      <c r="I161" s="6" t="str">
        <f t="shared" si="334"/>
        <v>FFEA</v>
      </c>
      <c r="J161" s="6" t="str">
        <f t="shared" si="334"/>
        <v>FF7D</v>
      </c>
      <c r="K161" s="6" t="str">
        <f t="shared" si="334"/>
        <v>FFF1</v>
      </c>
      <c r="L161" s="6" t="str">
        <f t="shared" si="334"/>
        <v>FF92</v>
      </c>
      <c r="M161" s="6" t="str">
        <f t="shared" si="334"/>
        <v>FFCA</v>
      </c>
      <c r="N161" s="6" t="str">
        <f t="shared" si="334"/>
        <v>FF84</v>
      </c>
      <c r="O161" s="6" t="str">
        <f t="shared" si="334"/>
        <v>FFA3</v>
      </c>
      <c r="P161" s="6" t="str">
        <f t="shared" si="334"/>
        <v>FF8A</v>
      </c>
      <c r="Q161" s="6" t="str">
        <f t="shared" si="334"/>
        <v>FFA2</v>
      </c>
      <c r="R161" s="6" t="str">
        <f t="shared" si="334"/>
        <v>FFAA</v>
      </c>
      <c r="S161" s="6" t="str">
        <f t="shared" si="334"/>
        <v>FF97</v>
      </c>
      <c r="T161" s="6" t="str">
        <f t="shared" si="334"/>
        <v>FFB9</v>
      </c>
      <c r="U161" s="6" t="str">
        <f t="shared" si="334"/>
        <v>FFBC</v>
      </c>
      <c r="V161" s="6" t="str">
        <f t="shared" si="334"/>
        <v>FFD0</v>
      </c>
      <c r="W161" s="6" t="str">
        <f t="shared" si="334"/>
        <v>FFDE</v>
      </c>
      <c r="X161" s="6" t="str">
        <f t="shared" si="334"/>
        <v>FFC9</v>
      </c>
      <c r="Y161" s="6" t="str">
        <f t="shared" si="334"/>
        <v>FFFB</v>
      </c>
      <c r="Z161" s="6" t="str">
        <f t="shared" si="334"/>
        <v>FFA6</v>
      </c>
      <c r="AA161" s="6" t="str">
        <f t="shared" si="334"/>
        <v>FFE5</v>
      </c>
      <c r="AB161" s="6" t="str">
        <f t="shared" si="334"/>
        <v>FFAD</v>
      </c>
      <c r="AC161" s="6" t="str">
        <f t="shared" si="334"/>
        <v>FF91</v>
      </c>
      <c r="AD161" s="6" t="str">
        <f t="shared" si="334"/>
        <v>FFBA</v>
      </c>
      <c r="AE161" s="6" t="str">
        <f t="shared" si="334"/>
        <v>FF7C</v>
      </c>
      <c r="AF161" s="6" t="str">
        <f t="shared" si="334"/>
        <v>FFD9</v>
      </c>
      <c r="AG161" s="6" t="str">
        <f t="shared" si="334"/>
        <v>FF85</v>
      </c>
      <c r="AH161" s="6" t="str">
        <f t="shared" si="334"/>
        <v>FFEE</v>
      </c>
      <c r="AI161" s="6" t="str">
        <f t="shared" si="334"/>
        <v>FFA0</v>
      </c>
      <c r="AJ161" s="6" t="str">
        <f t="shared" si="334"/>
        <v>FFF8</v>
      </c>
      <c r="AK161" s="6" t="str">
        <f t="shared" si="334"/>
        <v>FFBD</v>
      </c>
      <c r="AL161" s="6" t="str">
        <f t="shared" si="334"/>
        <v>FFF2</v>
      </c>
      <c r="AM161" s="6" t="str">
        <f t="shared" si="334"/>
        <v>FFD6</v>
      </c>
      <c r="AN161" s="6" t="str">
        <f t="shared" si="334"/>
        <v>FFCB</v>
      </c>
      <c r="AO161" s="6" t="str">
        <f t="shared" si="334"/>
        <v>FFFF</v>
      </c>
      <c r="AP161" s="6" t="str">
        <f t="shared" si="334"/>
        <v>FFCF</v>
      </c>
      <c r="AQ161" s="6" t="str">
        <f t="shared" si="334"/>
        <v>FFFE</v>
      </c>
      <c r="AR161" s="6" t="str">
        <f t="shared" si="334"/>
        <v>FFF1</v>
      </c>
      <c r="AS161" s="6" t="str">
        <f t="shared" si="334"/>
        <v>FFF6</v>
      </c>
      <c r="AT161" s="6" t="str">
        <f t="shared" si="334"/>
        <v>000A</v>
      </c>
      <c r="AU161" s="6" t="str">
        <f t="shared" si="334"/>
        <v>0007</v>
      </c>
      <c r="AV161" s="6" t="str">
        <f t="shared" si="334"/>
        <v>0025</v>
      </c>
      <c r="AW161" s="6" t="str">
        <f t="shared" si="334"/>
        <v>000B</v>
      </c>
      <c r="AX161" s="6" t="str">
        <f t="shared" si="334"/>
        <v>002E</v>
      </c>
      <c r="AY161" s="6" t="str">
        <f t="shared" si="334"/>
        <v>FFE9</v>
      </c>
      <c r="AZ161" s="6" t="str">
        <f t="shared" si="334"/>
        <v>0033</v>
      </c>
      <c r="BA161" s="6" t="str">
        <f t="shared" si="334"/>
        <v>FFC5</v>
      </c>
      <c r="BB161" s="6" t="str">
        <f t="shared" si="334"/>
        <v>0017</v>
      </c>
      <c r="BC161" s="6" t="str">
        <f t="shared" si="334"/>
        <v>FFAB</v>
      </c>
      <c r="BD161" s="6" t="str">
        <f t="shared" si="334"/>
        <v>0035</v>
      </c>
      <c r="BE161" s="6" t="str">
        <f t="shared" si="334"/>
        <v>FFCA</v>
      </c>
      <c r="BF161" s="6" t="str">
        <f t="shared" si="334"/>
        <v>0062</v>
      </c>
      <c r="BG161" s="6" t="str">
        <f t="shared" si="334"/>
        <v>FFCE</v>
      </c>
      <c r="BH161" s="6" t="str">
        <f t="shared" si="334"/>
        <v>0073</v>
      </c>
      <c r="BI161" s="6" t="str">
        <f t="shared" si="334"/>
        <v>FFB1</v>
      </c>
      <c r="BJ161" s="6" t="str">
        <f t="shared" si="334"/>
        <v>0075</v>
      </c>
      <c r="BK161" s="6" t="str">
        <f t="shared" si="334"/>
        <v>FFB6</v>
      </c>
      <c r="BL161" s="6" t="str">
        <f t="shared" si="334"/>
        <v>0097</v>
      </c>
      <c r="BM161" s="6" t="str">
        <f t="shared" si="334"/>
        <v>FFD1</v>
      </c>
      <c r="BN161" s="6" t="str">
        <f t="shared" si="334"/>
        <v>008D</v>
      </c>
      <c r="BO161" s="6" t="str">
        <f t="shared" ref="BO161:CS161" si="335">IFERROR(IF(LEN(BO128),RIGHT(DEC2HEX(BO128,4),4),""),"")</f>
        <v>FFF1</v>
      </c>
      <c r="BP161" s="6" t="str">
        <f t="shared" si="335"/>
        <v>006F</v>
      </c>
      <c r="BQ161" s="6" t="str">
        <f t="shared" si="335"/>
        <v>0007</v>
      </c>
      <c r="BR161" s="6" t="str">
        <f t="shared" si="335"/>
        <v>005A</v>
      </c>
      <c r="BS161" s="6" t="str">
        <f t="shared" si="335"/>
        <v>0022</v>
      </c>
      <c r="BT161" s="6" t="str">
        <f t="shared" si="335"/>
        <v>0043</v>
      </c>
      <c r="BU161" s="6" t="str">
        <f t="shared" si="335"/>
        <v>000E</v>
      </c>
      <c r="BV161" s="6" t="str">
        <f t="shared" si="335"/>
        <v>0004</v>
      </c>
      <c r="BW161" s="6" t="str">
        <f t="shared" si="335"/>
        <v>0008</v>
      </c>
      <c r="BX161" s="6" t="str">
        <f t="shared" si="335"/>
        <v>FFF8</v>
      </c>
      <c r="BY161" s="6" t="str">
        <f t="shared" si="335"/>
        <v>0033</v>
      </c>
      <c r="BZ161" s="6" t="str">
        <f t="shared" si="335"/>
        <v>0011</v>
      </c>
      <c r="CA161" s="6" t="str">
        <f t="shared" si="335"/>
        <v>003F</v>
      </c>
      <c r="CB161" s="6" t="str">
        <f t="shared" si="335"/>
        <v>0007</v>
      </c>
      <c r="CC161" s="6" t="str">
        <f t="shared" si="335"/>
        <v>005C</v>
      </c>
      <c r="CD161" s="6" t="str">
        <f t="shared" si="335"/>
        <v>0028</v>
      </c>
      <c r="CE161" s="6" t="str">
        <f t="shared" si="335"/>
        <v>0064</v>
      </c>
      <c r="CF161" s="6" t="str">
        <f t="shared" si="335"/>
        <v>0038</v>
      </c>
      <c r="CG161" s="6" t="str">
        <f t="shared" si="335"/>
        <v>0083</v>
      </c>
      <c r="CH161" s="6" t="str">
        <f t="shared" si="335"/>
        <v>0000</v>
      </c>
      <c r="CI161" s="6" t="str">
        <f t="shared" si="335"/>
        <v>0079</v>
      </c>
      <c r="CJ161" s="6" t="str">
        <f t="shared" si="335"/>
        <v>FFD5</v>
      </c>
      <c r="CK161" s="6" t="str">
        <f t="shared" si="335"/>
        <v>004F</v>
      </c>
      <c r="CL161" s="6" t="str">
        <f t="shared" si="335"/>
        <v>FFCF</v>
      </c>
      <c r="CM161" s="6" t="str">
        <f t="shared" si="335"/>
        <v>004C</v>
      </c>
      <c r="CN161" s="6" t="str">
        <f t="shared" si="335"/>
        <v>FF96</v>
      </c>
      <c r="CO161" s="6" t="str">
        <f t="shared" si="335"/>
        <v>005F</v>
      </c>
      <c r="CP161" s="6" t="str">
        <f t="shared" si="335"/>
        <v>FF81</v>
      </c>
      <c r="CQ161" s="6" t="str">
        <f t="shared" si="335"/>
        <v>0023</v>
      </c>
      <c r="CR161" s="6" t="str">
        <f t="shared" si="335"/>
        <v>FF99</v>
      </c>
      <c r="CS161" s="6" t="str">
        <f t="shared" si="335"/>
        <v>0064</v>
      </c>
    </row>
    <row r="162" spans="1:97">
      <c r="A162" s="5">
        <f t="shared" ref="A162:A192" si="336">A161+1</f>
        <v>2</v>
      </c>
      <c r="B162" s="6" t="str">
        <f t="shared" ref="B162:BM162" si="337">IFERROR(IF(LEN(B129),RIGHT(DEC2HEX(B129,4),4),""),"")</f>
        <v>FF48</v>
      </c>
      <c r="C162" s="6" t="str">
        <f t="shared" si="337"/>
        <v>FFBE</v>
      </c>
      <c r="D162" s="6" t="str">
        <f t="shared" si="337"/>
        <v>FF41</v>
      </c>
      <c r="E162" s="6" t="str">
        <f t="shared" si="337"/>
        <v>FFCB</v>
      </c>
      <c r="F162" s="6" t="str">
        <f t="shared" si="337"/>
        <v>FF50</v>
      </c>
      <c r="G162" s="6" t="str">
        <f t="shared" si="337"/>
        <v>FFF0</v>
      </c>
      <c r="H162" s="6" t="str">
        <f t="shared" si="337"/>
        <v>FF5D</v>
      </c>
      <c r="I162" s="6" t="str">
        <f t="shared" si="337"/>
        <v>FFEB</v>
      </c>
      <c r="J162" s="6" t="str">
        <f t="shared" si="337"/>
        <v>FF7F</v>
      </c>
      <c r="K162" s="6" t="str">
        <f t="shared" si="337"/>
        <v>FFEB</v>
      </c>
      <c r="L162" s="6" t="str">
        <f t="shared" si="337"/>
        <v>FF96</v>
      </c>
      <c r="M162" s="6" t="str">
        <f t="shared" si="337"/>
        <v>FFC3</v>
      </c>
      <c r="N162" s="6" t="str">
        <f t="shared" si="337"/>
        <v>FF80</v>
      </c>
      <c r="O162" s="6" t="str">
        <f t="shared" si="337"/>
        <v>FFA4</v>
      </c>
      <c r="P162" s="6" t="str">
        <f t="shared" si="337"/>
        <v>FF8C</v>
      </c>
      <c r="Q162" s="6" t="str">
        <f t="shared" si="337"/>
        <v>FF9F</v>
      </c>
      <c r="R162" s="6" t="str">
        <f t="shared" si="337"/>
        <v>FFAA</v>
      </c>
      <c r="S162" s="6" t="str">
        <f t="shared" si="337"/>
        <v>FF9D</v>
      </c>
      <c r="T162" s="6" t="str">
        <f t="shared" si="337"/>
        <v>FFB9</v>
      </c>
      <c r="U162" s="6" t="str">
        <f t="shared" si="337"/>
        <v>FFC0</v>
      </c>
      <c r="V162" s="6" t="str">
        <f t="shared" si="337"/>
        <v>FFCF</v>
      </c>
      <c r="W162" s="6" t="str">
        <f t="shared" si="337"/>
        <v>FFE3</v>
      </c>
      <c r="X162" s="6" t="str">
        <f t="shared" si="337"/>
        <v>FFC5</v>
      </c>
      <c r="Y162" s="6" t="str">
        <f t="shared" si="337"/>
        <v>FFFB</v>
      </c>
      <c r="Z162" s="6" t="str">
        <f t="shared" si="337"/>
        <v>FFA2</v>
      </c>
      <c r="AA162" s="6" t="str">
        <f t="shared" si="337"/>
        <v>FFE6</v>
      </c>
      <c r="AB162" s="6" t="str">
        <f t="shared" si="337"/>
        <v>FFAD</v>
      </c>
      <c r="AC162" s="6" t="str">
        <f t="shared" si="337"/>
        <v>FF8C</v>
      </c>
      <c r="AD162" s="6" t="str">
        <f t="shared" si="337"/>
        <v>FFBF</v>
      </c>
      <c r="AE162" s="6" t="str">
        <f t="shared" si="337"/>
        <v>FF7C</v>
      </c>
      <c r="AF162" s="6" t="str">
        <f t="shared" si="337"/>
        <v>FFD9</v>
      </c>
      <c r="AG162" s="6" t="str">
        <f t="shared" si="337"/>
        <v>FF89</v>
      </c>
      <c r="AH162" s="6" t="str">
        <f t="shared" si="337"/>
        <v>FFEE</v>
      </c>
      <c r="AI162" s="6" t="str">
        <f t="shared" si="337"/>
        <v>FFA5</v>
      </c>
      <c r="AJ162" s="6" t="str">
        <f t="shared" si="337"/>
        <v>FFF8</v>
      </c>
      <c r="AK162" s="6" t="str">
        <f t="shared" si="337"/>
        <v>FFC5</v>
      </c>
      <c r="AL162" s="6" t="str">
        <f t="shared" si="337"/>
        <v>FFEB</v>
      </c>
      <c r="AM162" s="6" t="str">
        <f t="shared" si="337"/>
        <v>FFD7</v>
      </c>
      <c r="AN162" s="6" t="str">
        <f t="shared" si="337"/>
        <v>FFCC</v>
      </c>
      <c r="AO162" s="6" t="str">
        <f t="shared" si="337"/>
        <v>0004</v>
      </c>
      <c r="AP162" s="6" t="str">
        <f t="shared" si="337"/>
        <v>FFD4</v>
      </c>
      <c r="AQ162" s="6" t="str">
        <f t="shared" si="337"/>
        <v>FFFE</v>
      </c>
      <c r="AR162" s="6" t="str">
        <f t="shared" si="337"/>
        <v>FFF8</v>
      </c>
      <c r="AS162" s="6" t="str">
        <f t="shared" si="337"/>
        <v>FFF7</v>
      </c>
      <c r="AT162" s="6" t="str">
        <f t="shared" si="337"/>
        <v>000E</v>
      </c>
      <c r="AU162" s="6" t="str">
        <f t="shared" si="337"/>
        <v>0006</v>
      </c>
      <c r="AV162" s="6" t="str">
        <f t="shared" si="337"/>
        <v>002C</v>
      </c>
      <c r="AW162" s="6" t="str">
        <f t="shared" si="337"/>
        <v>000B</v>
      </c>
      <c r="AX162" s="6" t="str">
        <f t="shared" si="337"/>
        <v>002B</v>
      </c>
      <c r="AY162" s="6" t="str">
        <f t="shared" si="337"/>
        <v>FFE4</v>
      </c>
      <c r="AZ162" s="6" t="str">
        <f t="shared" si="337"/>
        <v>0032</v>
      </c>
      <c r="BA162" s="6" t="str">
        <f t="shared" si="337"/>
        <v>FFC1</v>
      </c>
      <c r="BB162" s="6" t="str">
        <f t="shared" si="337"/>
        <v>0013</v>
      </c>
      <c r="BC162" s="6" t="str">
        <f t="shared" si="337"/>
        <v>FFA9</v>
      </c>
      <c r="BD162" s="6" t="str">
        <f t="shared" si="337"/>
        <v>003C</v>
      </c>
      <c r="BE162" s="6" t="str">
        <f t="shared" si="337"/>
        <v>FFCC</v>
      </c>
      <c r="BF162" s="6" t="str">
        <f t="shared" si="337"/>
        <v>0065</v>
      </c>
      <c r="BG162" s="6" t="str">
        <f t="shared" si="337"/>
        <v>FFCD</v>
      </c>
      <c r="BH162" s="6" t="str">
        <f t="shared" si="337"/>
        <v>0072</v>
      </c>
      <c r="BI162" s="6" t="str">
        <f t="shared" si="337"/>
        <v>FFAD</v>
      </c>
      <c r="BJ162" s="6" t="str">
        <f t="shared" si="337"/>
        <v>0079</v>
      </c>
      <c r="BK162" s="6" t="str">
        <f t="shared" si="337"/>
        <v>FFB7</v>
      </c>
      <c r="BL162" s="6" t="str">
        <f t="shared" si="337"/>
        <v>0096</v>
      </c>
      <c r="BM162" s="6" t="str">
        <f t="shared" si="337"/>
        <v>FFD5</v>
      </c>
      <c r="BN162" s="6" t="str">
        <f t="shared" ref="BN162:CS162" si="338">IFERROR(IF(LEN(BN129),RIGHT(DEC2HEX(BN129,4),4),""),"")</f>
        <v>008C</v>
      </c>
      <c r="BO162" s="6" t="str">
        <f t="shared" si="338"/>
        <v>FFF7</v>
      </c>
      <c r="BP162" s="6" t="str">
        <f t="shared" si="338"/>
        <v>0069</v>
      </c>
      <c r="BQ162" s="6" t="str">
        <f t="shared" si="338"/>
        <v>0009</v>
      </c>
      <c r="BR162" s="6" t="str">
        <f t="shared" si="338"/>
        <v>0056</v>
      </c>
      <c r="BS162" s="6" t="str">
        <f t="shared" si="338"/>
        <v>0021</v>
      </c>
      <c r="BT162" s="6" t="str">
        <f t="shared" si="338"/>
        <v>003E</v>
      </c>
      <c r="BU162" s="6" t="str">
        <f t="shared" si="338"/>
        <v>000F</v>
      </c>
      <c r="BV162" s="6" t="str">
        <f t="shared" si="338"/>
        <v>0003</v>
      </c>
      <c r="BW162" s="6" t="str">
        <f t="shared" si="338"/>
        <v>000C</v>
      </c>
      <c r="BX162" s="6" t="str">
        <f t="shared" si="338"/>
        <v>FFFA</v>
      </c>
      <c r="BY162" s="6" t="str">
        <f t="shared" si="338"/>
        <v>0037</v>
      </c>
      <c r="BZ162" s="6" t="str">
        <f t="shared" si="338"/>
        <v>0012</v>
      </c>
      <c r="CA162" s="6" t="str">
        <f t="shared" si="338"/>
        <v>0043</v>
      </c>
      <c r="CB162" s="6" t="str">
        <f t="shared" si="338"/>
        <v>000D</v>
      </c>
      <c r="CC162" s="6" t="str">
        <f t="shared" si="338"/>
        <v>005C</v>
      </c>
      <c r="CD162" s="6" t="str">
        <f t="shared" si="338"/>
        <v>002A</v>
      </c>
      <c r="CE162" s="6" t="str">
        <f t="shared" si="338"/>
        <v>0065</v>
      </c>
      <c r="CF162" s="6" t="str">
        <f t="shared" si="338"/>
        <v>0043</v>
      </c>
      <c r="CG162" s="6" t="str">
        <f t="shared" si="338"/>
        <v>0083</v>
      </c>
      <c r="CH162" s="6" t="str">
        <f t="shared" si="338"/>
        <v>0010</v>
      </c>
      <c r="CI162" s="6" t="str">
        <f t="shared" si="338"/>
        <v>0078</v>
      </c>
      <c r="CJ162" s="6" t="str">
        <f t="shared" si="338"/>
        <v>FFDD</v>
      </c>
      <c r="CK162" s="6" t="str">
        <f t="shared" si="338"/>
        <v>004F</v>
      </c>
      <c r="CL162" s="6" t="str">
        <f t="shared" si="338"/>
        <v>FFC6</v>
      </c>
      <c r="CM162" s="6" t="str">
        <f t="shared" si="338"/>
        <v>004C</v>
      </c>
      <c r="CN162" s="6" t="str">
        <f t="shared" si="338"/>
        <v>FF92</v>
      </c>
      <c r="CO162" s="6" t="str">
        <f t="shared" si="338"/>
        <v>005E</v>
      </c>
      <c r="CP162" s="6" t="str">
        <f t="shared" si="338"/>
        <v>FF81</v>
      </c>
      <c r="CQ162" s="6" t="str">
        <f t="shared" si="338"/>
        <v>0017</v>
      </c>
      <c r="CR162" s="6" t="str">
        <f t="shared" si="338"/>
        <v>FF9C</v>
      </c>
      <c r="CS162" s="6" t="str">
        <f t="shared" si="338"/>
        <v>006B</v>
      </c>
    </row>
    <row r="163" spans="1:97">
      <c r="A163" s="5">
        <f t="shared" si="336"/>
        <v>3</v>
      </c>
      <c r="B163" s="6" t="str">
        <f t="shared" ref="B163:BM163" si="339">IFERROR(IF(LEN(B130),RIGHT(DEC2HEX(B130,4),4),""),"")</f>
        <v>FF51</v>
      </c>
      <c r="C163" s="6" t="str">
        <f t="shared" si="339"/>
        <v>FFBB</v>
      </c>
      <c r="D163" s="6" t="str">
        <f t="shared" si="339"/>
        <v>FF3E</v>
      </c>
      <c r="E163" s="6" t="str">
        <f t="shared" si="339"/>
        <v>FFD1</v>
      </c>
      <c r="F163" s="6" t="str">
        <f t="shared" si="339"/>
        <v>FF51</v>
      </c>
      <c r="G163" s="6" t="str">
        <f t="shared" si="339"/>
        <v>FFFB</v>
      </c>
      <c r="H163" s="6" t="str">
        <f t="shared" si="339"/>
        <v>FF64</v>
      </c>
      <c r="I163" s="6" t="str">
        <f t="shared" si="339"/>
        <v>FFEE</v>
      </c>
      <c r="J163" s="6" t="str">
        <f t="shared" si="339"/>
        <v>FF85</v>
      </c>
      <c r="K163" s="6" t="str">
        <f t="shared" si="339"/>
        <v>FFE3</v>
      </c>
      <c r="L163" s="6" t="str">
        <f t="shared" si="339"/>
        <v>FF96</v>
      </c>
      <c r="M163" s="6" t="str">
        <f t="shared" si="339"/>
        <v>FFB9</v>
      </c>
      <c r="N163" s="6" t="str">
        <f t="shared" si="339"/>
        <v>FF7A</v>
      </c>
      <c r="O163" s="6" t="str">
        <f t="shared" si="339"/>
        <v>FFA8</v>
      </c>
      <c r="P163" s="6" t="str">
        <f t="shared" si="339"/>
        <v>FF93</v>
      </c>
      <c r="Q163" s="6" t="str">
        <f t="shared" si="339"/>
        <v>FF9B</v>
      </c>
      <c r="R163" s="6" t="str">
        <f t="shared" si="339"/>
        <v>FFAE</v>
      </c>
      <c r="S163" s="6" t="str">
        <f t="shared" si="339"/>
        <v>FFA4</v>
      </c>
      <c r="T163" s="6" t="str">
        <f t="shared" si="339"/>
        <v>FFBC</v>
      </c>
      <c r="U163" s="6" t="str">
        <f t="shared" si="339"/>
        <v>FFC6</v>
      </c>
      <c r="V163" s="6" t="str">
        <f t="shared" si="339"/>
        <v>FFCB</v>
      </c>
      <c r="W163" s="6" t="str">
        <f t="shared" si="339"/>
        <v>FFE8</v>
      </c>
      <c r="X163" s="6" t="str">
        <f t="shared" si="339"/>
        <v>FFC0</v>
      </c>
      <c r="Y163" s="6" t="str">
        <f t="shared" si="339"/>
        <v>FFF9</v>
      </c>
      <c r="Z163" s="6" t="str">
        <f t="shared" si="339"/>
        <v>FF98</v>
      </c>
      <c r="AA163" s="6" t="str">
        <f t="shared" si="339"/>
        <v>FFE8</v>
      </c>
      <c r="AB163" s="6" t="str">
        <f t="shared" si="339"/>
        <v>FFAE</v>
      </c>
      <c r="AC163" s="6" t="str">
        <f t="shared" si="339"/>
        <v>FF85</v>
      </c>
      <c r="AD163" s="6" t="str">
        <f t="shared" si="339"/>
        <v>FFC4</v>
      </c>
      <c r="AE163" s="6" t="str">
        <f t="shared" si="339"/>
        <v>FF7D</v>
      </c>
      <c r="AF163" s="6" t="str">
        <f t="shared" si="339"/>
        <v>FFD6</v>
      </c>
      <c r="AG163" s="6" t="str">
        <f t="shared" si="339"/>
        <v>FF8F</v>
      </c>
      <c r="AH163" s="6" t="str">
        <f t="shared" si="339"/>
        <v>FFF2</v>
      </c>
      <c r="AI163" s="6" t="str">
        <f t="shared" si="339"/>
        <v>FFAA</v>
      </c>
      <c r="AJ163" s="6" t="str">
        <f t="shared" si="339"/>
        <v>FFF5</v>
      </c>
      <c r="AK163" s="6" t="str">
        <f t="shared" si="339"/>
        <v>FFCE</v>
      </c>
      <c r="AL163" s="6" t="str">
        <f t="shared" si="339"/>
        <v>FFE2</v>
      </c>
      <c r="AM163" s="6" t="str">
        <f t="shared" si="339"/>
        <v>FFD8</v>
      </c>
      <c r="AN163" s="6" t="str">
        <f t="shared" si="339"/>
        <v>FFCF</v>
      </c>
      <c r="AO163" s="6" t="str">
        <f t="shared" si="339"/>
        <v>000A</v>
      </c>
      <c r="AP163" s="6" t="str">
        <f t="shared" si="339"/>
        <v>FFDC</v>
      </c>
      <c r="AQ163" s="6" t="str">
        <f t="shared" si="339"/>
        <v>FFFC</v>
      </c>
      <c r="AR163" s="6" t="str">
        <f t="shared" si="339"/>
        <v>FFFF</v>
      </c>
      <c r="AS163" s="6" t="str">
        <f t="shared" si="339"/>
        <v>FFFA</v>
      </c>
      <c r="AT163" s="6" t="str">
        <f t="shared" si="339"/>
        <v>0015</v>
      </c>
      <c r="AU163" s="6" t="str">
        <f t="shared" si="339"/>
        <v>0008</v>
      </c>
      <c r="AV163" s="6" t="str">
        <f t="shared" si="339"/>
        <v>0035</v>
      </c>
      <c r="AW163" s="6" t="str">
        <f t="shared" si="339"/>
        <v>0005</v>
      </c>
      <c r="AX163" s="6" t="str">
        <f t="shared" si="339"/>
        <v>0029</v>
      </c>
      <c r="AY163" s="6" t="str">
        <f t="shared" si="339"/>
        <v>FFDD</v>
      </c>
      <c r="AZ163" s="6" t="str">
        <f t="shared" si="339"/>
        <v>002F</v>
      </c>
      <c r="BA163" s="6" t="str">
        <f t="shared" si="339"/>
        <v>FFB9</v>
      </c>
      <c r="BB163" s="6" t="str">
        <f t="shared" si="339"/>
        <v>000F</v>
      </c>
      <c r="BC163" s="6" t="str">
        <f t="shared" si="339"/>
        <v>FFA3</v>
      </c>
      <c r="BD163" s="6" t="str">
        <f t="shared" si="339"/>
        <v>0044</v>
      </c>
      <c r="BE163" s="6" t="str">
        <f t="shared" si="339"/>
        <v>FFD2</v>
      </c>
      <c r="BF163" s="6" t="str">
        <f t="shared" si="339"/>
        <v>0069</v>
      </c>
      <c r="BG163" s="6" t="str">
        <f t="shared" si="339"/>
        <v>FFC6</v>
      </c>
      <c r="BH163" s="6" t="str">
        <f t="shared" si="339"/>
        <v>006E</v>
      </c>
      <c r="BI163" s="6" t="str">
        <f t="shared" si="339"/>
        <v>FFA4</v>
      </c>
      <c r="BJ163" s="6" t="str">
        <f t="shared" si="339"/>
        <v>0081</v>
      </c>
      <c r="BK163" s="6" t="str">
        <f t="shared" si="339"/>
        <v>FFBA</v>
      </c>
      <c r="BL163" s="6" t="str">
        <f t="shared" si="339"/>
        <v>0095</v>
      </c>
      <c r="BM163" s="6" t="str">
        <f t="shared" si="339"/>
        <v>FFD9</v>
      </c>
      <c r="BN163" s="6" t="str">
        <f t="shared" ref="BN163:CS163" si="340">IFERROR(IF(LEN(BN130),RIGHT(DEC2HEX(BN130,4),4),""),"")</f>
        <v>008A</v>
      </c>
      <c r="BO163" s="6" t="str">
        <f t="shared" si="340"/>
        <v>FFFD</v>
      </c>
      <c r="BP163" s="6" t="str">
        <f t="shared" si="340"/>
        <v>0065</v>
      </c>
      <c r="BQ163" s="6" t="str">
        <f t="shared" si="340"/>
        <v>000D</v>
      </c>
      <c r="BR163" s="6" t="str">
        <f t="shared" si="340"/>
        <v>0052</v>
      </c>
      <c r="BS163" s="6" t="str">
        <f t="shared" si="340"/>
        <v>001D</v>
      </c>
      <c r="BT163" s="6" t="str">
        <f t="shared" si="340"/>
        <v>0035</v>
      </c>
      <c r="BU163" s="6" t="str">
        <f t="shared" si="340"/>
        <v>0010</v>
      </c>
      <c r="BV163" s="6" t="str">
        <f t="shared" si="340"/>
        <v>0000</v>
      </c>
      <c r="BW163" s="6" t="str">
        <f t="shared" si="340"/>
        <v>0012</v>
      </c>
      <c r="BX163" s="6" t="str">
        <f t="shared" si="340"/>
        <v>0000</v>
      </c>
      <c r="BY163" s="6" t="str">
        <f t="shared" si="340"/>
        <v>003A</v>
      </c>
      <c r="BZ163" s="6" t="str">
        <f t="shared" si="340"/>
        <v>0011</v>
      </c>
      <c r="CA163" s="6" t="str">
        <f t="shared" si="340"/>
        <v>0047</v>
      </c>
      <c r="CB163" s="6" t="str">
        <f t="shared" si="340"/>
        <v>0016</v>
      </c>
      <c r="CC163" s="6" t="str">
        <f t="shared" si="340"/>
        <v>005D</v>
      </c>
      <c r="CD163" s="6" t="str">
        <f t="shared" si="340"/>
        <v>002E</v>
      </c>
      <c r="CE163" s="6" t="str">
        <f t="shared" si="340"/>
        <v>0068</v>
      </c>
      <c r="CF163" s="6" t="str">
        <f t="shared" si="340"/>
        <v>0054</v>
      </c>
      <c r="CG163" s="6" t="str">
        <f t="shared" si="340"/>
        <v>0080</v>
      </c>
      <c r="CH163" s="6" t="str">
        <f t="shared" si="340"/>
        <v>0019</v>
      </c>
      <c r="CI163" s="6" t="str">
        <f t="shared" si="340"/>
        <v>0075</v>
      </c>
      <c r="CJ163" s="6" t="str">
        <f t="shared" si="340"/>
        <v>FFE6</v>
      </c>
      <c r="CK163" s="6" t="str">
        <f t="shared" si="340"/>
        <v>0052</v>
      </c>
      <c r="CL163" s="6" t="str">
        <f t="shared" si="340"/>
        <v>FFBC</v>
      </c>
      <c r="CM163" s="6" t="str">
        <f t="shared" si="340"/>
        <v>0050</v>
      </c>
      <c r="CN163" s="6" t="str">
        <f t="shared" si="340"/>
        <v>FF8B</v>
      </c>
      <c r="CO163" s="6" t="str">
        <f t="shared" si="340"/>
        <v>0059</v>
      </c>
      <c r="CP163" s="6" t="str">
        <f t="shared" si="340"/>
        <v>FF7F</v>
      </c>
      <c r="CQ163" s="6" t="str">
        <f t="shared" si="340"/>
        <v>000C</v>
      </c>
      <c r="CR163" s="6" t="str">
        <f t="shared" si="340"/>
        <v>FFA3</v>
      </c>
      <c r="CS163" s="6" t="str">
        <f t="shared" si="340"/>
        <v>0074</v>
      </c>
    </row>
    <row r="164" spans="1:97">
      <c r="A164" s="5">
        <f t="shared" si="336"/>
        <v>4</v>
      </c>
      <c r="B164" s="6" t="str">
        <f t="shared" ref="B164:BM164" si="341">IFERROR(IF(LEN(B131),RIGHT(DEC2HEX(B131,4),4),""),"")</f>
        <v>FF5D</v>
      </c>
      <c r="C164" s="6" t="str">
        <f t="shared" si="341"/>
        <v>FFBA</v>
      </c>
      <c r="D164" s="6" t="str">
        <f t="shared" si="341"/>
        <v>FF3D</v>
      </c>
      <c r="E164" s="6" t="str">
        <f t="shared" si="341"/>
        <v>FFD9</v>
      </c>
      <c r="F164" s="6" t="str">
        <f t="shared" si="341"/>
        <v>FF53</v>
      </c>
      <c r="G164" s="6" t="str">
        <f t="shared" si="341"/>
        <v>0002</v>
      </c>
      <c r="H164" s="6" t="str">
        <f t="shared" si="341"/>
        <v>FF69</v>
      </c>
      <c r="I164" s="6" t="str">
        <f t="shared" si="341"/>
        <v>FFF3</v>
      </c>
      <c r="J164" s="6" t="str">
        <f t="shared" si="341"/>
        <v>FF8C</v>
      </c>
      <c r="K164" s="6" t="str">
        <f t="shared" si="341"/>
        <v>FFDF</v>
      </c>
      <c r="L164" s="6" t="str">
        <f t="shared" si="341"/>
        <v>FF92</v>
      </c>
      <c r="M164" s="6" t="str">
        <f t="shared" si="341"/>
        <v>FFB0</v>
      </c>
      <c r="N164" s="6" t="str">
        <f t="shared" si="341"/>
        <v>FF78</v>
      </c>
      <c r="O164" s="6" t="str">
        <f t="shared" si="341"/>
        <v>FFAF</v>
      </c>
      <c r="P164" s="6" t="str">
        <f t="shared" si="341"/>
        <v>FF9F</v>
      </c>
      <c r="Q164" s="6" t="str">
        <f t="shared" si="341"/>
        <v>FF98</v>
      </c>
      <c r="R164" s="6" t="str">
        <f t="shared" si="341"/>
        <v>FFB5</v>
      </c>
      <c r="S164" s="6" t="str">
        <f t="shared" si="341"/>
        <v>FFA8</v>
      </c>
      <c r="T164" s="6" t="str">
        <f t="shared" si="341"/>
        <v>FFC0</v>
      </c>
      <c r="U164" s="6" t="str">
        <f t="shared" si="341"/>
        <v>FFCA</v>
      </c>
      <c r="V164" s="6" t="str">
        <f t="shared" si="341"/>
        <v>FFC8</v>
      </c>
      <c r="W164" s="6" t="str">
        <f t="shared" si="341"/>
        <v>FFF0</v>
      </c>
      <c r="X164" s="6" t="str">
        <f t="shared" si="341"/>
        <v>FFBB</v>
      </c>
      <c r="Y164" s="6" t="str">
        <f t="shared" si="341"/>
        <v>FFF3</v>
      </c>
      <c r="Z164" s="6" t="str">
        <f t="shared" si="341"/>
        <v>FF91</v>
      </c>
      <c r="AA164" s="6" t="str">
        <f t="shared" si="341"/>
        <v>FFEF</v>
      </c>
      <c r="AB164" s="6" t="str">
        <f t="shared" si="341"/>
        <v>FFB1</v>
      </c>
      <c r="AC164" s="6" t="str">
        <f t="shared" si="341"/>
        <v>FF7F</v>
      </c>
      <c r="AD164" s="6" t="str">
        <f t="shared" si="341"/>
        <v>FFCC</v>
      </c>
      <c r="AE164" s="6" t="str">
        <f t="shared" si="341"/>
        <v>FF81</v>
      </c>
      <c r="AF164" s="6" t="str">
        <f t="shared" si="341"/>
        <v>FFD4</v>
      </c>
      <c r="AG164" s="6" t="str">
        <f t="shared" si="341"/>
        <v>FF96</v>
      </c>
      <c r="AH164" s="6" t="str">
        <f t="shared" si="341"/>
        <v>FFF6</v>
      </c>
      <c r="AI164" s="6" t="str">
        <f t="shared" si="341"/>
        <v>FFAE</v>
      </c>
      <c r="AJ164" s="6" t="str">
        <f t="shared" si="341"/>
        <v>FFF4</v>
      </c>
      <c r="AK164" s="6" t="str">
        <f t="shared" si="341"/>
        <v>FFD5</v>
      </c>
      <c r="AL164" s="6" t="str">
        <f t="shared" si="341"/>
        <v>FFDC</v>
      </c>
      <c r="AM164" s="6" t="str">
        <f t="shared" si="341"/>
        <v>FFDA</v>
      </c>
      <c r="AN164" s="6" t="str">
        <f t="shared" si="341"/>
        <v>FFD6</v>
      </c>
      <c r="AO164" s="6" t="str">
        <f t="shared" si="341"/>
        <v>000E</v>
      </c>
      <c r="AP164" s="6" t="str">
        <f t="shared" si="341"/>
        <v>FFE2</v>
      </c>
      <c r="AQ164" s="6" t="str">
        <f t="shared" si="341"/>
        <v>FFF8</v>
      </c>
      <c r="AR164" s="6" t="str">
        <f t="shared" si="341"/>
        <v>0003</v>
      </c>
      <c r="AS164" s="6" t="str">
        <f t="shared" si="341"/>
        <v>FFFF</v>
      </c>
      <c r="AT164" s="6" t="str">
        <f t="shared" si="341"/>
        <v>0018</v>
      </c>
      <c r="AU164" s="6" t="str">
        <f t="shared" si="341"/>
        <v>000A</v>
      </c>
      <c r="AV164" s="6" t="str">
        <f t="shared" si="341"/>
        <v>0037</v>
      </c>
      <c r="AW164" s="6" t="str">
        <f t="shared" si="341"/>
        <v>FFFC</v>
      </c>
      <c r="AX164" s="6" t="str">
        <f t="shared" si="341"/>
        <v>0029</v>
      </c>
      <c r="AY164" s="6" t="str">
        <f t="shared" si="341"/>
        <v>FFD7</v>
      </c>
      <c r="AZ164" s="6" t="str">
        <f t="shared" si="341"/>
        <v>0029</v>
      </c>
      <c r="BA164" s="6" t="str">
        <f t="shared" si="341"/>
        <v>FFB5</v>
      </c>
      <c r="BB164" s="6" t="str">
        <f t="shared" si="341"/>
        <v>0008</v>
      </c>
      <c r="BC164" s="6" t="str">
        <f t="shared" si="341"/>
        <v>FF9C</v>
      </c>
      <c r="BD164" s="6" t="str">
        <f t="shared" si="341"/>
        <v>004E</v>
      </c>
      <c r="BE164" s="6" t="str">
        <f t="shared" si="341"/>
        <v>FFD5</v>
      </c>
      <c r="BF164" s="6" t="str">
        <f t="shared" si="341"/>
        <v>0068</v>
      </c>
      <c r="BG164" s="6" t="str">
        <f t="shared" si="341"/>
        <v>FFC0</v>
      </c>
      <c r="BH164" s="6" t="str">
        <f t="shared" si="341"/>
        <v>006A</v>
      </c>
      <c r="BI164" s="6" t="str">
        <f t="shared" si="341"/>
        <v>FF98</v>
      </c>
      <c r="BJ164" s="6" t="str">
        <f t="shared" si="341"/>
        <v>0086</v>
      </c>
      <c r="BK164" s="6" t="str">
        <f t="shared" si="341"/>
        <v>FFC1</v>
      </c>
      <c r="BL164" s="6" t="str">
        <f t="shared" si="341"/>
        <v>0090</v>
      </c>
      <c r="BM164" s="6" t="str">
        <f t="shared" si="341"/>
        <v>FFDF</v>
      </c>
      <c r="BN164" s="6" t="str">
        <f t="shared" ref="BN164:CS164" si="342">IFERROR(IF(LEN(BN131),RIGHT(DEC2HEX(BN131,4),4),""),"")</f>
        <v>0084</v>
      </c>
      <c r="BO164" s="6" t="str">
        <f t="shared" si="342"/>
        <v>0002</v>
      </c>
      <c r="BP164" s="6" t="str">
        <f t="shared" si="342"/>
        <v>0062</v>
      </c>
      <c r="BQ164" s="6" t="str">
        <f t="shared" si="342"/>
        <v>0014</v>
      </c>
      <c r="BR164" s="6" t="str">
        <f t="shared" si="342"/>
        <v>0050</v>
      </c>
      <c r="BS164" s="6" t="str">
        <f t="shared" si="342"/>
        <v>0017</v>
      </c>
      <c r="BT164" s="6" t="str">
        <f t="shared" si="342"/>
        <v>002F</v>
      </c>
      <c r="BU164" s="6" t="str">
        <f t="shared" si="342"/>
        <v>0013</v>
      </c>
      <c r="BV164" s="6" t="str">
        <f t="shared" si="342"/>
        <v>FFFA</v>
      </c>
      <c r="BW164" s="6" t="str">
        <f t="shared" si="342"/>
        <v>001A</v>
      </c>
      <c r="BX164" s="6" t="str">
        <f t="shared" si="342"/>
        <v>0007</v>
      </c>
      <c r="BY164" s="6" t="str">
        <f t="shared" si="342"/>
        <v>003A</v>
      </c>
      <c r="BZ164" s="6" t="str">
        <f t="shared" si="342"/>
        <v>000D</v>
      </c>
      <c r="CA164" s="6" t="str">
        <f t="shared" si="342"/>
        <v>004D</v>
      </c>
      <c r="CB164" s="6" t="str">
        <f t="shared" si="342"/>
        <v>001C</v>
      </c>
      <c r="CC164" s="6" t="str">
        <f t="shared" si="342"/>
        <v>005F</v>
      </c>
      <c r="CD164" s="6" t="str">
        <f t="shared" si="342"/>
        <v>0030</v>
      </c>
      <c r="CE164" s="6" t="str">
        <f t="shared" si="342"/>
        <v>006D</v>
      </c>
      <c r="CF164" s="6" t="str">
        <f t="shared" si="342"/>
        <v>0065</v>
      </c>
      <c r="CG164" s="6" t="str">
        <f t="shared" si="342"/>
        <v>0078</v>
      </c>
      <c r="CH164" s="6" t="str">
        <f t="shared" si="342"/>
        <v>001F</v>
      </c>
      <c r="CI164" s="6" t="str">
        <f t="shared" si="342"/>
        <v>0071</v>
      </c>
      <c r="CJ164" s="6" t="str">
        <f t="shared" si="342"/>
        <v>FFEF</v>
      </c>
      <c r="CK164" s="6" t="str">
        <f t="shared" si="342"/>
        <v>0057</v>
      </c>
      <c r="CL164" s="6" t="str">
        <f t="shared" si="342"/>
        <v>FFB4</v>
      </c>
      <c r="CM164" s="6" t="str">
        <f t="shared" si="342"/>
        <v>0055</v>
      </c>
      <c r="CN164" s="6" t="str">
        <f t="shared" si="342"/>
        <v>FF85</v>
      </c>
      <c r="CO164" s="6" t="str">
        <f t="shared" si="342"/>
        <v>004E</v>
      </c>
      <c r="CP164" s="6" t="str">
        <f t="shared" si="342"/>
        <v>FF7C</v>
      </c>
      <c r="CQ164" s="6" t="str">
        <f t="shared" si="342"/>
        <v>FFFF</v>
      </c>
      <c r="CR164" s="6" t="str">
        <f t="shared" si="342"/>
        <v>FFB6</v>
      </c>
      <c r="CS164" s="6" t="str">
        <f t="shared" si="342"/>
        <v>0082</v>
      </c>
    </row>
    <row r="165" spans="1:97">
      <c r="A165" s="5">
        <f t="shared" si="336"/>
        <v>5</v>
      </c>
      <c r="B165" s="6" t="str">
        <f t="shared" ref="B165:BM165" si="343">IFERROR(IF(LEN(B132),RIGHT(DEC2HEX(B132,4),4),""),"")</f>
        <v>FF66</v>
      </c>
      <c r="C165" s="6" t="str">
        <f t="shared" si="343"/>
        <v>FFBD</v>
      </c>
      <c r="D165" s="6" t="str">
        <f t="shared" si="343"/>
        <v>FF43</v>
      </c>
      <c r="E165" s="6" t="str">
        <f t="shared" si="343"/>
        <v>FFE0</v>
      </c>
      <c r="F165" s="6" t="str">
        <f t="shared" si="343"/>
        <v>FF56</v>
      </c>
      <c r="G165" s="6" t="str">
        <f t="shared" si="343"/>
        <v>0009</v>
      </c>
      <c r="H165" s="6" t="str">
        <f t="shared" si="343"/>
        <v>FF72</v>
      </c>
      <c r="I165" s="6" t="str">
        <f t="shared" si="343"/>
        <v>FFF6</v>
      </c>
      <c r="J165" s="6" t="str">
        <f t="shared" si="343"/>
        <v>FF92</v>
      </c>
      <c r="K165" s="6" t="str">
        <f t="shared" si="343"/>
        <v>FFD5</v>
      </c>
      <c r="L165" s="6" t="str">
        <f t="shared" si="343"/>
        <v>FF8C</v>
      </c>
      <c r="M165" s="6" t="str">
        <f t="shared" si="343"/>
        <v>FFAB</v>
      </c>
      <c r="N165" s="6" t="str">
        <f t="shared" si="343"/>
        <v>FF74</v>
      </c>
      <c r="O165" s="6" t="str">
        <f t="shared" si="343"/>
        <v>FFB5</v>
      </c>
      <c r="P165" s="6" t="str">
        <f t="shared" si="343"/>
        <v>FFA9</v>
      </c>
      <c r="Q165" s="6" t="str">
        <f t="shared" si="343"/>
        <v>FF96</v>
      </c>
      <c r="R165" s="6" t="str">
        <f t="shared" si="343"/>
        <v>FFBA</v>
      </c>
      <c r="S165" s="6" t="str">
        <f t="shared" si="343"/>
        <v>FFAD</v>
      </c>
      <c r="T165" s="6" t="str">
        <f t="shared" si="343"/>
        <v>FFC4</v>
      </c>
      <c r="U165" s="6" t="str">
        <f t="shared" si="343"/>
        <v>FFCF</v>
      </c>
      <c r="V165" s="6" t="str">
        <f t="shared" si="343"/>
        <v>FFC9</v>
      </c>
      <c r="W165" s="6" t="str">
        <f t="shared" si="343"/>
        <v>FFF6</v>
      </c>
      <c r="X165" s="6" t="str">
        <f t="shared" si="343"/>
        <v>FFB8</v>
      </c>
      <c r="Y165" s="6" t="str">
        <f t="shared" si="343"/>
        <v>FFEA</v>
      </c>
      <c r="Z165" s="6" t="str">
        <f t="shared" si="343"/>
        <v>FF88</v>
      </c>
      <c r="AA165" s="6" t="str">
        <f t="shared" si="343"/>
        <v>FFF2</v>
      </c>
      <c r="AB165" s="6" t="str">
        <f t="shared" si="343"/>
        <v>FFB6</v>
      </c>
      <c r="AC165" s="6" t="str">
        <f t="shared" si="343"/>
        <v>FF7D</v>
      </c>
      <c r="AD165" s="6" t="str">
        <f t="shared" si="343"/>
        <v>FFD3</v>
      </c>
      <c r="AE165" s="6" t="str">
        <f t="shared" si="343"/>
        <v>FF84</v>
      </c>
      <c r="AF165" s="6" t="str">
        <f t="shared" si="343"/>
        <v>FFD6</v>
      </c>
      <c r="AG165" s="6" t="str">
        <f t="shared" si="343"/>
        <v>FF9C</v>
      </c>
      <c r="AH165" s="6" t="str">
        <f t="shared" si="343"/>
        <v>FFF8</v>
      </c>
      <c r="AI165" s="6" t="str">
        <f t="shared" si="343"/>
        <v>FFB3</v>
      </c>
      <c r="AJ165" s="6" t="str">
        <f t="shared" si="343"/>
        <v/>
      </c>
      <c r="AK165" s="6" t="str">
        <f t="shared" si="343"/>
        <v/>
      </c>
      <c r="AL165" s="6" t="str">
        <f t="shared" si="343"/>
        <v>FFD4</v>
      </c>
      <c r="AM165" s="6" t="str">
        <f t="shared" si="343"/>
        <v>FFDA</v>
      </c>
      <c r="AN165" s="6" t="str">
        <f t="shared" si="343"/>
        <v>FFDC</v>
      </c>
      <c r="AO165" s="6" t="str">
        <f t="shared" si="343"/>
        <v>000F</v>
      </c>
      <c r="AP165" s="6" t="str">
        <f t="shared" si="343"/>
        <v>FFE6</v>
      </c>
      <c r="AQ165" s="6" t="str">
        <f t="shared" si="343"/>
        <v>FFF6</v>
      </c>
      <c r="AR165" s="6" t="str">
        <f t="shared" si="343"/>
        <v>0004</v>
      </c>
      <c r="AS165" s="6" t="str">
        <f t="shared" si="343"/>
        <v>0003</v>
      </c>
      <c r="AT165" s="6" t="str">
        <f t="shared" si="343"/>
        <v>001D</v>
      </c>
      <c r="AU165" s="6" t="str">
        <f t="shared" si="343"/>
        <v>000C</v>
      </c>
      <c r="AV165" s="6" t="str">
        <f t="shared" si="343"/>
        <v>0035</v>
      </c>
      <c r="AW165" s="6" t="str">
        <f t="shared" si="343"/>
        <v>FFF3</v>
      </c>
      <c r="AX165" s="6" t="str">
        <f t="shared" si="343"/>
        <v>002D</v>
      </c>
      <c r="AY165" s="6" t="str">
        <f t="shared" si="343"/>
        <v>FFD2</v>
      </c>
      <c r="AZ165" s="6" t="str">
        <f t="shared" si="343"/>
        <v>0021</v>
      </c>
      <c r="BA165" s="6" t="str">
        <f t="shared" si="343"/>
        <v>FFB1</v>
      </c>
      <c r="BB165" s="6" t="str">
        <f t="shared" si="343"/>
        <v>0000</v>
      </c>
      <c r="BC165" s="6" t="str">
        <f t="shared" si="343"/>
        <v>FF99</v>
      </c>
      <c r="BD165" s="6" t="str">
        <f t="shared" si="343"/>
        <v>0056</v>
      </c>
      <c r="BE165" s="6" t="str">
        <f t="shared" si="343"/>
        <v>FFD4</v>
      </c>
      <c r="BF165" s="6" t="str">
        <f t="shared" si="343"/>
        <v>0069</v>
      </c>
      <c r="BG165" s="6" t="str">
        <f t="shared" si="343"/>
        <v>FFBB</v>
      </c>
      <c r="BH165" s="6" t="str">
        <f t="shared" si="343"/>
        <v>0065</v>
      </c>
      <c r="BI165" s="6" t="str">
        <f t="shared" si="343"/>
        <v>FF8E</v>
      </c>
      <c r="BJ165" s="6" t="str">
        <f t="shared" si="343"/>
        <v>008A</v>
      </c>
      <c r="BK165" s="6" t="str">
        <f t="shared" si="343"/>
        <v>FFC9</v>
      </c>
      <c r="BL165" s="6" t="str">
        <f t="shared" si="343"/>
        <v>008D</v>
      </c>
      <c r="BM165" s="6" t="str">
        <f t="shared" si="343"/>
        <v>FFE7</v>
      </c>
      <c r="BN165" s="6" t="str">
        <f t="shared" ref="BN165:CS165" si="344">IFERROR(IF(LEN(BN132),RIGHT(DEC2HEX(BN132,4),4),""),"")</f>
        <v>007D</v>
      </c>
      <c r="BO165" s="6" t="str">
        <f t="shared" si="344"/>
        <v>0005</v>
      </c>
      <c r="BP165" s="6" t="str">
        <f t="shared" si="344"/>
        <v>0063</v>
      </c>
      <c r="BQ165" s="6" t="str">
        <f t="shared" si="344"/>
        <v>001B</v>
      </c>
      <c r="BR165" s="6" t="str">
        <f t="shared" si="344"/>
        <v>004D</v>
      </c>
      <c r="BS165" s="6" t="str">
        <f t="shared" si="344"/>
        <v>0011</v>
      </c>
      <c r="BT165" s="6" t="str">
        <f t="shared" si="344"/>
        <v>0028</v>
      </c>
      <c r="BU165" s="6" t="str">
        <f t="shared" si="344"/>
        <v>0012</v>
      </c>
      <c r="BV165" s="6" t="str">
        <f t="shared" si="344"/>
        <v>FFF6</v>
      </c>
      <c r="BW165" s="6" t="str">
        <f t="shared" si="344"/>
        <v>0024</v>
      </c>
      <c r="BX165" s="6" t="str">
        <f t="shared" si="344"/>
        <v>000D</v>
      </c>
      <c r="BY165" s="6" t="str">
        <f t="shared" si="344"/>
        <v>003B</v>
      </c>
      <c r="BZ165" s="6" t="str">
        <f t="shared" si="344"/>
        <v>0006</v>
      </c>
      <c r="CA165" s="6" t="str">
        <f t="shared" si="344"/>
        <v>0052</v>
      </c>
      <c r="CB165" s="6" t="str">
        <f t="shared" si="344"/>
        <v>0021</v>
      </c>
      <c r="CC165" s="6" t="str">
        <f t="shared" si="344"/>
        <v>0061</v>
      </c>
      <c r="CD165" s="6" t="str">
        <f t="shared" si="344"/>
        <v>0032</v>
      </c>
      <c r="CE165" s="6" t="str">
        <f t="shared" si="344"/>
        <v>0073</v>
      </c>
      <c r="CF165" s="6" t="str">
        <f t="shared" si="344"/>
        <v>0075</v>
      </c>
      <c r="CG165" s="6" t="str">
        <f t="shared" si="344"/>
        <v>0071</v>
      </c>
      <c r="CH165" s="6" t="str">
        <f t="shared" si="344"/>
        <v>0023</v>
      </c>
      <c r="CI165" s="6" t="str">
        <f t="shared" si="344"/>
        <v>006B</v>
      </c>
      <c r="CJ165" s="6" t="str">
        <f t="shared" si="344"/>
        <v>FFFA</v>
      </c>
      <c r="CK165" s="6" t="str">
        <f t="shared" si="344"/>
        <v>005B</v>
      </c>
      <c r="CL165" s="6" t="str">
        <f t="shared" si="344"/>
        <v>FFAB</v>
      </c>
      <c r="CM165" s="6" t="str">
        <f t="shared" si="344"/>
        <v>005A</v>
      </c>
      <c r="CN165" s="6" t="str">
        <f t="shared" si="344"/>
        <v>FF83</v>
      </c>
      <c r="CO165" s="6" t="str">
        <f t="shared" si="344"/>
        <v>0040</v>
      </c>
      <c r="CP165" s="6" t="str">
        <f t="shared" si="344"/>
        <v>FF7C</v>
      </c>
      <c r="CQ165" s="6" t="str">
        <f t="shared" si="344"/>
        <v>FFF7</v>
      </c>
      <c r="CR165" s="6" t="str">
        <f t="shared" si="344"/>
        <v>FFCB</v>
      </c>
      <c r="CS165" s="6" t="str">
        <f t="shared" si="344"/>
        <v>008D</v>
      </c>
    </row>
    <row r="166" spans="1:97">
      <c r="A166" s="5">
        <f t="shared" si="336"/>
        <v>6</v>
      </c>
      <c r="B166" s="6" t="str">
        <f t="shared" ref="B166:BM166" si="345">IFERROR(IF(LEN(B133),RIGHT(DEC2HEX(B133,4),4),""),"")</f>
        <v>FF6A</v>
      </c>
      <c r="C166" s="6" t="str">
        <f t="shared" si="345"/>
        <v>FFBD</v>
      </c>
      <c r="D166" s="6" t="str">
        <f t="shared" si="345"/>
        <v>FF4B</v>
      </c>
      <c r="E166" s="6" t="str">
        <f t="shared" si="345"/>
        <v>FFE3</v>
      </c>
      <c r="F166" s="6" t="str">
        <f t="shared" si="345"/>
        <v>FF57</v>
      </c>
      <c r="G166" s="6" t="str">
        <f t="shared" si="345"/>
        <v>000C</v>
      </c>
      <c r="H166" s="6" t="str">
        <f t="shared" si="345"/>
        <v>FF78</v>
      </c>
      <c r="I166" s="6" t="str">
        <f t="shared" si="345"/>
        <v>FFF6</v>
      </c>
      <c r="J166" s="6" t="str">
        <f t="shared" si="345"/>
        <v>FF92</v>
      </c>
      <c r="K166" s="6" t="str">
        <f t="shared" si="345"/>
        <v>FFCE</v>
      </c>
      <c r="L166" s="6" t="str">
        <f t="shared" si="345"/>
        <v>FF8A</v>
      </c>
      <c r="M166" s="6" t="str">
        <f t="shared" si="345"/>
        <v>FFA5</v>
      </c>
      <c r="N166" s="6" t="str">
        <f t="shared" si="345"/>
        <v>FF6E</v>
      </c>
      <c r="O166" s="6" t="str">
        <f t="shared" si="345"/>
        <v>FFB8</v>
      </c>
      <c r="P166" s="6" t="str">
        <f t="shared" si="345"/>
        <v/>
      </c>
      <c r="Q166" s="6" t="str">
        <f t="shared" si="345"/>
        <v/>
      </c>
      <c r="R166" s="6" t="str">
        <f t="shared" si="345"/>
        <v>FFBB</v>
      </c>
      <c r="S166" s="6" t="str">
        <f t="shared" si="345"/>
        <v>FFB2</v>
      </c>
      <c r="T166" s="6" t="str">
        <f t="shared" si="345"/>
        <v>FFC6</v>
      </c>
      <c r="U166" s="6" t="str">
        <f t="shared" si="345"/>
        <v>FFD5</v>
      </c>
      <c r="V166" s="6" t="str">
        <f t="shared" si="345"/>
        <v>FFCA</v>
      </c>
      <c r="W166" s="6" t="str">
        <f t="shared" si="345"/>
        <v>FFFA</v>
      </c>
      <c r="X166" s="6" t="str">
        <f t="shared" si="345"/>
        <v>FFB1</v>
      </c>
      <c r="Y166" s="6" t="str">
        <f t="shared" si="345"/>
        <v>FFE6</v>
      </c>
      <c r="Z166" s="6" t="str">
        <f t="shared" si="345"/>
        <v>FF7E</v>
      </c>
      <c r="AA166" s="6" t="str">
        <f t="shared" si="345"/>
        <v>FFF2</v>
      </c>
      <c r="AB166" s="6" t="str">
        <f t="shared" si="345"/>
        <v/>
      </c>
      <c r="AC166" s="6" t="str">
        <f t="shared" si="345"/>
        <v/>
      </c>
      <c r="AD166" s="6" t="str">
        <f t="shared" si="345"/>
        <v>FFD7</v>
      </c>
      <c r="AE166" s="6" t="str">
        <f t="shared" si="345"/>
        <v>FF84</v>
      </c>
      <c r="AF166" s="6" t="str">
        <f t="shared" si="345"/>
        <v>FFDF</v>
      </c>
      <c r="AG166" s="6" t="str">
        <f t="shared" si="345"/>
        <v>FFA2</v>
      </c>
      <c r="AH166" s="6" t="str">
        <f t="shared" si="345"/>
        <v>FFF8</v>
      </c>
      <c r="AI166" s="6" t="str">
        <f t="shared" si="345"/>
        <v>FFB7</v>
      </c>
      <c r="AJ166" s="6" t="str">
        <f t="shared" si="345"/>
        <v/>
      </c>
      <c r="AK166" s="6" t="str">
        <f t="shared" si="345"/>
        <v/>
      </c>
      <c r="AL166" s="6" t="str">
        <f t="shared" si="345"/>
        <v/>
      </c>
      <c r="AM166" s="6" t="str">
        <f t="shared" si="345"/>
        <v/>
      </c>
      <c r="AN166" s="6" t="str">
        <f t="shared" si="345"/>
        <v>FFE0</v>
      </c>
      <c r="AO166" s="6" t="str">
        <f t="shared" si="345"/>
        <v>000F</v>
      </c>
      <c r="AP166" s="6" t="str">
        <f t="shared" si="345"/>
        <v>FFEA</v>
      </c>
      <c r="AQ166" s="6" t="str">
        <f t="shared" si="345"/>
        <v>FFF6</v>
      </c>
      <c r="AR166" s="6" t="str">
        <f t="shared" si="345"/>
        <v/>
      </c>
      <c r="AS166" s="6" t="str">
        <f t="shared" si="345"/>
        <v/>
      </c>
      <c r="AT166" s="6" t="str">
        <f t="shared" si="345"/>
        <v>001F</v>
      </c>
      <c r="AU166" s="6" t="str">
        <f t="shared" si="345"/>
        <v>000C</v>
      </c>
      <c r="AV166" s="6" t="str">
        <f t="shared" si="345"/>
        <v>0032</v>
      </c>
      <c r="AW166" s="6" t="str">
        <f t="shared" si="345"/>
        <v>FFEE</v>
      </c>
      <c r="AX166" s="6" t="str">
        <f t="shared" si="345"/>
        <v>0031</v>
      </c>
      <c r="AY166" s="6" t="str">
        <f t="shared" si="345"/>
        <v>FFCE</v>
      </c>
      <c r="AZ166" s="6" t="str">
        <f t="shared" si="345"/>
        <v>001C</v>
      </c>
      <c r="BA166" s="6" t="str">
        <f t="shared" si="345"/>
        <v>FFAE</v>
      </c>
      <c r="BB166" s="6" t="str">
        <f t="shared" si="345"/>
        <v>FFF9</v>
      </c>
      <c r="BC166" s="6" t="str">
        <f t="shared" si="345"/>
        <v>FF99</v>
      </c>
      <c r="BD166" s="6" t="str">
        <f t="shared" si="345"/>
        <v>005D</v>
      </c>
      <c r="BE166" s="6" t="str">
        <f t="shared" si="345"/>
        <v>FFD1</v>
      </c>
      <c r="BF166" s="6" t="str">
        <f t="shared" si="345"/>
        <v>006C</v>
      </c>
      <c r="BG166" s="6" t="str">
        <f t="shared" si="345"/>
        <v>FFB7</v>
      </c>
      <c r="BH166" s="6" t="str">
        <f t="shared" si="345"/>
        <v>005F</v>
      </c>
      <c r="BI166" s="6" t="str">
        <f t="shared" si="345"/>
        <v>FF88</v>
      </c>
      <c r="BJ166" s="6" t="str">
        <f t="shared" si="345"/>
        <v>008F</v>
      </c>
      <c r="BK166" s="6" t="str">
        <f t="shared" si="345"/>
        <v>FFCE</v>
      </c>
      <c r="BL166" s="6" t="str">
        <f t="shared" si="345"/>
        <v>008D</v>
      </c>
      <c r="BM166" s="6" t="str">
        <f t="shared" si="345"/>
        <v>FFEB</v>
      </c>
      <c r="BN166" s="6" t="str">
        <f t="shared" ref="BN166:CS166" si="346">IFERROR(IF(LEN(BN133),RIGHT(DEC2HEX(BN133,4),4),""),"")</f>
        <v>0075</v>
      </c>
      <c r="BO166" s="6" t="str">
        <f t="shared" si="346"/>
        <v>0006</v>
      </c>
      <c r="BP166" s="6" t="str">
        <f t="shared" si="346"/>
        <v>0061</v>
      </c>
      <c r="BQ166" s="6" t="str">
        <f t="shared" si="346"/>
        <v>001F</v>
      </c>
      <c r="BR166" s="6" t="str">
        <f t="shared" si="346"/>
        <v>0049</v>
      </c>
      <c r="BS166" s="6" t="str">
        <f t="shared" si="346"/>
        <v>0010</v>
      </c>
      <c r="BT166" s="6" t="str">
        <f t="shared" si="346"/>
        <v>0024</v>
      </c>
      <c r="BU166" s="6" t="str">
        <f t="shared" si="346"/>
        <v>000F</v>
      </c>
      <c r="BV166" s="6" t="str">
        <f t="shared" si="346"/>
        <v>FFF6</v>
      </c>
      <c r="BW166" s="6" t="str">
        <f t="shared" si="346"/>
        <v>002C</v>
      </c>
      <c r="BX166" s="6" t="str">
        <f t="shared" si="346"/>
        <v>000F</v>
      </c>
      <c r="BY166" s="6" t="str">
        <f t="shared" si="346"/>
        <v>003C</v>
      </c>
      <c r="BZ166" s="6" t="str">
        <f t="shared" si="346"/>
        <v>0004</v>
      </c>
      <c r="CA166" s="6" t="str">
        <f t="shared" si="346"/>
        <v>0058</v>
      </c>
      <c r="CB166" s="6" t="str">
        <f t="shared" si="346"/>
        <v/>
      </c>
      <c r="CC166" s="6" t="str">
        <f t="shared" si="346"/>
        <v/>
      </c>
      <c r="CD166" s="6" t="str">
        <f t="shared" si="346"/>
        <v>0033</v>
      </c>
      <c r="CE166" s="6" t="str">
        <f t="shared" si="346"/>
        <v>007E</v>
      </c>
      <c r="CF166" s="6" t="str">
        <f t="shared" si="346"/>
        <v>0080</v>
      </c>
      <c r="CG166" s="6" t="str">
        <f t="shared" si="346"/>
        <v>006D</v>
      </c>
      <c r="CH166" s="6" t="str">
        <f t="shared" si="346"/>
        <v>0026</v>
      </c>
      <c r="CI166" s="6" t="str">
        <f t="shared" si="346"/>
        <v>0065</v>
      </c>
      <c r="CJ166" s="6" t="str">
        <f t="shared" si="346"/>
        <v>0001</v>
      </c>
      <c r="CK166" s="6" t="str">
        <f t="shared" si="346"/>
        <v>005C</v>
      </c>
      <c r="CL166" s="6" t="str">
        <f t="shared" si="346"/>
        <v>FFA3</v>
      </c>
      <c r="CM166" s="6" t="str">
        <f t="shared" si="346"/>
        <v>005D</v>
      </c>
      <c r="CN166" s="6" t="str">
        <f t="shared" si="346"/>
        <v>FF83</v>
      </c>
      <c r="CO166" s="6" t="str">
        <f t="shared" si="346"/>
        <v>0030</v>
      </c>
      <c r="CP166" s="6" t="str">
        <f t="shared" si="346"/>
        <v/>
      </c>
      <c r="CQ166" s="6" t="str">
        <f t="shared" si="346"/>
        <v/>
      </c>
      <c r="CR166" s="6" t="str">
        <f t="shared" si="346"/>
        <v>FFE5</v>
      </c>
      <c r="CS166" s="6" t="str">
        <f t="shared" si="346"/>
        <v>0096</v>
      </c>
    </row>
    <row r="167" spans="1:97">
      <c r="A167" s="5">
        <f t="shared" si="336"/>
        <v>7</v>
      </c>
      <c r="B167" s="6" t="str">
        <f t="shared" ref="B167:BM167" si="347">IFERROR(IF(LEN(B134),RIGHT(DEC2HEX(B134,4),4),""),"")</f>
        <v/>
      </c>
      <c r="C167" s="6" t="str">
        <f t="shared" si="347"/>
        <v/>
      </c>
      <c r="D167" s="6" t="str">
        <f t="shared" si="347"/>
        <v>FF4F</v>
      </c>
      <c r="E167" s="6" t="str">
        <f t="shared" si="347"/>
        <v>FFE5</v>
      </c>
      <c r="F167" s="6" t="str">
        <f t="shared" si="347"/>
        <v/>
      </c>
      <c r="G167" s="6" t="str">
        <f t="shared" si="347"/>
        <v/>
      </c>
      <c r="H167" s="6" t="str">
        <f t="shared" si="347"/>
        <v/>
      </c>
      <c r="I167" s="6" t="str">
        <f t="shared" si="347"/>
        <v/>
      </c>
      <c r="J167" s="6" t="str">
        <f t="shared" si="347"/>
        <v/>
      </c>
      <c r="K167" s="6" t="str">
        <f t="shared" si="347"/>
        <v/>
      </c>
      <c r="L167" s="6" t="str">
        <f t="shared" si="347"/>
        <v/>
      </c>
      <c r="M167" s="6" t="str">
        <f t="shared" si="347"/>
        <v/>
      </c>
      <c r="N167" s="6" t="str">
        <f t="shared" si="347"/>
        <v/>
      </c>
      <c r="O167" s="6" t="str">
        <f t="shared" si="347"/>
        <v/>
      </c>
      <c r="P167" s="6" t="str">
        <f t="shared" si="347"/>
        <v/>
      </c>
      <c r="Q167" s="6" t="str">
        <f t="shared" si="347"/>
        <v/>
      </c>
      <c r="R167" s="6" t="str">
        <f t="shared" si="347"/>
        <v>FFB9</v>
      </c>
      <c r="S167" s="6" t="str">
        <f t="shared" si="347"/>
        <v>FFB6</v>
      </c>
      <c r="T167" s="6" t="str">
        <f t="shared" si="347"/>
        <v>FFCA</v>
      </c>
      <c r="U167" s="6" t="str">
        <f t="shared" si="347"/>
        <v>FFDB</v>
      </c>
      <c r="V167" s="6" t="str">
        <f t="shared" si="347"/>
        <v/>
      </c>
      <c r="W167" s="6" t="str">
        <f t="shared" si="347"/>
        <v/>
      </c>
      <c r="X167" s="6" t="str">
        <f t="shared" si="347"/>
        <v>FFAC</v>
      </c>
      <c r="Y167" s="6" t="str">
        <f t="shared" si="347"/>
        <v>FFE6</v>
      </c>
      <c r="Z167" s="6" t="str">
        <f t="shared" si="347"/>
        <v/>
      </c>
      <c r="AA167" s="6" t="str">
        <f t="shared" si="347"/>
        <v/>
      </c>
      <c r="AB167" s="6" t="str">
        <f t="shared" si="347"/>
        <v/>
      </c>
      <c r="AC167" s="6" t="str">
        <f t="shared" si="347"/>
        <v/>
      </c>
      <c r="AD167" s="6" t="str">
        <f t="shared" si="347"/>
        <v/>
      </c>
      <c r="AE167" s="6" t="str">
        <f t="shared" si="347"/>
        <v/>
      </c>
      <c r="AF167" s="6" t="str">
        <f t="shared" si="347"/>
        <v>FFE9</v>
      </c>
      <c r="AG167" s="6" t="str">
        <f t="shared" si="347"/>
        <v>FFA1</v>
      </c>
      <c r="AH167" s="6" t="str">
        <f t="shared" si="347"/>
        <v/>
      </c>
      <c r="AI167" s="6" t="str">
        <f t="shared" si="347"/>
        <v/>
      </c>
      <c r="AJ167" s="6" t="str">
        <f t="shared" si="347"/>
        <v/>
      </c>
      <c r="AK167" s="6" t="str">
        <f t="shared" si="347"/>
        <v/>
      </c>
      <c r="AL167" s="6" t="str">
        <f t="shared" si="347"/>
        <v/>
      </c>
      <c r="AM167" s="6" t="str">
        <f t="shared" si="347"/>
        <v/>
      </c>
      <c r="AN167" s="6" t="str">
        <f t="shared" si="347"/>
        <v/>
      </c>
      <c r="AO167" s="6" t="str">
        <f t="shared" si="347"/>
        <v/>
      </c>
      <c r="AP167" s="6" t="str">
        <f t="shared" si="347"/>
        <v/>
      </c>
      <c r="AQ167" s="6" t="str">
        <f t="shared" si="347"/>
        <v/>
      </c>
      <c r="AR167" s="6" t="str">
        <f t="shared" si="347"/>
        <v/>
      </c>
      <c r="AS167" s="6" t="str">
        <f t="shared" si="347"/>
        <v/>
      </c>
      <c r="AT167" s="6" t="str">
        <f t="shared" si="347"/>
        <v/>
      </c>
      <c r="AU167" s="6" t="str">
        <f t="shared" si="347"/>
        <v/>
      </c>
      <c r="AV167" s="6" t="str">
        <f t="shared" si="347"/>
        <v/>
      </c>
      <c r="AW167" s="6" t="str">
        <f t="shared" si="347"/>
        <v/>
      </c>
      <c r="AX167" s="6" t="str">
        <f t="shared" si="347"/>
        <v>0032</v>
      </c>
      <c r="AY167" s="6" t="str">
        <f t="shared" si="347"/>
        <v>FFCB</v>
      </c>
      <c r="AZ167" s="6" t="str">
        <f t="shared" si="347"/>
        <v/>
      </c>
      <c r="BA167" s="6" t="str">
        <f t="shared" si="347"/>
        <v/>
      </c>
      <c r="BB167" s="6" t="str">
        <f t="shared" si="347"/>
        <v>FFF4</v>
      </c>
      <c r="BC167" s="6" t="str">
        <f t="shared" si="347"/>
        <v>FF9A</v>
      </c>
      <c r="BD167" s="6" t="str">
        <f t="shared" si="347"/>
        <v/>
      </c>
      <c r="BE167" s="6" t="str">
        <f t="shared" si="347"/>
        <v/>
      </c>
      <c r="BF167" s="6" t="str">
        <f t="shared" si="347"/>
        <v>006F</v>
      </c>
      <c r="BG167" s="6" t="str">
        <f t="shared" si="347"/>
        <v>FFB7</v>
      </c>
      <c r="BH167" s="6" t="str">
        <f t="shared" si="347"/>
        <v>005C</v>
      </c>
      <c r="BI167" s="6" t="str">
        <f t="shared" si="347"/>
        <v>FF86</v>
      </c>
      <c r="BJ167" s="6" t="str">
        <f t="shared" si="347"/>
        <v>0095</v>
      </c>
      <c r="BK167" s="6" t="str">
        <f t="shared" si="347"/>
        <v>FFCF</v>
      </c>
      <c r="BL167" s="6" t="str">
        <f t="shared" si="347"/>
        <v/>
      </c>
      <c r="BM167" s="6" t="str">
        <f t="shared" si="347"/>
        <v/>
      </c>
      <c r="BN167" s="6" t="str">
        <f t="shared" ref="BN167:CS167" si="348">IFERROR(IF(LEN(BN134),RIGHT(DEC2HEX(BN134,4),4),""),"")</f>
        <v/>
      </c>
      <c r="BO167" s="6" t="str">
        <f t="shared" si="348"/>
        <v/>
      </c>
      <c r="BP167" s="6" t="str">
        <f t="shared" si="348"/>
        <v>005E</v>
      </c>
      <c r="BQ167" s="6" t="str">
        <f t="shared" si="348"/>
        <v>0022</v>
      </c>
      <c r="BR167" s="6" t="str">
        <f t="shared" si="348"/>
        <v/>
      </c>
      <c r="BS167" s="6" t="str">
        <f t="shared" si="348"/>
        <v/>
      </c>
      <c r="BT167" s="6" t="str">
        <f t="shared" si="348"/>
        <v>0024</v>
      </c>
      <c r="BU167" s="6" t="str">
        <f t="shared" si="348"/>
        <v>000D</v>
      </c>
      <c r="BV167" s="6" t="str">
        <f t="shared" si="348"/>
        <v/>
      </c>
      <c r="BW167" s="6" t="str">
        <f t="shared" si="348"/>
        <v/>
      </c>
      <c r="BX167" s="6" t="str">
        <f t="shared" si="348"/>
        <v/>
      </c>
      <c r="BY167" s="6" t="str">
        <f t="shared" si="348"/>
        <v/>
      </c>
      <c r="BZ167" s="6" t="str">
        <f t="shared" si="348"/>
        <v/>
      </c>
      <c r="CA167" s="6" t="str">
        <f t="shared" si="348"/>
        <v/>
      </c>
      <c r="CB167" s="6" t="str">
        <f t="shared" si="348"/>
        <v/>
      </c>
      <c r="CC167" s="6" t="str">
        <f t="shared" si="348"/>
        <v/>
      </c>
      <c r="CD167" s="6" t="str">
        <f t="shared" si="348"/>
        <v/>
      </c>
      <c r="CE167" s="6" t="str">
        <f t="shared" si="348"/>
        <v/>
      </c>
      <c r="CF167" s="6" t="str">
        <f t="shared" si="348"/>
        <v/>
      </c>
      <c r="CG167" s="6" t="str">
        <f t="shared" si="348"/>
        <v/>
      </c>
      <c r="CH167" s="6" t="str">
        <f t="shared" si="348"/>
        <v/>
      </c>
      <c r="CI167" s="6" t="str">
        <f t="shared" si="348"/>
        <v/>
      </c>
      <c r="CJ167" s="6" t="str">
        <f t="shared" si="348"/>
        <v/>
      </c>
      <c r="CK167" s="6" t="str">
        <f t="shared" si="348"/>
        <v/>
      </c>
      <c r="CL167" s="6" t="str">
        <f t="shared" si="348"/>
        <v>FF9C</v>
      </c>
      <c r="CM167" s="6" t="str">
        <f t="shared" si="348"/>
        <v>005F</v>
      </c>
      <c r="CN167" s="6" t="str">
        <f t="shared" si="348"/>
        <v>FF81</v>
      </c>
      <c r="CO167" s="6" t="str">
        <f t="shared" si="348"/>
        <v>0029</v>
      </c>
      <c r="CP167" s="6" t="str">
        <f t="shared" si="348"/>
        <v/>
      </c>
      <c r="CQ167" s="6" t="str">
        <f t="shared" si="348"/>
        <v/>
      </c>
      <c r="CR167" s="6" t="str">
        <f t="shared" si="348"/>
        <v>FFF8</v>
      </c>
      <c r="CS167" s="6" t="str">
        <f t="shared" si="348"/>
        <v>0099</v>
      </c>
    </row>
    <row r="168" spans="1:97">
      <c r="A168" s="5">
        <f t="shared" si="336"/>
        <v>8</v>
      </c>
      <c r="B168" s="6" t="str">
        <f t="shared" ref="B168:BM168" si="349">IFERROR(IF(LEN(B135),RIGHT(DEC2HEX(B135,4),4),""),"")</f>
        <v/>
      </c>
      <c r="C168" s="6" t="str">
        <f t="shared" si="349"/>
        <v/>
      </c>
      <c r="D168" s="6" t="str">
        <f t="shared" si="349"/>
        <v>FF4F</v>
      </c>
      <c r="E168" s="6" t="str">
        <f t="shared" si="349"/>
        <v>FFE5</v>
      </c>
      <c r="F168" s="6" t="str">
        <f t="shared" si="349"/>
        <v/>
      </c>
      <c r="G168" s="6" t="str">
        <f t="shared" si="349"/>
        <v/>
      </c>
      <c r="H168" s="6" t="str">
        <f t="shared" si="349"/>
        <v/>
      </c>
      <c r="I168" s="6" t="str">
        <f t="shared" si="349"/>
        <v/>
      </c>
      <c r="J168" s="6" t="str">
        <f t="shared" si="349"/>
        <v/>
      </c>
      <c r="K168" s="6" t="str">
        <f t="shared" si="349"/>
        <v/>
      </c>
      <c r="L168" s="6" t="str">
        <f t="shared" si="349"/>
        <v/>
      </c>
      <c r="M168" s="6" t="str">
        <f t="shared" si="349"/>
        <v/>
      </c>
      <c r="N168" s="6" t="str">
        <f t="shared" si="349"/>
        <v/>
      </c>
      <c r="O168" s="6" t="str">
        <f t="shared" si="349"/>
        <v/>
      </c>
      <c r="P168" s="6" t="str">
        <f t="shared" si="349"/>
        <v/>
      </c>
      <c r="Q168" s="6" t="str">
        <f t="shared" si="349"/>
        <v/>
      </c>
      <c r="R168" s="6" t="str">
        <f t="shared" si="349"/>
        <v/>
      </c>
      <c r="S168" s="6" t="str">
        <f t="shared" si="349"/>
        <v/>
      </c>
      <c r="T168" s="6" t="str">
        <f t="shared" si="349"/>
        <v>FFCE</v>
      </c>
      <c r="U168" s="6" t="str">
        <f t="shared" si="349"/>
        <v>FFDC</v>
      </c>
      <c r="V168" s="6" t="str">
        <f t="shared" si="349"/>
        <v/>
      </c>
      <c r="W168" s="6" t="str">
        <f t="shared" si="349"/>
        <v/>
      </c>
      <c r="X168" s="6" t="str">
        <f t="shared" si="349"/>
        <v/>
      </c>
      <c r="Y168" s="6" t="str">
        <f t="shared" si="349"/>
        <v/>
      </c>
      <c r="Z168" s="6" t="str">
        <f t="shared" si="349"/>
        <v/>
      </c>
      <c r="AA168" s="6" t="str">
        <f t="shared" si="349"/>
        <v/>
      </c>
      <c r="AB168" s="6" t="str">
        <f t="shared" si="349"/>
        <v/>
      </c>
      <c r="AC168" s="6" t="str">
        <f t="shared" si="349"/>
        <v/>
      </c>
      <c r="AD168" s="6" t="str">
        <f t="shared" si="349"/>
        <v/>
      </c>
      <c r="AE168" s="6" t="str">
        <f t="shared" si="349"/>
        <v/>
      </c>
      <c r="AF168" s="6" t="str">
        <f t="shared" si="349"/>
        <v>FFED</v>
      </c>
      <c r="AG168" s="6" t="str">
        <f t="shared" si="349"/>
        <v>FF9F</v>
      </c>
      <c r="AH168" s="6" t="str">
        <f t="shared" si="349"/>
        <v/>
      </c>
      <c r="AI168" s="6" t="str">
        <f t="shared" si="349"/>
        <v/>
      </c>
      <c r="AJ168" s="6" t="str">
        <f t="shared" si="349"/>
        <v/>
      </c>
      <c r="AK168" s="6" t="str">
        <f t="shared" si="349"/>
        <v/>
      </c>
      <c r="AL168" s="6" t="str">
        <f t="shared" si="349"/>
        <v/>
      </c>
      <c r="AM168" s="6" t="str">
        <f t="shared" si="349"/>
        <v/>
      </c>
      <c r="AN168" s="6" t="str">
        <f t="shared" si="349"/>
        <v/>
      </c>
      <c r="AO168" s="6" t="str">
        <f t="shared" si="349"/>
        <v/>
      </c>
      <c r="AP168" s="6" t="str">
        <f t="shared" si="349"/>
        <v/>
      </c>
      <c r="AQ168" s="6" t="str">
        <f t="shared" si="349"/>
        <v/>
      </c>
      <c r="AR168" s="6" t="str">
        <f t="shared" si="349"/>
        <v/>
      </c>
      <c r="AS168" s="6" t="str">
        <f t="shared" si="349"/>
        <v/>
      </c>
      <c r="AT168" s="6" t="str">
        <f t="shared" si="349"/>
        <v/>
      </c>
      <c r="AU168" s="6" t="str">
        <f t="shared" si="349"/>
        <v/>
      </c>
      <c r="AV168" s="6" t="str">
        <f t="shared" si="349"/>
        <v/>
      </c>
      <c r="AW168" s="6" t="str">
        <f t="shared" si="349"/>
        <v/>
      </c>
      <c r="AX168" s="6" t="str">
        <f t="shared" si="349"/>
        <v/>
      </c>
      <c r="AY168" s="6" t="str">
        <f t="shared" si="349"/>
        <v/>
      </c>
      <c r="AZ168" s="6" t="str">
        <f t="shared" si="349"/>
        <v/>
      </c>
      <c r="BA168" s="6" t="str">
        <f t="shared" si="349"/>
        <v/>
      </c>
      <c r="BB168" s="6" t="str">
        <f t="shared" si="349"/>
        <v/>
      </c>
      <c r="BC168" s="6" t="str">
        <f t="shared" si="349"/>
        <v/>
      </c>
      <c r="BD168" s="6" t="str">
        <f t="shared" si="349"/>
        <v/>
      </c>
      <c r="BE168" s="6" t="str">
        <f t="shared" si="349"/>
        <v/>
      </c>
      <c r="BF168" s="6" t="str">
        <f t="shared" si="349"/>
        <v/>
      </c>
      <c r="BG168" s="6" t="str">
        <f t="shared" si="349"/>
        <v/>
      </c>
      <c r="BH168" s="6" t="str">
        <f t="shared" si="349"/>
        <v/>
      </c>
      <c r="BI168" s="6" t="str">
        <f t="shared" si="349"/>
        <v/>
      </c>
      <c r="BJ168" s="6" t="str">
        <f t="shared" si="349"/>
        <v/>
      </c>
      <c r="BK168" s="6" t="str">
        <f t="shared" si="349"/>
        <v/>
      </c>
      <c r="BL168" s="6" t="str">
        <f t="shared" si="349"/>
        <v/>
      </c>
      <c r="BM168" s="6" t="str">
        <f t="shared" si="349"/>
        <v/>
      </c>
      <c r="BN168" s="6" t="str">
        <f t="shared" ref="BN168:CS168" si="350">IFERROR(IF(LEN(BN135),RIGHT(DEC2HEX(BN135,4),4),""),"")</f>
        <v/>
      </c>
      <c r="BO168" s="6" t="str">
        <f t="shared" si="350"/>
        <v/>
      </c>
      <c r="BP168" s="6" t="str">
        <f t="shared" si="350"/>
        <v/>
      </c>
      <c r="BQ168" s="6" t="str">
        <f t="shared" si="350"/>
        <v/>
      </c>
      <c r="BR168" s="6" t="str">
        <f t="shared" si="350"/>
        <v/>
      </c>
      <c r="BS168" s="6" t="str">
        <f t="shared" si="350"/>
        <v/>
      </c>
      <c r="BT168" s="6" t="str">
        <f t="shared" si="350"/>
        <v/>
      </c>
      <c r="BU168" s="6" t="str">
        <f t="shared" si="350"/>
        <v/>
      </c>
      <c r="BV168" s="6" t="str">
        <f t="shared" si="350"/>
        <v/>
      </c>
      <c r="BW168" s="6" t="str">
        <f t="shared" si="350"/>
        <v/>
      </c>
      <c r="BX168" s="6" t="str">
        <f t="shared" si="350"/>
        <v/>
      </c>
      <c r="BY168" s="6" t="str">
        <f t="shared" si="350"/>
        <v/>
      </c>
      <c r="BZ168" s="6" t="str">
        <f t="shared" si="350"/>
        <v/>
      </c>
      <c r="CA168" s="6" t="str">
        <f t="shared" si="350"/>
        <v/>
      </c>
      <c r="CB168" s="6" t="str">
        <f t="shared" si="350"/>
        <v/>
      </c>
      <c r="CC168" s="6" t="str">
        <f t="shared" si="350"/>
        <v/>
      </c>
      <c r="CD168" s="6" t="str">
        <f t="shared" si="350"/>
        <v/>
      </c>
      <c r="CE168" s="6" t="str">
        <f t="shared" si="350"/>
        <v/>
      </c>
      <c r="CF168" s="6" t="str">
        <f t="shared" si="350"/>
        <v/>
      </c>
      <c r="CG168" s="6" t="str">
        <f t="shared" si="350"/>
        <v/>
      </c>
      <c r="CH168" s="6" t="str">
        <f t="shared" si="350"/>
        <v/>
      </c>
      <c r="CI168" s="6" t="str">
        <f t="shared" si="350"/>
        <v/>
      </c>
      <c r="CJ168" s="6" t="str">
        <f t="shared" si="350"/>
        <v/>
      </c>
      <c r="CK168" s="6" t="str">
        <f t="shared" si="350"/>
        <v/>
      </c>
      <c r="CL168" s="6" t="str">
        <f t="shared" si="350"/>
        <v/>
      </c>
      <c r="CM168" s="6" t="str">
        <f t="shared" si="350"/>
        <v/>
      </c>
      <c r="CN168" s="6" t="str">
        <f t="shared" si="350"/>
        <v/>
      </c>
      <c r="CO168" s="6" t="str">
        <f t="shared" si="350"/>
        <v/>
      </c>
      <c r="CP168" s="6" t="str">
        <f t="shared" si="350"/>
        <v/>
      </c>
      <c r="CQ168" s="6" t="str">
        <f t="shared" si="350"/>
        <v/>
      </c>
      <c r="CR168" s="6" t="str">
        <f t="shared" si="350"/>
        <v>0017</v>
      </c>
      <c r="CS168" s="6" t="str">
        <f t="shared" si="350"/>
        <v>0097</v>
      </c>
    </row>
    <row r="169" spans="1:97">
      <c r="A169" s="5">
        <f t="shared" si="336"/>
        <v>9</v>
      </c>
      <c r="B169" s="6" t="str">
        <f t="shared" ref="B169:BM169" si="351">IFERROR(IF(LEN(B136),RIGHT(DEC2HEX(B136,4),4),""),"")</f>
        <v/>
      </c>
      <c r="C169" s="6" t="str">
        <f t="shared" si="351"/>
        <v/>
      </c>
      <c r="D169" s="6" t="str">
        <f t="shared" si="351"/>
        <v/>
      </c>
      <c r="E169" s="6" t="str">
        <f t="shared" si="351"/>
        <v/>
      </c>
      <c r="F169" s="6" t="str">
        <f t="shared" si="351"/>
        <v/>
      </c>
      <c r="G169" s="6" t="str">
        <f t="shared" si="351"/>
        <v/>
      </c>
      <c r="H169" s="6" t="str">
        <f t="shared" si="351"/>
        <v/>
      </c>
      <c r="I169" s="6" t="str">
        <f t="shared" si="351"/>
        <v/>
      </c>
      <c r="J169" s="6" t="str">
        <f t="shared" si="351"/>
        <v/>
      </c>
      <c r="K169" s="6" t="str">
        <f t="shared" si="351"/>
        <v/>
      </c>
      <c r="L169" s="6" t="str">
        <f t="shared" si="351"/>
        <v/>
      </c>
      <c r="M169" s="6" t="str">
        <f t="shared" si="351"/>
        <v/>
      </c>
      <c r="N169" s="6" t="str">
        <f t="shared" si="351"/>
        <v/>
      </c>
      <c r="O169" s="6" t="str">
        <f t="shared" si="351"/>
        <v/>
      </c>
      <c r="P169" s="6" t="str">
        <f t="shared" si="351"/>
        <v/>
      </c>
      <c r="Q169" s="6" t="str">
        <f t="shared" si="351"/>
        <v/>
      </c>
      <c r="R169" s="6" t="str">
        <f t="shared" si="351"/>
        <v/>
      </c>
      <c r="S169" s="6" t="str">
        <f t="shared" si="351"/>
        <v/>
      </c>
      <c r="T169" s="6" t="str">
        <f t="shared" si="351"/>
        <v/>
      </c>
      <c r="U169" s="6" t="str">
        <f t="shared" si="351"/>
        <v/>
      </c>
      <c r="V169" s="6" t="str">
        <f t="shared" si="351"/>
        <v/>
      </c>
      <c r="W169" s="6" t="str">
        <f t="shared" si="351"/>
        <v/>
      </c>
      <c r="X169" s="6" t="str">
        <f t="shared" si="351"/>
        <v/>
      </c>
      <c r="Y169" s="6" t="str">
        <f t="shared" si="351"/>
        <v/>
      </c>
      <c r="Z169" s="6" t="str">
        <f t="shared" si="351"/>
        <v/>
      </c>
      <c r="AA169" s="6" t="str">
        <f t="shared" si="351"/>
        <v/>
      </c>
      <c r="AB169" s="6" t="str">
        <f t="shared" si="351"/>
        <v/>
      </c>
      <c r="AC169" s="6" t="str">
        <f t="shared" si="351"/>
        <v/>
      </c>
      <c r="AD169" s="6" t="str">
        <f t="shared" si="351"/>
        <v/>
      </c>
      <c r="AE169" s="6" t="str">
        <f t="shared" si="351"/>
        <v/>
      </c>
      <c r="AF169" s="6" t="str">
        <f t="shared" si="351"/>
        <v/>
      </c>
      <c r="AG169" s="6" t="str">
        <f t="shared" si="351"/>
        <v/>
      </c>
      <c r="AH169" s="6" t="str">
        <f t="shared" si="351"/>
        <v/>
      </c>
      <c r="AI169" s="6" t="str">
        <f t="shared" si="351"/>
        <v/>
      </c>
      <c r="AJ169" s="6" t="str">
        <f t="shared" si="351"/>
        <v/>
      </c>
      <c r="AK169" s="6" t="str">
        <f t="shared" si="351"/>
        <v/>
      </c>
      <c r="AL169" s="6" t="str">
        <f t="shared" si="351"/>
        <v/>
      </c>
      <c r="AM169" s="6" t="str">
        <f t="shared" si="351"/>
        <v/>
      </c>
      <c r="AN169" s="6" t="str">
        <f t="shared" si="351"/>
        <v/>
      </c>
      <c r="AO169" s="6" t="str">
        <f t="shared" si="351"/>
        <v/>
      </c>
      <c r="AP169" s="6" t="str">
        <f t="shared" si="351"/>
        <v/>
      </c>
      <c r="AQ169" s="6" t="str">
        <f t="shared" si="351"/>
        <v/>
      </c>
      <c r="AR169" s="6" t="str">
        <f t="shared" si="351"/>
        <v/>
      </c>
      <c r="AS169" s="6" t="str">
        <f t="shared" si="351"/>
        <v/>
      </c>
      <c r="AT169" s="6" t="str">
        <f t="shared" si="351"/>
        <v/>
      </c>
      <c r="AU169" s="6" t="str">
        <f t="shared" si="351"/>
        <v/>
      </c>
      <c r="AV169" s="6" t="str">
        <f t="shared" si="351"/>
        <v/>
      </c>
      <c r="AW169" s="6" t="str">
        <f t="shared" si="351"/>
        <v/>
      </c>
      <c r="AX169" s="6" t="str">
        <f t="shared" si="351"/>
        <v/>
      </c>
      <c r="AY169" s="6" t="str">
        <f t="shared" si="351"/>
        <v/>
      </c>
      <c r="AZ169" s="6" t="str">
        <f t="shared" si="351"/>
        <v/>
      </c>
      <c r="BA169" s="6" t="str">
        <f t="shared" si="351"/>
        <v/>
      </c>
      <c r="BB169" s="6" t="str">
        <f t="shared" si="351"/>
        <v/>
      </c>
      <c r="BC169" s="6" t="str">
        <f t="shared" si="351"/>
        <v/>
      </c>
      <c r="BD169" s="6" t="str">
        <f t="shared" si="351"/>
        <v/>
      </c>
      <c r="BE169" s="6" t="str">
        <f t="shared" si="351"/>
        <v/>
      </c>
      <c r="BF169" s="6" t="str">
        <f t="shared" si="351"/>
        <v/>
      </c>
      <c r="BG169" s="6" t="str">
        <f t="shared" si="351"/>
        <v/>
      </c>
      <c r="BH169" s="6" t="str">
        <f t="shared" si="351"/>
        <v/>
      </c>
      <c r="BI169" s="6" t="str">
        <f t="shared" si="351"/>
        <v/>
      </c>
      <c r="BJ169" s="6" t="str">
        <f t="shared" si="351"/>
        <v/>
      </c>
      <c r="BK169" s="6" t="str">
        <f t="shared" si="351"/>
        <v/>
      </c>
      <c r="BL169" s="6" t="str">
        <f t="shared" si="351"/>
        <v/>
      </c>
      <c r="BM169" s="6" t="str">
        <f t="shared" si="351"/>
        <v/>
      </c>
      <c r="BN169" s="6" t="str">
        <f t="shared" ref="BN169:CS169" si="352">IFERROR(IF(LEN(BN136),RIGHT(DEC2HEX(BN136,4),4),""),"")</f>
        <v/>
      </c>
      <c r="BO169" s="6" t="str">
        <f t="shared" si="352"/>
        <v/>
      </c>
      <c r="BP169" s="6" t="str">
        <f t="shared" si="352"/>
        <v/>
      </c>
      <c r="BQ169" s="6" t="str">
        <f t="shared" si="352"/>
        <v/>
      </c>
      <c r="BR169" s="6" t="str">
        <f t="shared" si="352"/>
        <v/>
      </c>
      <c r="BS169" s="6" t="str">
        <f t="shared" si="352"/>
        <v/>
      </c>
      <c r="BT169" s="6" t="str">
        <f t="shared" si="352"/>
        <v/>
      </c>
      <c r="BU169" s="6" t="str">
        <f t="shared" si="352"/>
        <v/>
      </c>
      <c r="BV169" s="6" t="str">
        <f t="shared" si="352"/>
        <v/>
      </c>
      <c r="BW169" s="6" t="str">
        <f t="shared" si="352"/>
        <v/>
      </c>
      <c r="BX169" s="6" t="str">
        <f t="shared" si="352"/>
        <v/>
      </c>
      <c r="BY169" s="6" t="str">
        <f t="shared" si="352"/>
        <v/>
      </c>
      <c r="BZ169" s="6" t="str">
        <f t="shared" si="352"/>
        <v/>
      </c>
      <c r="CA169" s="6" t="str">
        <f t="shared" si="352"/>
        <v/>
      </c>
      <c r="CB169" s="6" t="str">
        <f t="shared" si="352"/>
        <v/>
      </c>
      <c r="CC169" s="6" t="str">
        <f t="shared" si="352"/>
        <v/>
      </c>
      <c r="CD169" s="6" t="str">
        <f t="shared" si="352"/>
        <v/>
      </c>
      <c r="CE169" s="6" t="str">
        <f t="shared" si="352"/>
        <v/>
      </c>
      <c r="CF169" s="6" t="str">
        <f t="shared" si="352"/>
        <v/>
      </c>
      <c r="CG169" s="6" t="str">
        <f t="shared" si="352"/>
        <v/>
      </c>
      <c r="CH169" s="6" t="str">
        <f t="shared" si="352"/>
        <v/>
      </c>
      <c r="CI169" s="6" t="str">
        <f t="shared" si="352"/>
        <v/>
      </c>
      <c r="CJ169" s="6" t="str">
        <f t="shared" si="352"/>
        <v/>
      </c>
      <c r="CK169" s="6" t="str">
        <f t="shared" si="352"/>
        <v/>
      </c>
      <c r="CL169" s="6" t="str">
        <f t="shared" si="352"/>
        <v/>
      </c>
      <c r="CM169" s="6" t="str">
        <f t="shared" si="352"/>
        <v/>
      </c>
      <c r="CN169" s="6" t="str">
        <f t="shared" si="352"/>
        <v/>
      </c>
      <c r="CO169" s="6" t="str">
        <f t="shared" si="352"/>
        <v/>
      </c>
      <c r="CP169" s="6" t="str">
        <f t="shared" si="352"/>
        <v/>
      </c>
      <c r="CQ169" s="6" t="str">
        <f t="shared" si="352"/>
        <v/>
      </c>
      <c r="CR169" s="6" t="str">
        <f t="shared" si="352"/>
        <v>0028</v>
      </c>
      <c r="CS169" s="6" t="str">
        <f t="shared" si="352"/>
        <v>0092</v>
      </c>
    </row>
    <row r="170" spans="1:97">
      <c r="A170" s="5">
        <f t="shared" si="336"/>
        <v>10</v>
      </c>
      <c r="B170" s="6" t="str">
        <f t="shared" ref="B170:BM170" si="353">IFERROR(IF(LEN(B137),RIGHT(DEC2HEX(B137,4),4),""),"")</f>
        <v/>
      </c>
      <c r="C170" s="6" t="str">
        <f t="shared" si="353"/>
        <v/>
      </c>
      <c r="D170" s="6" t="str">
        <f t="shared" si="353"/>
        <v/>
      </c>
      <c r="E170" s="6" t="str">
        <f t="shared" si="353"/>
        <v/>
      </c>
      <c r="F170" s="6" t="str">
        <f t="shared" si="353"/>
        <v/>
      </c>
      <c r="G170" s="6" t="str">
        <f t="shared" si="353"/>
        <v/>
      </c>
      <c r="H170" s="6" t="str">
        <f t="shared" si="353"/>
        <v/>
      </c>
      <c r="I170" s="6" t="str">
        <f t="shared" si="353"/>
        <v/>
      </c>
      <c r="J170" s="6" t="str">
        <f t="shared" si="353"/>
        <v/>
      </c>
      <c r="K170" s="6" t="str">
        <f t="shared" si="353"/>
        <v/>
      </c>
      <c r="L170" s="6" t="str">
        <f t="shared" si="353"/>
        <v/>
      </c>
      <c r="M170" s="6" t="str">
        <f t="shared" si="353"/>
        <v/>
      </c>
      <c r="N170" s="6" t="str">
        <f t="shared" si="353"/>
        <v/>
      </c>
      <c r="O170" s="6" t="str">
        <f t="shared" si="353"/>
        <v/>
      </c>
      <c r="P170" s="6" t="str">
        <f t="shared" si="353"/>
        <v/>
      </c>
      <c r="Q170" s="6" t="str">
        <f t="shared" si="353"/>
        <v/>
      </c>
      <c r="R170" s="6" t="str">
        <f t="shared" si="353"/>
        <v/>
      </c>
      <c r="S170" s="6" t="str">
        <f t="shared" si="353"/>
        <v/>
      </c>
      <c r="T170" s="6" t="str">
        <f t="shared" si="353"/>
        <v/>
      </c>
      <c r="U170" s="6" t="str">
        <f t="shared" si="353"/>
        <v/>
      </c>
      <c r="V170" s="6" t="str">
        <f t="shared" si="353"/>
        <v/>
      </c>
      <c r="W170" s="6" t="str">
        <f t="shared" si="353"/>
        <v/>
      </c>
      <c r="X170" s="6" t="str">
        <f t="shared" si="353"/>
        <v/>
      </c>
      <c r="Y170" s="6" t="str">
        <f t="shared" si="353"/>
        <v/>
      </c>
      <c r="Z170" s="6" t="str">
        <f t="shared" si="353"/>
        <v/>
      </c>
      <c r="AA170" s="6" t="str">
        <f t="shared" si="353"/>
        <v/>
      </c>
      <c r="AB170" s="6" t="str">
        <f t="shared" si="353"/>
        <v/>
      </c>
      <c r="AC170" s="6" t="str">
        <f t="shared" si="353"/>
        <v/>
      </c>
      <c r="AD170" s="6" t="str">
        <f t="shared" si="353"/>
        <v/>
      </c>
      <c r="AE170" s="6" t="str">
        <f t="shared" si="353"/>
        <v/>
      </c>
      <c r="AF170" s="6" t="str">
        <f t="shared" si="353"/>
        <v/>
      </c>
      <c r="AG170" s="6" t="str">
        <f t="shared" si="353"/>
        <v/>
      </c>
      <c r="AH170" s="6" t="str">
        <f t="shared" si="353"/>
        <v/>
      </c>
      <c r="AI170" s="6" t="str">
        <f t="shared" si="353"/>
        <v/>
      </c>
      <c r="AJ170" s="6" t="str">
        <f t="shared" si="353"/>
        <v/>
      </c>
      <c r="AK170" s="6" t="str">
        <f t="shared" si="353"/>
        <v/>
      </c>
      <c r="AL170" s="6" t="str">
        <f t="shared" si="353"/>
        <v/>
      </c>
      <c r="AM170" s="6" t="str">
        <f t="shared" si="353"/>
        <v/>
      </c>
      <c r="AN170" s="6" t="str">
        <f t="shared" si="353"/>
        <v/>
      </c>
      <c r="AO170" s="6" t="str">
        <f t="shared" si="353"/>
        <v/>
      </c>
      <c r="AP170" s="6" t="str">
        <f t="shared" si="353"/>
        <v/>
      </c>
      <c r="AQ170" s="6" t="str">
        <f t="shared" si="353"/>
        <v/>
      </c>
      <c r="AR170" s="6" t="str">
        <f t="shared" si="353"/>
        <v/>
      </c>
      <c r="AS170" s="6" t="str">
        <f t="shared" si="353"/>
        <v/>
      </c>
      <c r="AT170" s="6" t="str">
        <f t="shared" si="353"/>
        <v/>
      </c>
      <c r="AU170" s="6" t="str">
        <f t="shared" si="353"/>
        <v/>
      </c>
      <c r="AV170" s="6" t="str">
        <f t="shared" si="353"/>
        <v/>
      </c>
      <c r="AW170" s="6" t="str">
        <f t="shared" si="353"/>
        <v/>
      </c>
      <c r="AX170" s="6" t="str">
        <f t="shared" si="353"/>
        <v/>
      </c>
      <c r="AY170" s="6" t="str">
        <f t="shared" si="353"/>
        <v/>
      </c>
      <c r="AZ170" s="6" t="str">
        <f t="shared" si="353"/>
        <v/>
      </c>
      <c r="BA170" s="6" t="str">
        <f t="shared" si="353"/>
        <v/>
      </c>
      <c r="BB170" s="6" t="str">
        <f t="shared" si="353"/>
        <v/>
      </c>
      <c r="BC170" s="6" t="str">
        <f t="shared" si="353"/>
        <v/>
      </c>
      <c r="BD170" s="6" t="str">
        <f t="shared" si="353"/>
        <v/>
      </c>
      <c r="BE170" s="6" t="str">
        <f t="shared" si="353"/>
        <v/>
      </c>
      <c r="BF170" s="6" t="str">
        <f t="shared" si="353"/>
        <v/>
      </c>
      <c r="BG170" s="6" t="str">
        <f t="shared" si="353"/>
        <v/>
      </c>
      <c r="BH170" s="6" t="str">
        <f t="shared" si="353"/>
        <v/>
      </c>
      <c r="BI170" s="6" t="str">
        <f t="shared" si="353"/>
        <v/>
      </c>
      <c r="BJ170" s="6" t="str">
        <f t="shared" si="353"/>
        <v/>
      </c>
      <c r="BK170" s="6" t="str">
        <f t="shared" si="353"/>
        <v/>
      </c>
      <c r="BL170" s="6" t="str">
        <f t="shared" si="353"/>
        <v/>
      </c>
      <c r="BM170" s="6" t="str">
        <f t="shared" si="353"/>
        <v/>
      </c>
      <c r="BN170" s="6" t="str">
        <f t="shared" ref="BN170:CS170" si="354">IFERROR(IF(LEN(BN137),RIGHT(DEC2HEX(BN137,4),4),""),"")</f>
        <v/>
      </c>
      <c r="BO170" s="6" t="str">
        <f t="shared" si="354"/>
        <v/>
      </c>
      <c r="BP170" s="6" t="str">
        <f t="shared" si="354"/>
        <v/>
      </c>
      <c r="BQ170" s="6" t="str">
        <f t="shared" si="354"/>
        <v/>
      </c>
      <c r="BR170" s="6" t="str">
        <f t="shared" si="354"/>
        <v/>
      </c>
      <c r="BS170" s="6" t="str">
        <f t="shared" si="354"/>
        <v/>
      </c>
      <c r="BT170" s="6" t="str">
        <f t="shared" si="354"/>
        <v/>
      </c>
      <c r="BU170" s="6" t="str">
        <f t="shared" si="354"/>
        <v/>
      </c>
      <c r="BV170" s="6" t="str">
        <f t="shared" si="354"/>
        <v/>
      </c>
      <c r="BW170" s="6" t="str">
        <f t="shared" si="354"/>
        <v/>
      </c>
      <c r="BX170" s="6" t="str">
        <f t="shared" si="354"/>
        <v/>
      </c>
      <c r="BY170" s="6" t="str">
        <f t="shared" si="354"/>
        <v/>
      </c>
      <c r="BZ170" s="6" t="str">
        <f t="shared" si="354"/>
        <v/>
      </c>
      <c r="CA170" s="6" t="str">
        <f t="shared" si="354"/>
        <v/>
      </c>
      <c r="CB170" s="6" t="str">
        <f t="shared" si="354"/>
        <v/>
      </c>
      <c r="CC170" s="6" t="str">
        <f t="shared" si="354"/>
        <v/>
      </c>
      <c r="CD170" s="6" t="str">
        <f t="shared" si="354"/>
        <v/>
      </c>
      <c r="CE170" s="6" t="str">
        <f t="shared" si="354"/>
        <v/>
      </c>
      <c r="CF170" s="6" t="str">
        <f t="shared" si="354"/>
        <v/>
      </c>
      <c r="CG170" s="6" t="str">
        <f t="shared" si="354"/>
        <v/>
      </c>
      <c r="CH170" s="6" t="str">
        <f t="shared" si="354"/>
        <v/>
      </c>
      <c r="CI170" s="6" t="str">
        <f t="shared" si="354"/>
        <v/>
      </c>
      <c r="CJ170" s="6" t="str">
        <f t="shared" si="354"/>
        <v/>
      </c>
      <c r="CK170" s="6" t="str">
        <f t="shared" si="354"/>
        <v/>
      </c>
      <c r="CL170" s="6" t="str">
        <f t="shared" si="354"/>
        <v/>
      </c>
      <c r="CM170" s="6" t="str">
        <f t="shared" si="354"/>
        <v/>
      </c>
      <c r="CN170" s="6" t="str">
        <f t="shared" si="354"/>
        <v/>
      </c>
      <c r="CO170" s="6" t="str">
        <f t="shared" si="354"/>
        <v/>
      </c>
      <c r="CP170" s="6" t="str">
        <f t="shared" si="354"/>
        <v/>
      </c>
      <c r="CQ170" s="6" t="str">
        <f t="shared" si="354"/>
        <v/>
      </c>
      <c r="CR170" s="6" t="str">
        <f t="shared" si="354"/>
        <v>0031</v>
      </c>
      <c r="CS170" s="6" t="str">
        <f t="shared" si="354"/>
        <v>008B</v>
      </c>
    </row>
    <row r="171" spans="1:97">
      <c r="A171" s="5">
        <f t="shared" si="336"/>
        <v>11</v>
      </c>
      <c r="B171" s="6" t="str">
        <f t="shared" ref="B171:BM171" si="355">IFERROR(IF(LEN(B138),RIGHT(DEC2HEX(B138,4),4),""),"")</f>
        <v/>
      </c>
      <c r="C171" s="6" t="str">
        <f t="shared" si="355"/>
        <v/>
      </c>
      <c r="D171" s="6" t="str">
        <f t="shared" si="355"/>
        <v/>
      </c>
      <c r="E171" s="6" t="str">
        <f t="shared" si="355"/>
        <v/>
      </c>
      <c r="F171" s="6" t="str">
        <f t="shared" si="355"/>
        <v/>
      </c>
      <c r="G171" s="6" t="str">
        <f t="shared" si="355"/>
        <v/>
      </c>
      <c r="H171" s="6" t="str">
        <f t="shared" si="355"/>
        <v/>
      </c>
      <c r="I171" s="6" t="str">
        <f t="shared" si="355"/>
        <v/>
      </c>
      <c r="J171" s="6" t="str">
        <f t="shared" si="355"/>
        <v/>
      </c>
      <c r="K171" s="6" t="str">
        <f t="shared" si="355"/>
        <v/>
      </c>
      <c r="L171" s="6" t="str">
        <f t="shared" si="355"/>
        <v/>
      </c>
      <c r="M171" s="6" t="str">
        <f t="shared" si="355"/>
        <v/>
      </c>
      <c r="N171" s="6" t="str">
        <f t="shared" si="355"/>
        <v/>
      </c>
      <c r="O171" s="6" t="str">
        <f t="shared" si="355"/>
        <v/>
      </c>
      <c r="P171" s="6" t="str">
        <f t="shared" si="355"/>
        <v/>
      </c>
      <c r="Q171" s="6" t="str">
        <f t="shared" si="355"/>
        <v/>
      </c>
      <c r="R171" s="6" t="str">
        <f t="shared" si="355"/>
        <v/>
      </c>
      <c r="S171" s="6" t="str">
        <f t="shared" si="355"/>
        <v/>
      </c>
      <c r="T171" s="6" t="str">
        <f t="shared" si="355"/>
        <v/>
      </c>
      <c r="U171" s="6" t="str">
        <f t="shared" si="355"/>
        <v/>
      </c>
      <c r="V171" s="6" t="str">
        <f t="shared" si="355"/>
        <v/>
      </c>
      <c r="W171" s="6" t="str">
        <f t="shared" si="355"/>
        <v/>
      </c>
      <c r="X171" s="6" t="str">
        <f t="shared" si="355"/>
        <v/>
      </c>
      <c r="Y171" s="6" t="str">
        <f t="shared" si="355"/>
        <v/>
      </c>
      <c r="Z171" s="6" t="str">
        <f t="shared" si="355"/>
        <v/>
      </c>
      <c r="AA171" s="6" t="str">
        <f t="shared" si="355"/>
        <v/>
      </c>
      <c r="AB171" s="6" t="str">
        <f t="shared" si="355"/>
        <v/>
      </c>
      <c r="AC171" s="6" t="str">
        <f t="shared" si="355"/>
        <v/>
      </c>
      <c r="AD171" s="6" t="str">
        <f t="shared" si="355"/>
        <v/>
      </c>
      <c r="AE171" s="6" t="str">
        <f t="shared" si="355"/>
        <v/>
      </c>
      <c r="AF171" s="6" t="str">
        <f t="shared" si="355"/>
        <v/>
      </c>
      <c r="AG171" s="6" t="str">
        <f t="shared" si="355"/>
        <v/>
      </c>
      <c r="AH171" s="6" t="str">
        <f t="shared" si="355"/>
        <v/>
      </c>
      <c r="AI171" s="6" t="str">
        <f t="shared" si="355"/>
        <v/>
      </c>
      <c r="AJ171" s="6" t="str">
        <f t="shared" si="355"/>
        <v/>
      </c>
      <c r="AK171" s="6" t="str">
        <f t="shared" si="355"/>
        <v/>
      </c>
      <c r="AL171" s="6" t="str">
        <f t="shared" si="355"/>
        <v/>
      </c>
      <c r="AM171" s="6" t="str">
        <f t="shared" si="355"/>
        <v/>
      </c>
      <c r="AN171" s="6" t="str">
        <f t="shared" si="355"/>
        <v/>
      </c>
      <c r="AO171" s="6" t="str">
        <f t="shared" si="355"/>
        <v/>
      </c>
      <c r="AP171" s="6" t="str">
        <f t="shared" si="355"/>
        <v/>
      </c>
      <c r="AQ171" s="6" t="str">
        <f t="shared" si="355"/>
        <v/>
      </c>
      <c r="AR171" s="6" t="str">
        <f t="shared" si="355"/>
        <v/>
      </c>
      <c r="AS171" s="6" t="str">
        <f t="shared" si="355"/>
        <v/>
      </c>
      <c r="AT171" s="6" t="str">
        <f t="shared" si="355"/>
        <v/>
      </c>
      <c r="AU171" s="6" t="str">
        <f t="shared" si="355"/>
        <v/>
      </c>
      <c r="AV171" s="6" t="str">
        <f t="shared" si="355"/>
        <v/>
      </c>
      <c r="AW171" s="6" t="str">
        <f t="shared" si="355"/>
        <v/>
      </c>
      <c r="AX171" s="6" t="str">
        <f t="shared" si="355"/>
        <v/>
      </c>
      <c r="AY171" s="6" t="str">
        <f t="shared" si="355"/>
        <v/>
      </c>
      <c r="AZ171" s="6" t="str">
        <f t="shared" si="355"/>
        <v/>
      </c>
      <c r="BA171" s="6" t="str">
        <f t="shared" si="355"/>
        <v/>
      </c>
      <c r="BB171" s="6" t="str">
        <f t="shared" si="355"/>
        <v/>
      </c>
      <c r="BC171" s="6" t="str">
        <f t="shared" si="355"/>
        <v/>
      </c>
      <c r="BD171" s="6" t="str">
        <f t="shared" si="355"/>
        <v/>
      </c>
      <c r="BE171" s="6" t="str">
        <f t="shared" si="355"/>
        <v/>
      </c>
      <c r="BF171" s="6" t="str">
        <f t="shared" si="355"/>
        <v/>
      </c>
      <c r="BG171" s="6" t="str">
        <f t="shared" si="355"/>
        <v/>
      </c>
      <c r="BH171" s="6" t="str">
        <f t="shared" si="355"/>
        <v/>
      </c>
      <c r="BI171" s="6" t="str">
        <f t="shared" si="355"/>
        <v/>
      </c>
      <c r="BJ171" s="6" t="str">
        <f t="shared" si="355"/>
        <v/>
      </c>
      <c r="BK171" s="6" t="str">
        <f t="shared" si="355"/>
        <v/>
      </c>
      <c r="BL171" s="6" t="str">
        <f t="shared" si="355"/>
        <v/>
      </c>
      <c r="BM171" s="6" t="str">
        <f t="shared" si="355"/>
        <v/>
      </c>
      <c r="BN171" s="6" t="str">
        <f t="shared" ref="BN171:CS171" si="356">IFERROR(IF(LEN(BN138),RIGHT(DEC2HEX(BN138,4),4),""),"")</f>
        <v/>
      </c>
      <c r="BO171" s="6" t="str">
        <f t="shared" si="356"/>
        <v/>
      </c>
      <c r="BP171" s="6" t="str">
        <f t="shared" si="356"/>
        <v/>
      </c>
      <c r="BQ171" s="6" t="str">
        <f t="shared" si="356"/>
        <v/>
      </c>
      <c r="BR171" s="6" t="str">
        <f t="shared" si="356"/>
        <v/>
      </c>
      <c r="BS171" s="6" t="str">
        <f t="shared" si="356"/>
        <v/>
      </c>
      <c r="BT171" s="6" t="str">
        <f t="shared" si="356"/>
        <v/>
      </c>
      <c r="BU171" s="6" t="str">
        <f t="shared" si="356"/>
        <v/>
      </c>
      <c r="BV171" s="6" t="str">
        <f t="shared" si="356"/>
        <v/>
      </c>
      <c r="BW171" s="6" t="str">
        <f t="shared" si="356"/>
        <v/>
      </c>
      <c r="BX171" s="6" t="str">
        <f t="shared" si="356"/>
        <v/>
      </c>
      <c r="BY171" s="6" t="str">
        <f t="shared" si="356"/>
        <v/>
      </c>
      <c r="BZ171" s="6" t="str">
        <f t="shared" si="356"/>
        <v/>
      </c>
      <c r="CA171" s="6" t="str">
        <f t="shared" si="356"/>
        <v/>
      </c>
      <c r="CB171" s="6" t="str">
        <f t="shared" si="356"/>
        <v/>
      </c>
      <c r="CC171" s="6" t="str">
        <f t="shared" si="356"/>
        <v/>
      </c>
      <c r="CD171" s="6" t="str">
        <f t="shared" si="356"/>
        <v/>
      </c>
      <c r="CE171" s="6" t="str">
        <f t="shared" si="356"/>
        <v/>
      </c>
      <c r="CF171" s="6" t="str">
        <f t="shared" si="356"/>
        <v/>
      </c>
      <c r="CG171" s="6" t="str">
        <f t="shared" si="356"/>
        <v/>
      </c>
      <c r="CH171" s="6" t="str">
        <f t="shared" si="356"/>
        <v/>
      </c>
      <c r="CI171" s="6" t="str">
        <f t="shared" si="356"/>
        <v/>
      </c>
      <c r="CJ171" s="6" t="str">
        <f t="shared" si="356"/>
        <v/>
      </c>
      <c r="CK171" s="6" t="str">
        <f t="shared" si="356"/>
        <v/>
      </c>
      <c r="CL171" s="6" t="str">
        <f t="shared" si="356"/>
        <v/>
      </c>
      <c r="CM171" s="6" t="str">
        <f t="shared" si="356"/>
        <v/>
      </c>
      <c r="CN171" s="6" t="str">
        <f t="shared" si="356"/>
        <v/>
      </c>
      <c r="CO171" s="6" t="str">
        <f t="shared" si="356"/>
        <v/>
      </c>
      <c r="CP171" s="6" t="str">
        <f t="shared" si="356"/>
        <v/>
      </c>
      <c r="CQ171" s="6" t="str">
        <f t="shared" si="356"/>
        <v/>
      </c>
      <c r="CR171" s="6" t="str">
        <f t="shared" si="356"/>
        <v>0034</v>
      </c>
      <c r="CS171" s="6" t="str">
        <f t="shared" si="356"/>
        <v>0085</v>
      </c>
    </row>
    <row r="172" spans="1:97">
      <c r="A172" s="5">
        <f t="shared" si="336"/>
        <v>12</v>
      </c>
      <c r="B172" s="6" t="str">
        <f t="shared" ref="B172:BM172" si="357">IFERROR(IF(LEN(B139),RIGHT(DEC2HEX(B139,4),4),""),"")</f>
        <v/>
      </c>
      <c r="C172" s="6" t="str">
        <f t="shared" si="357"/>
        <v/>
      </c>
      <c r="D172" s="6" t="str">
        <f t="shared" si="357"/>
        <v/>
      </c>
      <c r="E172" s="6" t="str">
        <f t="shared" si="357"/>
        <v/>
      </c>
      <c r="F172" s="6" t="str">
        <f t="shared" si="357"/>
        <v/>
      </c>
      <c r="G172" s="6" t="str">
        <f t="shared" si="357"/>
        <v/>
      </c>
      <c r="H172" s="6" t="str">
        <f t="shared" si="357"/>
        <v/>
      </c>
      <c r="I172" s="6" t="str">
        <f t="shared" si="357"/>
        <v/>
      </c>
      <c r="J172" s="6" t="str">
        <f t="shared" si="357"/>
        <v/>
      </c>
      <c r="K172" s="6" t="str">
        <f t="shared" si="357"/>
        <v/>
      </c>
      <c r="L172" s="6" t="str">
        <f t="shared" si="357"/>
        <v/>
      </c>
      <c r="M172" s="6" t="str">
        <f t="shared" si="357"/>
        <v/>
      </c>
      <c r="N172" s="6" t="str">
        <f t="shared" si="357"/>
        <v/>
      </c>
      <c r="O172" s="6" t="str">
        <f t="shared" si="357"/>
        <v/>
      </c>
      <c r="P172" s="6" t="str">
        <f t="shared" si="357"/>
        <v/>
      </c>
      <c r="Q172" s="6" t="str">
        <f t="shared" si="357"/>
        <v/>
      </c>
      <c r="R172" s="6" t="str">
        <f t="shared" si="357"/>
        <v/>
      </c>
      <c r="S172" s="6" t="str">
        <f t="shared" si="357"/>
        <v/>
      </c>
      <c r="T172" s="6" t="str">
        <f t="shared" si="357"/>
        <v/>
      </c>
      <c r="U172" s="6" t="str">
        <f t="shared" si="357"/>
        <v/>
      </c>
      <c r="V172" s="6" t="str">
        <f t="shared" si="357"/>
        <v/>
      </c>
      <c r="W172" s="6" t="str">
        <f t="shared" si="357"/>
        <v/>
      </c>
      <c r="X172" s="6" t="str">
        <f t="shared" si="357"/>
        <v/>
      </c>
      <c r="Y172" s="6" t="str">
        <f t="shared" si="357"/>
        <v/>
      </c>
      <c r="Z172" s="6" t="str">
        <f t="shared" si="357"/>
        <v/>
      </c>
      <c r="AA172" s="6" t="str">
        <f t="shared" si="357"/>
        <v/>
      </c>
      <c r="AB172" s="6" t="str">
        <f t="shared" si="357"/>
        <v/>
      </c>
      <c r="AC172" s="6" t="str">
        <f t="shared" si="357"/>
        <v/>
      </c>
      <c r="AD172" s="6" t="str">
        <f t="shared" si="357"/>
        <v/>
      </c>
      <c r="AE172" s="6" t="str">
        <f t="shared" si="357"/>
        <v/>
      </c>
      <c r="AF172" s="6" t="str">
        <f t="shared" si="357"/>
        <v/>
      </c>
      <c r="AG172" s="6" t="str">
        <f t="shared" si="357"/>
        <v/>
      </c>
      <c r="AH172" s="6" t="str">
        <f t="shared" si="357"/>
        <v/>
      </c>
      <c r="AI172" s="6" t="str">
        <f t="shared" si="357"/>
        <v/>
      </c>
      <c r="AJ172" s="6" t="str">
        <f t="shared" si="357"/>
        <v/>
      </c>
      <c r="AK172" s="6" t="str">
        <f t="shared" si="357"/>
        <v/>
      </c>
      <c r="AL172" s="6" t="str">
        <f t="shared" si="357"/>
        <v/>
      </c>
      <c r="AM172" s="6" t="str">
        <f t="shared" si="357"/>
        <v/>
      </c>
      <c r="AN172" s="6" t="str">
        <f t="shared" si="357"/>
        <v/>
      </c>
      <c r="AO172" s="6" t="str">
        <f t="shared" si="357"/>
        <v/>
      </c>
      <c r="AP172" s="6" t="str">
        <f t="shared" si="357"/>
        <v/>
      </c>
      <c r="AQ172" s="6" t="str">
        <f t="shared" si="357"/>
        <v/>
      </c>
      <c r="AR172" s="6" t="str">
        <f t="shared" si="357"/>
        <v/>
      </c>
      <c r="AS172" s="6" t="str">
        <f t="shared" si="357"/>
        <v/>
      </c>
      <c r="AT172" s="6" t="str">
        <f t="shared" si="357"/>
        <v/>
      </c>
      <c r="AU172" s="6" t="str">
        <f t="shared" si="357"/>
        <v/>
      </c>
      <c r="AV172" s="6" t="str">
        <f t="shared" si="357"/>
        <v/>
      </c>
      <c r="AW172" s="6" t="str">
        <f t="shared" si="357"/>
        <v/>
      </c>
      <c r="AX172" s="6" t="str">
        <f t="shared" si="357"/>
        <v/>
      </c>
      <c r="AY172" s="6" t="str">
        <f t="shared" si="357"/>
        <v/>
      </c>
      <c r="AZ172" s="6" t="str">
        <f t="shared" si="357"/>
        <v/>
      </c>
      <c r="BA172" s="6" t="str">
        <f t="shared" si="357"/>
        <v/>
      </c>
      <c r="BB172" s="6" t="str">
        <f t="shared" si="357"/>
        <v/>
      </c>
      <c r="BC172" s="6" t="str">
        <f t="shared" si="357"/>
        <v/>
      </c>
      <c r="BD172" s="6" t="str">
        <f t="shared" si="357"/>
        <v/>
      </c>
      <c r="BE172" s="6" t="str">
        <f t="shared" si="357"/>
        <v/>
      </c>
      <c r="BF172" s="6" t="str">
        <f t="shared" si="357"/>
        <v/>
      </c>
      <c r="BG172" s="6" t="str">
        <f t="shared" si="357"/>
        <v/>
      </c>
      <c r="BH172" s="6" t="str">
        <f t="shared" si="357"/>
        <v/>
      </c>
      <c r="BI172" s="6" t="str">
        <f t="shared" si="357"/>
        <v/>
      </c>
      <c r="BJ172" s="6" t="str">
        <f t="shared" si="357"/>
        <v/>
      </c>
      <c r="BK172" s="6" t="str">
        <f t="shared" si="357"/>
        <v/>
      </c>
      <c r="BL172" s="6" t="str">
        <f t="shared" si="357"/>
        <v/>
      </c>
      <c r="BM172" s="6" t="str">
        <f t="shared" si="357"/>
        <v/>
      </c>
      <c r="BN172" s="6" t="str">
        <f t="shared" ref="BN172:CS172" si="358">IFERROR(IF(LEN(BN139),RIGHT(DEC2HEX(BN139,4),4),""),"")</f>
        <v/>
      </c>
      <c r="BO172" s="6" t="str">
        <f t="shared" si="358"/>
        <v/>
      </c>
      <c r="BP172" s="6" t="str">
        <f t="shared" si="358"/>
        <v/>
      </c>
      <c r="BQ172" s="6" t="str">
        <f t="shared" si="358"/>
        <v/>
      </c>
      <c r="BR172" s="6" t="str">
        <f t="shared" si="358"/>
        <v/>
      </c>
      <c r="BS172" s="6" t="str">
        <f t="shared" si="358"/>
        <v/>
      </c>
      <c r="BT172" s="6" t="str">
        <f t="shared" si="358"/>
        <v/>
      </c>
      <c r="BU172" s="6" t="str">
        <f t="shared" si="358"/>
        <v/>
      </c>
      <c r="BV172" s="6" t="str">
        <f t="shared" si="358"/>
        <v/>
      </c>
      <c r="BW172" s="6" t="str">
        <f t="shared" si="358"/>
        <v/>
      </c>
      <c r="BX172" s="6" t="str">
        <f t="shared" si="358"/>
        <v/>
      </c>
      <c r="BY172" s="6" t="str">
        <f t="shared" si="358"/>
        <v/>
      </c>
      <c r="BZ172" s="6" t="str">
        <f t="shared" si="358"/>
        <v/>
      </c>
      <c r="CA172" s="6" t="str">
        <f t="shared" si="358"/>
        <v/>
      </c>
      <c r="CB172" s="6" t="str">
        <f t="shared" si="358"/>
        <v/>
      </c>
      <c r="CC172" s="6" t="str">
        <f t="shared" si="358"/>
        <v/>
      </c>
      <c r="CD172" s="6" t="str">
        <f t="shared" si="358"/>
        <v/>
      </c>
      <c r="CE172" s="6" t="str">
        <f t="shared" si="358"/>
        <v/>
      </c>
      <c r="CF172" s="6" t="str">
        <f t="shared" si="358"/>
        <v/>
      </c>
      <c r="CG172" s="6" t="str">
        <f t="shared" si="358"/>
        <v/>
      </c>
      <c r="CH172" s="6" t="str">
        <f t="shared" si="358"/>
        <v/>
      </c>
      <c r="CI172" s="6" t="str">
        <f t="shared" si="358"/>
        <v/>
      </c>
      <c r="CJ172" s="6" t="str">
        <f t="shared" si="358"/>
        <v/>
      </c>
      <c r="CK172" s="6" t="str">
        <f t="shared" si="358"/>
        <v/>
      </c>
      <c r="CL172" s="6" t="str">
        <f t="shared" si="358"/>
        <v/>
      </c>
      <c r="CM172" s="6" t="str">
        <f t="shared" si="358"/>
        <v/>
      </c>
      <c r="CN172" s="6" t="str">
        <f t="shared" si="358"/>
        <v/>
      </c>
      <c r="CO172" s="6" t="str">
        <f t="shared" si="358"/>
        <v/>
      </c>
      <c r="CP172" s="6" t="str">
        <f t="shared" si="358"/>
        <v/>
      </c>
      <c r="CQ172" s="6" t="str">
        <f t="shared" si="358"/>
        <v/>
      </c>
      <c r="CR172" s="6" t="str">
        <f t="shared" si="358"/>
        <v/>
      </c>
      <c r="CS172" s="6" t="str">
        <f t="shared" si="358"/>
        <v/>
      </c>
    </row>
    <row r="173" spans="1:97">
      <c r="A173" s="5">
        <f t="shared" si="336"/>
        <v>13</v>
      </c>
      <c r="B173" s="6" t="str">
        <f t="shared" ref="B173:BM173" si="359">IFERROR(IF(LEN(B140),RIGHT(DEC2HEX(B140,4),4),""),"")</f>
        <v/>
      </c>
      <c r="C173" s="6" t="str">
        <f t="shared" si="359"/>
        <v/>
      </c>
      <c r="D173" s="6" t="str">
        <f t="shared" si="359"/>
        <v/>
      </c>
      <c r="E173" s="6" t="str">
        <f t="shared" si="359"/>
        <v/>
      </c>
      <c r="F173" s="6" t="str">
        <f t="shared" si="359"/>
        <v/>
      </c>
      <c r="G173" s="6" t="str">
        <f t="shared" si="359"/>
        <v/>
      </c>
      <c r="H173" s="6" t="str">
        <f t="shared" si="359"/>
        <v/>
      </c>
      <c r="I173" s="6" t="str">
        <f t="shared" si="359"/>
        <v/>
      </c>
      <c r="J173" s="6" t="str">
        <f t="shared" si="359"/>
        <v/>
      </c>
      <c r="K173" s="6" t="str">
        <f t="shared" si="359"/>
        <v/>
      </c>
      <c r="L173" s="6" t="str">
        <f t="shared" si="359"/>
        <v/>
      </c>
      <c r="M173" s="6" t="str">
        <f t="shared" si="359"/>
        <v/>
      </c>
      <c r="N173" s="6" t="str">
        <f t="shared" si="359"/>
        <v/>
      </c>
      <c r="O173" s="6" t="str">
        <f t="shared" si="359"/>
        <v/>
      </c>
      <c r="P173" s="6" t="str">
        <f t="shared" si="359"/>
        <v/>
      </c>
      <c r="Q173" s="6" t="str">
        <f t="shared" si="359"/>
        <v/>
      </c>
      <c r="R173" s="6" t="str">
        <f t="shared" si="359"/>
        <v/>
      </c>
      <c r="S173" s="6" t="str">
        <f t="shared" si="359"/>
        <v/>
      </c>
      <c r="T173" s="6" t="str">
        <f t="shared" si="359"/>
        <v/>
      </c>
      <c r="U173" s="6" t="str">
        <f t="shared" si="359"/>
        <v/>
      </c>
      <c r="V173" s="6" t="str">
        <f t="shared" si="359"/>
        <v/>
      </c>
      <c r="W173" s="6" t="str">
        <f t="shared" si="359"/>
        <v/>
      </c>
      <c r="X173" s="6" t="str">
        <f t="shared" si="359"/>
        <v/>
      </c>
      <c r="Y173" s="6" t="str">
        <f t="shared" si="359"/>
        <v/>
      </c>
      <c r="Z173" s="6" t="str">
        <f t="shared" si="359"/>
        <v/>
      </c>
      <c r="AA173" s="6" t="str">
        <f t="shared" si="359"/>
        <v/>
      </c>
      <c r="AB173" s="6" t="str">
        <f t="shared" si="359"/>
        <v/>
      </c>
      <c r="AC173" s="6" t="str">
        <f t="shared" si="359"/>
        <v/>
      </c>
      <c r="AD173" s="6" t="str">
        <f t="shared" si="359"/>
        <v/>
      </c>
      <c r="AE173" s="6" t="str">
        <f t="shared" si="359"/>
        <v/>
      </c>
      <c r="AF173" s="6" t="str">
        <f t="shared" si="359"/>
        <v/>
      </c>
      <c r="AG173" s="6" t="str">
        <f t="shared" si="359"/>
        <v/>
      </c>
      <c r="AH173" s="6" t="str">
        <f t="shared" si="359"/>
        <v/>
      </c>
      <c r="AI173" s="6" t="str">
        <f t="shared" si="359"/>
        <v/>
      </c>
      <c r="AJ173" s="6" t="str">
        <f t="shared" si="359"/>
        <v/>
      </c>
      <c r="AK173" s="6" t="str">
        <f t="shared" si="359"/>
        <v/>
      </c>
      <c r="AL173" s="6" t="str">
        <f t="shared" si="359"/>
        <v/>
      </c>
      <c r="AM173" s="6" t="str">
        <f t="shared" si="359"/>
        <v/>
      </c>
      <c r="AN173" s="6" t="str">
        <f t="shared" si="359"/>
        <v/>
      </c>
      <c r="AO173" s="6" t="str">
        <f t="shared" si="359"/>
        <v/>
      </c>
      <c r="AP173" s="6" t="str">
        <f t="shared" si="359"/>
        <v/>
      </c>
      <c r="AQ173" s="6" t="str">
        <f t="shared" si="359"/>
        <v/>
      </c>
      <c r="AR173" s="6" t="str">
        <f t="shared" si="359"/>
        <v/>
      </c>
      <c r="AS173" s="6" t="str">
        <f t="shared" si="359"/>
        <v/>
      </c>
      <c r="AT173" s="6" t="str">
        <f t="shared" si="359"/>
        <v/>
      </c>
      <c r="AU173" s="6" t="str">
        <f t="shared" si="359"/>
        <v/>
      </c>
      <c r="AV173" s="6" t="str">
        <f t="shared" si="359"/>
        <v/>
      </c>
      <c r="AW173" s="6" t="str">
        <f t="shared" si="359"/>
        <v/>
      </c>
      <c r="AX173" s="6" t="str">
        <f t="shared" si="359"/>
        <v/>
      </c>
      <c r="AY173" s="6" t="str">
        <f t="shared" si="359"/>
        <v/>
      </c>
      <c r="AZ173" s="6" t="str">
        <f t="shared" si="359"/>
        <v/>
      </c>
      <c r="BA173" s="6" t="str">
        <f t="shared" si="359"/>
        <v/>
      </c>
      <c r="BB173" s="6" t="str">
        <f t="shared" si="359"/>
        <v/>
      </c>
      <c r="BC173" s="6" t="str">
        <f t="shared" si="359"/>
        <v/>
      </c>
      <c r="BD173" s="6" t="str">
        <f t="shared" si="359"/>
        <v/>
      </c>
      <c r="BE173" s="6" t="str">
        <f t="shared" si="359"/>
        <v/>
      </c>
      <c r="BF173" s="6" t="str">
        <f t="shared" si="359"/>
        <v/>
      </c>
      <c r="BG173" s="6" t="str">
        <f t="shared" si="359"/>
        <v/>
      </c>
      <c r="BH173" s="6" t="str">
        <f t="shared" si="359"/>
        <v/>
      </c>
      <c r="BI173" s="6" t="str">
        <f t="shared" si="359"/>
        <v/>
      </c>
      <c r="BJ173" s="6" t="str">
        <f t="shared" si="359"/>
        <v/>
      </c>
      <c r="BK173" s="6" t="str">
        <f t="shared" si="359"/>
        <v/>
      </c>
      <c r="BL173" s="6" t="str">
        <f t="shared" si="359"/>
        <v/>
      </c>
      <c r="BM173" s="6" t="str">
        <f t="shared" si="359"/>
        <v/>
      </c>
      <c r="BN173" s="6" t="str">
        <f t="shared" ref="BN173:CS173" si="360">IFERROR(IF(LEN(BN140),RIGHT(DEC2HEX(BN140,4),4),""),"")</f>
        <v/>
      </c>
      <c r="BO173" s="6" t="str">
        <f t="shared" si="360"/>
        <v/>
      </c>
      <c r="BP173" s="6" t="str">
        <f t="shared" si="360"/>
        <v/>
      </c>
      <c r="BQ173" s="6" t="str">
        <f t="shared" si="360"/>
        <v/>
      </c>
      <c r="BR173" s="6" t="str">
        <f t="shared" si="360"/>
        <v/>
      </c>
      <c r="BS173" s="6" t="str">
        <f t="shared" si="360"/>
        <v/>
      </c>
      <c r="BT173" s="6" t="str">
        <f t="shared" si="360"/>
        <v/>
      </c>
      <c r="BU173" s="6" t="str">
        <f t="shared" si="360"/>
        <v/>
      </c>
      <c r="BV173" s="6" t="str">
        <f t="shared" si="360"/>
        <v/>
      </c>
      <c r="BW173" s="6" t="str">
        <f t="shared" si="360"/>
        <v/>
      </c>
      <c r="BX173" s="6" t="str">
        <f t="shared" si="360"/>
        <v/>
      </c>
      <c r="BY173" s="6" t="str">
        <f t="shared" si="360"/>
        <v/>
      </c>
      <c r="BZ173" s="6" t="str">
        <f t="shared" si="360"/>
        <v/>
      </c>
      <c r="CA173" s="6" t="str">
        <f t="shared" si="360"/>
        <v/>
      </c>
      <c r="CB173" s="6" t="str">
        <f t="shared" si="360"/>
        <v/>
      </c>
      <c r="CC173" s="6" t="str">
        <f t="shared" si="360"/>
        <v/>
      </c>
      <c r="CD173" s="6" t="str">
        <f t="shared" si="360"/>
        <v/>
      </c>
      <c r="CE173" s="6" t="str">
        <f t="shared" si="360"/>
        <v/>
      </c>
      <c r="CF173" s="6" t="str">
        <f t="shared" si="360"/>
        <v/>
      </c>
      <c r="CG173" s="6" t="str">
        <f t="shared" si="360"/>
        <v/>
      </c>
      <c r="CH173" s="6" t="str">
        <f t="shared" si="360"/>
        <v/>
      </c>
      <c r="CI173" s="6" t="str">
        <f t="shared" si="360"/>
        <v/>
      </c>
      <c r="CJ173" s="6" t="str">
        <f t="shared" si="360"/>
        <v/>
      </c>
      <c r="CK173" s="6" t="str">
        <f t="shared" si="360"/>
        <v/>
      </c>
      <c r="CL173" s="6" t="str">
        <f t="shared" si="360"/>
        <v/>
      </c>
      <c r="CM173" s="6" t="str">
        <f t="shared" si="360"/>
        <v/>
      </c>
      <c r="CN173" s="6" t="str">
        <f t="shared" si="360"/>
        <v/>
      </c>
      <c r="CO173" s="6" t="str">
        <f t="shared" si="360"/>
        <v/>
      </c>
      <c r="CP173" s="6" t="str">
        <f t="shared" si="360"/>
        <v/>
      </c>
      <c r="CQ173" s="6" t="str">
        <f t="shared" si="360"/>
        <v/>
      </c>
      <c r="CR173" s="6" t="str">
        <f t="shared" si="360"/>
        <v/>
      </c>
      <c r="CS173" s="6" t="str">
        <f t="shared" si="360"/>
        <v/>
      </c>
    </row>
    <row r="174" spans="1:97">
      <c r="A174" s="5">
        <f t="shared" si="336"/>
        <v>14</v>
      </c>
      <c r="B174" s="6" t="str">
        <f t="shared" ref="B174:BM174" si="361">IFERROR(IF(LEN(B141),RIGHT(DEC2HEX(B141,4),4),""),"")</f>
        <v/>
      </c>
      <c r="C174" s="6" t="str">
        <f t="shared" si="361"/>
        <v/>
      </c>
      <c r="D174" s="6" t="str">
        <f t="shared" si="361"/>
        <v/>
      </c>
      <c r="E174" s="6" t="str">
        <f t="shared" si="361"/>
        <v/>
      </c>
      <c r="F174" s="6" t="str">
        <f t="shared" si="361"/>
        <v/>
      </c>
      <c r="G174" s="6" t="str">
        <f t="shared" si="361"/>
        <v/>
      </c>
      <c r="H174" s="6" t="str">
        <f t="shared" si="361"/>
        <v/>
      </c>
      <c r="I174" s="6" t="str">
        <f t="shared" si="361"/>
        <v/>
      </c>
      <c r="J174" s="6" t="str">
        <f t="shared" si="361"/>
        <v/>
      </c>
      <c r="K174" s="6" t="str">
        <f t="shared" si="361"/>
        <v/>
      </c>
      <c r="L174" s="6" t="str">
        <f t="shared" si="361"/>
        <v/>
      </c>
      <c r="M174" s="6" t="str">
        <f t="shared" si="361"/>
        <v/>
      </c>
      <c r="N174" s="6" t="str">
        <f t="shared" si="361"/>
        <v/>
      </c>
      <c r="O174" s="6" t="str">
        <f t="shared" si="361"/>
        <v/>
      </c>
      <c r="P174" s="6" t="str">
        <f t="shared" si="361"/>
        <v/>
      </c>
      <c r="Q174" s="6" t="str">
        <f t="shared" si="361"/>
        <v/>
      </c>
      <c r="R174" s="6" t="str">
        <f t="shared" si="361"/>
        <v/>
      </c>
      <c r="S174" s="6" t="str">
        <f t="shared" si="361"/>
        <v/>
      </c>
      <c r="T174" s="6" t="str">
        <f t="shared" si="361"/>
        <v/>
      </c>
      <c r="U174" s="6" t="str">
        <f t="shared" si="361"/>
        <v/>
      </c>
      <c r="V174" s="6" t="str">
        <f t="shared" si="361"/>
        <v/>
      </c>
      <c r="W174" s="6" t="str">
        <f t="shared" si="361"/>
        <v/>
      </c>
      <c r="X174" s="6" t="str">
        <f t="shared" si="361"/>
        <v/>
      </c>
      <c r="Y174" s="6" t="str">
        <f t="shared" si="361"/>
        <v/>
      </c>
      <c r="Z174" s="6" t="str">
        <f t="shared" si="361"/>
        <v/>
      </c>
      <c r="AA174" s="6" t="str">
        <f t="shared" si="361"/>
        <v/>
      </c>
      <c r="AB174" s="6" t="str">
        <f t="shared" si="361"/>
        <v/>
      </c>
      <c r="AC174" s="6" t="str">
        <f t="shared" si="361"/>
        <v/>
      </c>
      <c r="AD174" s="6" t="str">
        <f t="shared" si="361"/>
        <v/>
      </c>
      <c r="AE174" s="6" t="str">
        <f t="shared" si="361"/>
        <v/>
      </c>
      <c r="AF174" s="6" t="str">
        <f t="shared" si="361"/>
        <v/>
      </c>
      <c r="AG174" s="6" t="str">
        <f t="shared" si="361"/>
        <v/>
      </c>
      <c r="AH174" s="6" t="str">
        <f t="shared" si="361"/>
        <v/>
      </c>
      <c r="AI174" s="6" t="str">
        <f t="shared" si="361"/>
        <v/>
      </c>
      <c r="AJ174" s="6" t="str">
        <f t="shared" si="361"/>
        <v/>
      </c>
      <c r="AK174" s="6" t="str">
        <f t="shared" si="361"/>
        <v/>
      </c>
      <c r="AL174" s="6" t="str">
        <f t="shared" si="361"/>
        <v/>
      </c>
      <c r="AM174" s="6" t="str">
        <f t="shared" si="361"/>
        <v/>
      </c>
      <c r="AN174" s="6" t="str">
        <f t="shared" si="361"/>
        <v/>
      </c>
      <c r="AO174" s="6" t="str">
        <f t="shared" si="361"/>
        <v/>
      </c>
      <c r="AP174" s="6" t="str">
        <f t="shared" si="361"/>
        <v/>
      </c>
      <c r="AQ174" s="6" t="str">
        <f t="shared" si="361"/>
        <v/>
      </c>
      <c r="AR174" s="6" t="str">
        <f t="shared" si="361"/>
        <v/>
      </c>
      <c r="AS174" s="6" t="str">
        <f t="shared" si="361"/>
        <v/>
      </c>
      <c r="AT174" s="6" t="str">
        <f t="shared" si="361"/>
        <v/>
      </c>
      <c r="AU174" s="6" t="str">
        <f t="shared" si="361"/>
        <v/>
      </c>
      <c r="AV174" s="6" t="str">
        <f t="shared" si="361"/>
        <v/>
      </c>
      <c r="AW174" s="6" t="str">
        <f t="shared" si="361"/>
        <v/>
      </c>
      <c r="AX174" s="6" t="str">
        <f t="shared" si="361"/>
        <v/>
      </c>
      <c r="AY174" s="6" t="str">
        <f t="shared" si="361"/>
        <v/>
      </c>
      <c r="AZ174" s="6" t="str">
        <f t="shared" si="361"/>
        <v/>
      </c>
      <c r="BA174" s="6" t="str">
        <f t="shared" si="361"/>
        <v/>
      </c>
      <c r="BB174" s="6" t="str">
        <f t="shared" si="361"/>
        <v/>
      </c>
      <c r="BC174" s="6" t="str">
        <f t="shared" si="361"/>
        <v/>
      </c>
      <c r="BD174" s="6" t="str">
        <f t="shared" si="361"/>
        <v/>
      </c>
      <c r="BE174" s="6" t="str">
        <f t="shared" si="361"/>
        <v/>
      </c>
      <c r="BF174" s="6" t="str">
        <f t="shared" si="361"/>
        <v/>
      </c>
      <c r="BG174" s="6" t="str">
        <f t="shared" si="361"/>
        <v/>
      </c>
      <c r="BH174" s="6" t="str">
        <f t="shared" si="361"/>
        <v/>
      </c>
      <c r="BI174" s="6" t="str">
        <f t="shared" si="361"/>
        <v/>
      </c>
      <c r="BJ174" s="6" t="str">
        <f t="shared" si="361"/>
        <v/>
      </c>
      <c r="BK174" s="6" t="str">
        <f t="shared" si="361"/>
        <v/>
      </c>
      <c r="BL174" s="6" t="str">
        <f t="shared" si="361"/>
        <v/>
      </c>
      <c r="BM174" s="6" t="str">
        <f t="shared" si="361"/>
        <v/>
      </c>
      <c r="BN174" s="6" t="str">
        <f t="shared" ref="BN174:CS174" si="362">IFERROR(IF(LEN(BN141),RIGHT(DEC2HEX(BN141,4),4),""),"")</f>
        <v/>
      </c>
      <c r="BO174" s="6" t="str">
        <f t="shared" si="362"/>
        <v/>
      </c>
      <c r="BP174" s="6" t="str">
        <f t="shared" si="362"/>
        <v/>
      </c>
      <c r="BQ174" s="6" t="str">
        <f t="shared" si="362"/>
        <v/>
      </c>
      <c r="BR174" s="6" t="str">
        <f t="shared" si="362"/>
        <v/>
      </c>
      <c r="BS174" s="6" t="str">
        <f t="shared" si="362"/>
        <v/>
      </c>
      <c r="BT174" s="6" t="str">
        <f t="shared" si="362"/>
        <v/>
      </c>
      <c r="BU174" s="6" t="str">
        <f t="shared" si="362"/>
        <v/>
      </c>
      <c r="BV174" s="6" t="str">
        <f t="shared" si="362"/>
        <v/>
      </c>
      <c r="BW174" s="6" t="str">
        <f t="shared" si="362"/>
        <v/>
      </c>
      <c r="BX174" s="6" t="str">
        <f t="shared" si="362"/>
        <v/>
      </c>
      <c r="BY174" s="6" t="str">
        <f t="shared" si="362"/>
        <v/>
      </c>
      <c r="BZ174" s="6" t="str">
        <f t="shared" si="362"/>
        <v/>
      </c>
      <c r="CA174" s="6" t="str">
        <f t="shared" si="362"/>
        <v/>
      </c>
      <c r="CB174" s="6" t="str">
        <f t="shared" si="362"/>
        <v/>
      </c>
      <c r="CC174" s="6" t="str">
        <f t="shared" si="362"/>
        <v/>
      </c>
      <c r="CD174" s="6" t="str">
        <f t="shared" si="362"/>
        <v/>
      </c>
      <c r="CE174" s="6" t="str">
        <f t="shared" si="362"/>
        <v/>
      </c>
      <c r="CF174" s="6" t="str">
        <f t="shared" si="362"/>
        <v/>
      </c>
      <c r="CG174" s="6" t="str">
        <f t="shared" si="362"/>
        <v/>
      </c>
      <c r="CH174" s="6" t="str">
        <f t="shared" si="362"/>
        <v/>
      </c>
      <c r="CI174" s="6" t="str">
        <f t="shared" si="362"/>
        <v/>
      </c>
      <c r="CJ174" s="6" t="str">
        <f t="shared" si="362"/>
        <v/>
      </c>
      <c r="CK174" s="6" t="str">
        <f t="shared" si="362"/>
        <v/>
      </c>
      <c r="CL174" s="6" t="str">
        <f t="shared" si="362"/>
        <v/>
      </c>
      <c r="CM174" s="6" t="str">
        <f t="shared" si="362"/>
        <v/>
      </c>
      <c r="CN174" s="6" t="str">
        <f t="shared" si="362"/>
        <v/>
      </c>
      <c r="CO174" s="6" t="str">
        <f t="shared" si="362"/>
        <v/>
      </c>
      <c r="CP174" s="6" t="str">
        <f t="shared" si="362"/>
        <v/>
      </c>
      <c r="CQ174" s="6" t="str">
        <f t="shared" si="362"/>
        <v/>
      </c>
      <c r="CR174" s="6" t="str">
        <f t="shared" si="362"/>
        <v/>
      </c>
      <c r="CS174" s="6" t="str">
        <f t="shared" si="362"/>
        <v/>
      </c>
    </row>
    <row r="175" spans="1:97">
      <c r="A175" s="5">
        <f t="shared" si="336"/>
        <v>15</v>
      </c>
      <c r="B175" s="6" t="str">
        <f t="shared" ref="B175:BM175" si="363">IFERROR(IF(LEN(B142),RIGHT(DEC2HEX(B142,4),4),""),"")</f>
        <v/>
      </c>
      <c r="C175" s="6" t="str">
        <f t="shared" si="363"/>
        <v/>
      </c>
      <c r="D175" s="6" t="str">
        <f t="shared" si="363"/>
        <v/>
      </c>
      <c r="E175" s="6" t="str">
        <f t="shared" si="363"/>
        <v/>
      </c>
      <c r="F175" s="6" t="str">
        <f t="shared" si="363"/>
        <v/>
      </c>
      <c r="G175" s="6" t="str">
        <f t="shared" si="363"/>
        <v/>
      </c>
      <c r="H175" s="6" t="str">
        <f t="shared" si="363"/>
        <v/>
      </c>
      <c r="I175" s="6" t="str">
        <f t="shared" si="363"/>
        <v/>
      </c>
      <c r="J175" s="6" t="str">
        <f t="shared" si="363"/>
        <v/>
      </c>
      <c r="K175" s="6" t="str">
        <f t="shared" si="363"/>
        <v/>
      </c>
      <c r="L175" s="6" t="str">
        <f t="shared" si="363"/>
        <v/>
      </c>
      <c r="M175" s="6" t="str">
        <f t="shared" si="363"/>
        <v/>
      </c>
      <c r="N175" s="6" t="str">
        <f t="shared" si="363"/>
        <v/>
      </c>
      <c r="O175" s="6" t="str">
        <f t="shared" si="363"/>
        <v/>
      </c>
      <c r="P175" s="6" t="str">
        <f t="shared" si="363"/>
        <v/>
      </c>
      <c r="Q175" s="6" t="str">
        <f t="shared" si="363"/>
        <v/>
      </c>
      <c r="R175" s="6" t="str">
        <f t="shared" si="363"/>
        <v/>
      </c>
      <c r="S175" s="6" t="str">
        <f t="shared" si="363"/>
        <v/>
      </c>
      <c r="T175" s="6" t="str">
        <f t="shared" si="363"/>
        <v/>
      </c>
      <c r="U175" s="6" t="str">
        <f t="shared" si="363"/>
        <v/>
      </c>
      <c r="V175" s="6" t="str">
        <f t="shared" si="363"/>
        <v/>
      </c>
      <c r="W175" s="6" t="str">
        <f t="shared" si="363"/>
        <v/>
      </c>
      <c r="X175" s="6" t="str">
        <f t="shared" si="363"/>
        <v/>
      </c>
      <c r="Y175" s="6" t="str">
        <f t="shared" si="363"/>
        <v/>
      </c>
      <c r="Z175" s="6" t="str">
        <f t="shared" si="363"/>
        <v/>
      </c>
      <c r="AA175" s="6" t="str">
        <f t="shared" si="363"/>
        <v/>
      </c>
      <c r="AB175" s="6" t="str">
        <f t="shared" si="363"/>
        <v/>
      </c>
      <c r="AC175" s="6" t="str">
        <f t="shared" si="363"/>
        <v/>
      </c>
      <c r="AD175" s="6" t="str">
        <f t="shared" si="363"/>
        <v/>
      </c>
      <c r="AE175" s="6" t="str">
        <f t="shared" si="363"/>
        <v/>
      </c>
      <c r="AF175" s="6" t="str">
        <f t="shared" si="363"/>
        <v/>
      </c>
      <c r="AG175" s="6" t="str">
        <f t="shared" si="363"/>
        <v/>
      </c>
      <c r="AH175" s="6" t="str">
        <f t="shared" si="363"/>
        <v/>
      </c>
      <c r="AI175" s="6" t="str">
        <f t="shared" si="363"/>
        <v/>
      </c>
      <c r="AJ175" s="6" t="str">
        <f t="shared" si="363"/>
        <v/>
      </c>
      <c r="AK175" s="6" t="str">
        <f t="shared" si="363"/>
        <v/>
      </c>
      <c r="AL175" s="6" t="str">
        <f t="shared" si="363"/>
        <v/>
      </c>
      <c r="AM175" s="6" t="str">
        <f t="shared" si="363"/>
        <v/>
      </c>
      <c r="AN175" s="6" t="str">
        <f t="shared" si="363"/>
        <v/>
      </c>
      <c r="AO175" s="6" t="str">
        <f t="shared" si="363"/>
        <v/>
      </c>
      <c r="AP175" s="6" t="str">
        <f t="shared" si="363"/>
        <v/>
      </c>
      <c r="AQ175" s="6" t="str">
        <f t="shared" si="363"/>
        <v/>
      </c>
      <c r="AR175" s="6" t="str">
        <f t="shared" si="363"/>
        <v/>
      </c>
      <c r="AS175" s="6" t="str">
        <f t="shared" si="363"/>
        <v/>
      </c>
      <c r="AT175" s="6" t="str">
        <f t="shared" si="363"/>
        <v/>
      </c>
      <c r="AU175" s="6" t="str">
        <f t="shared" si="363"/>
        <v/>
      </c>
      <c r="AV175" s="6" t="str">
        <f t="shared" si="363"/>
        <v/>
      </c>
      <c r="AW175" s="6" t="str">
        <f t="shared" si="363"/>
        <v/>
      </c>
      <c r="AX175" s="6" t="str">
        <f t="shared" si="363"/>
        <v/>
      </c>
      <c r="AY175" s="6" t="str">
        <f t="shared" si="363"/>
        <v/>
      </c>
      <c r="AZ175" s="6" t="str">
        <f t="shared" si="363"/>
        <v/>
      </c>
      <c r="BA175" s="6" t="str">
        <f t="shared" si="363"/>
        <v/>
      </c>
      <c r="BB175" s="6" t="str">
        <f t="shared" si="363"/>
        <v/>
      </c>
      <c r="BC175" s="6" t="str">
        <f t="shared" si="363"/>
        <v/>
      </c>
      <c r="BD175" s="6" t="str">
        <f t="shared" si="363"/>
        <v/>
      </c>
      <c r="BE175" s="6" t="str">
        <f t="shared" si="363"/>
        <v/>
      </c>
      <c r="BF175" s="6" t="str">
        <f t="shared" si="363"/>
        <v/>
      </c>
      <c r="BG175" s="6" t="str">
        <f t="shared" si="363"/>
        <v/>
      </c>
      <c r="BH175" s="6" t="str">
        <f t="shared" si="363"/>
        <v/>
      </c>
      <c r="BI175" s="6" t="str">
        <f t="shared" si="363"/>
        <v/>
      </c>
      <c r="BJ175" s="6" t="str">
        <f t="shared" si="363"/>
        <v/>
      </c>
      <c r="BK175" s="6" t="str">
        <f t="shared" si="363"/>
        <v/>
      </c>
      <c r="BL175" s="6" t="str">
        <f t="shared" si="363"/>
        <v/>
      </c>
      <c r="BM175" s="6" t="str">
        <f t="shared" si="363"/>
        <v/>
      </c>
      <c r="BN175" s="6" t="str">
        <f t="shared" ref="BN175:CS175" si="364">IFERROR(IF(LEN(BN142),RIGHT(DEC2HEX(BN142,4),4),""),"")</f>
        <v/>
      </c>
      <c r="BO175" s="6" t="str">
        <f t="shared" si="364"/>
        <v/>
      </c>
      <c r="BP175" s="6" t="str">
        <f t="shared" si="364"/>
        <v/>
      </c>
      <c r="BQ175" s="6" t="str">
        <f t="shared" si="364"/>
        <v/>
      </c>
      <c r="BR175" s="6" t="str">
        <f t="shared" si="364"/>
        <v/>
      </c>
      <c r="BS175" s="6" t="str">
        <f t="shared" si="364"/>
        <v/>
      </c>
      <c r="BT175" s="6" t="str">
        <f t="shared" si="364"/>
        <v/>
      </c>
      <c r="BU175" s="6" t="str">
        <f t="shared" si="364"/>
        <v/>
      </c>
      <c r="BV175" s="6" t="str">
        <f t="shared" si="364"/>
        <v/>
      </c>
      <c r="BW175" s="6" t="str">
        <f t="shared" si="364"/>
        <v/>
      </c>
      <c r="BX175" s="6" t="str">
        <f t="shared" si="364"/>
        <v/>
      </c>
      <c r="BY175" s="6" t="str">
        <f t="shared" si="364"/>
        <v/>
      </c>
      <c r="BZ175" s="6" t="str">
        <f t="shared" si="364"/>
        <v/>
      </c>
      <c r="CA175" s="6" t="str">
        <f t="shared" si="364"/>
        <v/>
      </c>
      <c r="CB175" s="6" t="str">
        <f t="shared" si="364"/>
        <v/>
      </c>
      <c r="CC175" s="6" t="str">
        <f t="shared" si="364"/>
        <v/>
      </c>
      <c r="CD175" s="6" t="str">
        <f t="shared" si="364"/>
        <v/>
      </c>
      <c r="CE175" s="6" t="str">
        <f t="shared" si="364"/>
        <v/>
      </c>
      <c r="CF175" s="6" t="str">
        <f t="shared" si="364"/>
        <v/>
      </c>
      <c r="CG175" s="6" t="str">
        <f t="shared" si="364"/>
        <v/>
      </c>
      <c r="CH175" s="6" t="str">
        <f t="shared" si="364"/>
        <v/>
      </c>
      <c r="CI175" s="6" t="str">
        <f t="shared" si="364"/>
        <v/>
      </c>
      <c r="CJ175" s="6" t="str">
        <f t="shared" si="364"/>
        <v/>
      </c>
      <c r="CK175" s="6" t="str">
        <f t="shared" si="364"/>
        <v/>
      </c>
      <c r="CL175" s="6" t="str">
        <f t="shared" si="364"/>
        <v/>
      </c>
      <c r="CM175" s="6" t="str">
        <f t="shared" si="364"/>
        <v/>
      </c>
      <c r="CN175" s="6" t="str">
        <f t="shared" si="364"/>
        <v/>
      </c>
      <c r="CO175" s="6" t="str">
        <f t="shared" si="364"/>
        <v/>
      </c>
      <c r="CP175" s="6" t="str">
        <f t="shared" si="364"/>
        <v/>
      </c>
      <c r="CQ175" s="6" t="str">
        <f t="shared" si="364"/>
        <v/>
      </c>
      <c r="CR175" s="6" t="str">
        <f t="shared" si="364"/>
        <v/>
      </c>
      <c r="CS175" s="6" t="str">
        <f t="shared" si="364"/>
        <v/>
      </c>
    </row>
    <row r="176" spans="1:97">
      <c r="A176" s="5">
        <f t="shared" si="336"/>
        <v>16</v>
      </c>
      <c r="B176" s="6" t="str">
        <f t="shared" ref="B176:BM176" si="365">IFERROR(IF(LEN(B143),RIGHT(DEC2HEX(B143,4),4),""),"")</f>
        <v/>
      </c>
      <c r="C176" s="6" t="str">
        <f t="shared" si="365"/>
        <v/>
      </c>
      <c r="D176" s="6" t="str">
        <f t="shared" si="365"/>
        <v/>
      </c>
      <c r="E176" s="6" t="str">
        <f t="shared" si="365"/>
        <v/>
      </c>
      <c r="F176" s="6" t="str">
        <f t="shared" si="365"/>
        <v/>
      </c>
      <c r="G176" s="6" t="str">
        <f t="shared" si="365"/>
        <v/>
      </c>
      <c r="H176" s="6" t="str">
        <f t="shared" si="365"/>
        <v/>
      </c>
      <c r="I176" s="6" t="str">
        <f t="shared" si="365"/>
        <v/>
      </c>
      <c r="J176" s="6" t="str">
        <f t="shared" si="365"/>
        <v/>
      </c>
      <c r="K176" s="6" t="str">
        <f t="shared" si="365"/>
        <v/>
      </c>
      <c r="L176" s="6" t="str">
        <f t="shared" si="365"/>
        <v/>
      </c>
      <c r="M176" s="6" t="str">
        <f t="shared" si="365"/>
        <v/>
      </c>
      <c r="N176" s="6" t="str">
        <f t="shared" si="365"/>
        <v/>
      </c>
      <c r="O176" s="6" t="str">
        <f t="shared" si="365"/>
        <v/>
      </c>
      <c r="P176" s="6" t="str">
        <f t="shared" si="365"/>
        <v/>
      </c>
      <c r="Q176" s="6" t="str">
        <f t="shared" si="365"/>
        <v/>
      </c>
      <c r="R176" s="6" t="str">
        <f t="shared" si="365"/>
        <v/>
      </c>
      <c r="S176" s="6" t="str">
        <f t="shared" si="365"/>
        <v/>
      </c>
      <c r="T176" s="6" t="str">
        <f t="shared" si="365"/>
        <v/>
      </c>
      <c r="U176" s="6" t="str">
        <f t="shared" si="365"/>
        <v/>
      </c>
      <c r="V176" s="6" t="str">
        <f t="shared" si="365"/>
        <v/>
      </c>
      <c r="W176" s="6" t="str">
        <f t="shared" si="365"/>
        <v/>
      </c>
      <c r="X176" s="6" t="str">
        <f t="shared" si="365"/>
        <v/>
      </c>
      <c r="Y176" s="6" t="str">
        <f t="shared" si="365"/>
        <v/>
      </c>
      <c r="Z176" s="6" t="str">
        <f t="shared" si="365"/>
        <v/>
      </c>
      <c r="AA176" s="6" t="str">
        <f t="shared" si="365"/>
        <v/>
      </c>
      <c r="AB176" s="6" t="str">
        <f t="shared" si="365"/>
        <v/>
      </c>
      <c r="AC176" s="6" t="str">
        <f t="shared" si="365"/>
        <v/>
      </c>
      <c r="AD176" s="6" t="str">
        <f t="shared" si="365"/>
        <v/>
      </c>
      <c r="AE176" s="6" t="str">
        <f t="shared" si="365"/>
        <v/>
      </c>
      <c r="AF176" s="6" t="str">
        <f t="shared" si="365"/>
        <v/>
      </c>
      <c r="AG176" s="6" t="str">
        <f t="shared" si="365"/>
        <v/>
      </c>
      <c r="AH176" s="6" t="str">
        <f t="shared" si="365"/>
        <v/>
      </c>
      <c r="AI176" s="6" t="str">
        <f t="shared" si="365"/>
        <v/>
      </c>
      <c r="AJ176" s="6" t="str">
        <f t="shared" si="365"/>
        <v/>
      </c>
      <c r="AK176" s="6" t="str">
        <f t="shared" si="365"/>
        <v/>
      </c>
      <c r="AL176" s="6" t="str">
        <f t="shared" si="365"/>
        <v/>
      </c>
      <c r="AM176" s="6" t="str">
        <f t="shared" si="365"/>
        <v/>
      </c>
      <c r="AN176" s="6" t="str">
        <f t="shared" si="365"/>
        <v/>
      </c>
      <c r="AO176" s="6" t="str">
        <f t="shared" si="365"/>
        <v/>
      </c>
      <c r="AP176" s="6" t="str">
        <f t="shared" si="365"/>
        <v/>
      </c>
      <c r="AQ176" s="6" t="str">
        <f t="shared" si="365"/>
        <v/>
      </c>
      <c r="AR176" s="6" t="str">
        <f t="shared" si="365"/>
        <v/>
      </c>
      <c r="AS176" s="6" t="str">
        <f t="shared" si="365"/>
        <v/>
      </c>
      <c r="AT176" s="6" t="str">
        <f t="shared" si="365"/>
        <v/>
      </c>
      <c r="AU176" s="6" t="str">
        <f t="shared" si="365"/>
        <v/>
      </c>
      <c r="AV176" s="6" t="str">
        <f t="shared" si="365"/>
        <v/>
      </c>
      <c r="AW176" s="6" t="str">
        <f t="shared" si="365"/>
        <v/>
      </c>
      <c r="AX176" s="6" t="str">
        <f t="shared" si="365"/>
        <v/>
      </c>
      <c r="AY176" s="6" t="str">
        <f t="shared" si="365"/>
        <v/>
      </c>
      <c r="AZ176" s="6" t="str">
        <f t="shared" si="365"/>
        <v/>
      </c>
      <c r="BA176" s="6" t="str">
        <f t="shared" si="365"/>
        <v/>
      </c>
      <c r="BB176" s="6" t="str">
        <f t="shared" si="365"/>
        <v/>
      </c>
      <c r="BC176" s="6" t="str">
        <f t="shared" si="365"/>
        <v/>
      </c>
      <c r="BD176" s="6" t="str">
        <f t="shared" si="365"/>
        <v/>
      </c>
      <c r="BE176" s="6" t="str">
        <f t="shared" si="365"/>
        <v/>
      </c>
      <c r="BF176" s="6" t="str">
        <f t="shared" si="365"/>
        <v/>
      </c>
      <c r="BG176" s="6" t="str">
        <f t="shared" si="365"/>
        <v/>
      </c>
      <c r="BH176" s="6" t="str">
        <f t="shared" si="365"/>
        <v/>
      </c>
      <c r="BI176" s="6" t="str">
        <f t="shared" si="365"/>
        <v/>
      </c>
      <c r="BJ176" s="6" t="str">
        <f t="shared" si="365"/>
        <v/>
      </c>
      <c r="BK176" s="6" t="str">
        <f t="shared" si="365"/>
        <v/>
      </c>
      <c r="BL176" s="6" t="str">
        <f t="shared" si="365"/>
        <v/>
      </c>
      <c r="BM176" s="6" t="str">
        <f t="shared" si="365"/>
        <v/>
      </c>
      <c r="BN176" s="6" t="str">
        <f t="shared" ref="BN176:CS176" si="366">IFERROR(IF(LEN(BN143),RIGHT(DEC2HEX(BN143,4),4),""),"")</f>
        <v/>
      </c>
      <c r="BO176" s="6" t="str">
        <f t="shared" si="366"/>
        <v/>
      </c>
      <c r="BP176" s="6" t="str">
        <f t="shared" si="366"/>
        <v/>
      </c>
      <c r="BQ176" s="6" t="str">
        <f t="shared" si="366"/>
        <v/>
      </c>
      <c r="BR176" s="6" t="str">
        <f t="shared" si="366"/>
        <v/>
      </c>
      <c r="BS176" s="6" t="str">
        <f t="shared" si="366"/>
        <v/>
      </c>
      <c r="BT176" s="6" t="str">
        <f t="shared" si="366"/>
        <v/>
      </c>
      <c r="BU176" s="6" t="str">
        <f t="shared" si="366"/>
        <v/>
      </c>
      <c r="BV176" s="6" t="str">
        <f t="shared" si="366"/>
        <v/>
      </c>
      <c r="BW176" s="6" t="str">
        <f t="shared" si="366"/>
        <v/>
      </c>
      <c r="BX176" s="6" t="str">
        <f t="shared" si="366"/>
        <v/>
      </c>
      <c r="BY176" s="6" t="str">
        <f t="shared" si="366"/>
        <v/>
      </c>
      <c r="BZ176" s="6" t="str">
        <f t="shared" si="366"/>
        <v/>
      </c>
      <c r="CA176" s="6" t="str">
        <f t="shared" si="366"/>
        <v/>
      </c>
      <c r="CB176" s="6" t="str">
        <f t="shared" si="366"/>
        <v/>
      </c>
      <c r="CC176" s="6" t="str">
        <f t="shared" si="366"/>
        <v/>
      </c>
      <c r="CD176" s="6" t="str">
        <f t="shared" si="366"/>
        <v/>
      </c>
      <c r="CE176" s="6" t="str">
        <f t="shared" si="366"/>
        <v/>
      </c>
      <c r="CF176" s="6" t="str">
        <f t="shared" si="366"/>
        <v/>
      </c>
      <c r="CG176" s="6" t="str">
        <f t="shared" si="366"/>
        <v/>
      </c>
      <c r="CH176" s="6" t="str">
        <f t="shared" si="366"/>
        <v/>
      </c>
      <c r="CI176" s="6" t="str">
        <f t="shared" si="366"/>
        <v/>
      </c>
      <c r="CJ176" s="6" t="str">
        <f t="shared" si="366"/>
        <v/>
      </c>
      <c r="CK176" s="6" t="str">
        <f t="shared" si="366"/>
        <v/>
      </c>
      <c r="CL176" s="6" t="str">
        <f t="shared" si="366"/>
        <v/>
      </c>
      <c r="CM176" s="6" t="str">
        <f t="shared" si="366"/>
        <v/>
      </c>
      <c r="CN176" s="6" t="str">
        <f t="shared" si="366"/>
        <v/>
      </c>
      <c r="CO176" s="6" t="str">
        <f t="shared" si="366"/>
        <v/>
      </c>
      <c r="CP176" s="6" t="str">
        <f t="shared" si="366"/>
        <v/>
      </c>
      <c r="CQ176" s="6" t="str">
        <f t="shared" si="366"/>
        <v/>
      </c>
      <c r="CR176" s="6" t="str">
        <f t="shared" si="366"/>
        <v/>
      </c>
      <c r="CS176" s="6" t="str">
        <f t="shared" si="366"/>
        <v/>
      </c>
    </row>
    <row r="177" spans="1:97">
      <c r="A177" s="5">
        <f t="shared" si="336"/>
        <v>17</v>
      </c>
      <c r="B177" s="6" t="str">
        <f t="shared" ref="B177:BM177" si="367">IFERROR(IF(LEN(B144),RIGHT(DEC2HEX(B144,4),4),""),"")</f>
        <v>FF44</v>
      </c>
      <c r="C177" s="6" t="str">
        <f t="shared" si="367"/>
        <v>FFBF</v>
      </c>
      <c r="D177" s="6" t="str">
        <f t="shared" si="367"/>
        <v>FF45</v>
      </c>
      <c r="E177" s="6" t="str">
        <f t="shared" si="367"/>
        <v>FFC6</v>
      </c>
      <c r="F177" s="6" t="str">
        <f t="shared" si="367"/>
        <v>FF53</v>
      </c>
      <c r="G177" s="6" t="str">
        <f t="shared" si="367"/>
        <v>FFEB</v>
      </c>
      <c r="H177" s="6" t="str">
        <f t="shared" si="367"/>
        <v>FF55</v>
      </c>
      <c r="I177" s="6" t="str">
        <f t="shared" si="367"/>
        <v>FFE7</v>
      </c>
      <c r="J177" s="6" t="str">
        <f t="shared" si="367"/>
        <v>FF7A</v>
      </c>
      <c r="K177" s="6" t="str">
        <f t="shared" si="367"/>
        <v>FFF1</v>
      </c>
      <c r="L177" s="6" t="str">
        <f t="shared" si="367"/>
        <v>FF90</v>
      </c>
      <c r="M177" s="6" t="str">
        <f t="shared" si="367"/>
        <v>FFC8</v>
      </c>
      <c r="N177" s="6" t="str">
        <f t="shared" si="367"/>
        <v>FF84</v>
      </c>
      <c r="O177" s="6" t="str">
        <f t="shared" si="367"/>
        <v>FFA6</v>
      </c>
      <c r="P177" s="6" t="str">
        <f t="shared" si="367"/>
        <v>FF88</v>
      </c>
      <c r="Q177" s="6" t="str">
        <f t="shared" si="367"/>
        <v>FFA0</v>
      </c>
      <c r="R177" s="6" t="str">
        <f t="shared" si="367"/>
        <v>FFAD</v>
      </c>
      <c r="S177" s="6" t="str">
        <f t="shared" si="367"/>
        <v>FF97</v>
      </c>
      <c r="T177" s="6" t="str">
        <f t="shared" si="367"/>
        <v>FFBC</v>
      </c>
      <c r="U177" s="6" t="str">
        <f t="shared" si="367"/>
        <v>FFBC</v>
      </c>
      <c r="V177" s="6" t="str">
        <f t="shared" si="367"/>
        <v>FFD3</v>
      </c>
      <c r="W177" s="6" t="str">
        <f t="shared" si="367"/>
        <v>FFDE</v>
      </c>
      <c r="X177" s="6" t="str">
        <f t="shared" si="367"/>
        <v>FFC9</v>
      </c>
      <c r="Y177" s="6" t="str">
        <f t="shared" si="367"/>
        <v>FFFE</v>
      </c>
      <c r="Z177" s="6" t="str">
        <f t="shared" si="367"/>
        <v>FFA6</v>
      </c>
      <c r="AA177" s="6" t="str">
        <f t="shared" si="367"/>
        <v>FFE8</v>
      </c>
      <c r="AB177" s="6" t="str">
        <f t="shared" si="367"/>
        <v>FFAA</v>
      </c>
      <c r="AC177" s="6" t="str">
        <f t="shared" si="367"/>
        <v>FF91</v>
      </c>
      <c r="AD177" s="6" t="str">
        <f t="shared" si="367"/>
        <v>FFBA</v>
      </c>
      <c r="AE177" s="6" t="str">
        <f t="shared" si="367"/>
        <v>FF79</v>
      </c>
      <c r="AF177" s="6" t="str">
        <f t="shared" si="367"/>
        <v>FFDC</v>
      </c>
      <c r="AG177" s="6" t="str">
        <f t="shared" si="367"/>
        <v>FF85</v>
      </c>
      <c r="AH177" s="6" t="str">
        <f t="shared" si="367"/>
        <v>FFF2</v>
      </c>
      <c r="AI177" s="6" t="str">
        <f t="shared" si="367"/>
        <v>FFA0</v>
      </c>
      <c r="AJ177" s="6" t="str">
        <f t="shared" si="367"/>
        <v>FFFB</v>
      </c>
      <c r="AK177" s="6" t="str">
        <f t="shared" si="367"/>
        <v>FFBD</v>
      </c>
      <c r="AL177" s="6" t="str">
        <f t="shared" si="367"/>
        <v>FFF2</v>
      </c>
      <c r="AM177" s="6" t="str">
        <f t="shared" si="367"/>
        <v>FFD9</v>
      </c>
      <c r="AN177" s="6" t="str">
        <f t="shared" si="367"/>
        <v>FFCE</v>
      </c>
      <c r="AO177" s="6" t="str">
        <f t="shared" si="367"/>
        <v>FFFF</v>
      </c>
      <c r="AP177" s="6" t="str">
        <f t="shared" si="367"/>
        <v>FFCF</v>
      </c>
      <c r="AQ177" s="6" t="str">
        <f t="shared" si="367"/>
        <v>FFFB</v>
      </c>
      <c r="AR177" s="6" t="str">
        <f t="shared" si="367"/>
        <v>FFF1</v>
      </c>
      <c r="AS177" s="6" t="str">
        <f t="shared" si="367"/>
        <v>FFF3</v>
      </c>
      <c r="AT177" s="6" t="str">
        <f t="shared" si="367"/>
        <v>000A</v>
      </c>
      <c r="AU177" s="6" t="str">
        <f t="shared" si="367"/>
        <v>0004</v>
      </c>
      <c r="AV177" s="6" t="str">
        <f t="shared" si="367"/>
        <v>0025</v>
      </c>
      <c r="AW177" s="6" t="str">
        <f t="shared" si="367"/>
        <v>0008</v>
      </c>
      <c r="AX177" s="6" t="str">
        <f t="shared" si="367"/>
        <v>002C</v>
      </c>
      <c r="AY177" s="6" t="str">
        <f t="shared" si="367"/>
        <v>FFEB</v>
      </c>
      <c r="AZ177" s="6" t="str">
        <f t="shared" si="367"/>
        <v>0030</v>
      </c>
      <c r="BA177" s="6" t="str">
        <f t="shared" si="367"/>
        <v>FFC5</v>
      </c>
      <c r="BB177" s="6" t="str">
        <f t="shared" si="367"/>
        <v>0015</v>
      </c>
      <c r="BC177" s="6" t="str">
        <f t="shared" si="367"/>
        <v>FFAD</v>
      </c>
      <c r="BD177" s="6" t="str">
        <f t="shared" si="367"/>
        <v>0035</v>
      </c>
      <c r="BE177" s="6" t="str">
        <f t="shared" si="367"/>
        <v>FFC7</v>
      </c>
      <c r="BF177" s="6" t="str">
        <f t="shared" si="367"/>
        <v>0060</v>
      </c>
      <c r="BG177" s="6" t="str">
        <f t="shared" si="367"/>
        <v>FFCC</v>
      </c>
      <c r="BH177" s="6" t="str">
        <f t="shared" si="367"/>
        <v>0070</v>
      </c>
      <c r="BI177" s="6" t="str">
        <f t="shared" si="367"/>
        <v>FFB1</v>
      </c>
      <c r="BJ177" s="6" t="str">
        <f t="shared" si="367"/>
        <v>0075</v>
      </c>
      <c r="BK177" s="6" t="str">
        <f t="shared" si="367"/>
        <v>FFB3</v>
      </c>
      <c r="BL177" s="6" t="str">
        <f t="shared" si="367"/>
        <v>009A</v>
      </c>
      <c r="BM177" s="6" t="str">
        <f t="shared" si="367"/>
        <v>FFD1</v>
      </c>
      <c r="BN177" s="6" t="str">
        <f t="shared" ref="BN177:CS177" si="368">IFERROR(IF(LEN(BN144),RIGHT(DEC2HEX(BN144,4),4),""),"")</f>
        <v>0090</v>
      </c>
      <c r="BO177" s="6" t="str">
        <f t="shared" si="368"/>
        <v>FFF1</v>
      </c>
      <c r="BP177" s="6" t="str">
        <f t="shared" si="368"/>
        <v>006F</v>
      </c>
      <c r="BQ177" s="6" t="str">
        <f t="shared" si="368"/>
        <v>000A</v>
      </c>
      <c r="BR177" s="6" t="str">
        <f t="shared" si="368"/>
        <v>005A</v>
      </c>
      <c r="BS177" s="6" t="str">
        <f t="shared" si="368"/>
        <v>0025</v>
      </c>
      <c r="BT177" s="6" t="str">
        <f t="shared" si="368"/>
        <v>0043</v>
      </c>
      <c r="BU177" s="6" t="str">
        <f t="shared" si="368"/>
        <v>0011</v>
      </c>
      <c r="BV177" s="6" t="str">
        <f t="shared" si="368"/>
        <v>0007</v>
      </c>
      <c r="BW177" s="6" t="str">
        <f t="shared" si="368"/>
        <v>0008</v>
      </c>
      <c r="BX177" s="6" t="str">
        <f t="shared" si="368"/>
        <v>FFFA</v>
      </c>
      <c r="BY177" s="6" t="str">
        <f t="shared" si="368"/>
        <v>0031</v>
      </c>
      <c r="BZ177" s="6" t="str">
        <f t="shared" si="368"/>
        <v>0014</v>
      </c>
      <c r="CA177" s="6" t="str">
        <f t="shared" si="368"/>
        <v>003F</v>
      </c>
      <c r="CB177" s="6" t="str">
        <f t="shared" si="368"/>
        <v>0007</v>
      </c>
      <c r="CC177" s="6" t="str">
        <f t="shared" si="368"/>
        <v>0059</v>
      </c>
      <c r="CD177" s="6" t="str">
        <f t="shared" si="368"/>
        <v>0028</v>
      </c>
      <c r="CE177" s="6" t="str">
        <f t="shared" si="368"/>
        <v>0061</v>
      </c>
      <c r="CF177" s="6" t="str">
        <f t="shared" si="368"/>
        <v>0038</v>
      </c>
      <c r="CG177" s="6" t="str">
        <f t="shared" si="368"/>
        <v>0080</v>
      </c>
      <c r="CH177" s="6" t="str">
        <f t="shared" si="368"/>
        <v>0000</v>
      </c>
      <c r="CI177" s="6" t="str">
        <f t="shared" si="368"/>
        <v>0076</v>
      </c>
      <c r="CJ177" s="6" t="str">
        <f t="shared" si="368"/>
        <v>FFD5</v>
      </c>
      <c r="CK177" s="6" t="str">
        <f t="shared" si="368"/>
        <v>004C</v>
      </c>
      <c r="CL177" s="6" t="str">
        <f t="shared" si="368"/>
        <v>FFCF</v>
      </c>
      <c r="CM177" s="6" t="str">
        <f t="shared" si="368"/>
        <v>004F</v>
      </c>
      <c r="CN177" s="6" t="str">
        <f t="shared" si="368"/>
        <v>FF96</v>
      </c>
      <c r="CO177" s="6" t="str">
        <f t="shared" si="368"/>
        <v>0062</v>
      </c>
      <c r="CP177" s="6" t="str">
        <f t="shared" si="368"/>
        <v>FF7E</v>
      </c>
      <c r="CQ177" s="6" t="str">
        <f t="shared" si="368"/>
        <v>0023</v>
      </c>
      <c r="CR177" s="6" t="str">
        <f t="shared" si="368"/>
        <v>FF9C</v>
      </c>
      <c r="CS177" s="6" t="str">
        <f t="shared" si="368"/>
        <v>0064</v>
      </c>
    </row>
    <row r="178" spans="1:97">
      <c r="A178" s="5">
        <f t="shared" si="336"/>
        <v>18</v>
      </c>
      <c r="B178" s="6" t="str">
        <f t="shared" ref="B178:BM178" si="369">IFERROR(IF(LEN(B145),RIGHT(DEC2HEX(B145,4),4),""),"")</f>
        <v>FF46</v>
      </c>
      <c r="C178" s="6" t="str">
        <f t="shared" si="369"/>
        <v>FFBC</v>
      </c>
      <c r="D178" s="6" t="str">
        <f t="shared" si="369"/>
        <v>FF44</v>
      </c>
      <c r="E178" s="6" t="str">
        <f t="shared" si="369"/>
        <v>FFCB</v>
      </c>
      <c r="F178" s="6" t="str">
        <f t="shared" si="369"/>
        <v>FF53</v>
      </c>
      <c r="G178" s="6" t="str">
        <f t="shared" si="369"/>
        <v>FFF0</v>
      </c>
      <c r="H178" s="6" t="str">
        <f t="shared" si="369"/>
        <v>FF5D</v>
      </c>
      <c r="I178" s="6" t="str">
        <f t="shared" si="369"/>
        <v>FFE8</v>
      </c>
      <c r="J178" s="6" t="str">
        <f t="shared" si="369"/>
        <v>FF7D</v>
      </c>
      <c r="K178" s="6" t="str">
        <f t="shared" si="369"/>
        <v>FFE9</v>
      </c>
      <c r="L178" s="6" t="str">
        <f t="shared" si="369"/>
        <v>FF93</v>
      </c>
      <c r="M178" s="6" t="str">
        <f t="shared" si="369"/>
        <v>FFC3</v>
      </c>
      <c r="N178" s="6" t="str">
        <f t="shared" si="369"/>
        <v>FF82</v>
      </c>
      <c r="O178" s="6" t="str">
        <f t="shared" si="369"/>
        <v>FFA6</v>
      </c>
      <c r="P178" s="6" t="str">
        <f t="shared" si="369"/>
        <v>FF8A</v>
      </c>
      <c r="Q178" s="6" t="str">
        <f t="shared" si="369"/>
        <v>FF9D</v>
      </c>
      <c r="R178" s="6" t="str">
        <f t="shared" si="369"/>
        <v>FFAD</v>
      </c>
      <c r="S178" s="6" t="str">
        <f t="shared" si="369"/>
        <v>FF9D</v>
      </c>
      <c r="T178" s="6" t="str">
        <f t="shared" si="369"/>
        <v>FFBC</v>
      </c>
      <c r="U178" s="6" t="str">
        <f t="shared" si="369"/>
        <v>FFC0</v>
      </c>
      <c r="V178" s="6" t="str">
        <f t="shared" si="369"/>
        <v>FFD2</v>
      </c>
      <c r="W178" s="6" t="str">
        <f t="shared" si="369"/>
        <v>FFE3</v>
      </c>
      <c r="X178" s="6" t="str">
        <f t="shared" si="369"/>
        <v>FFC5</v>
      </c>
      <c r="Y178" s="6" t="str">
        <f t="shared" si="369"/>
        <v>FFFE</v>
      </c>
      <c r="Z178" s="6" t="str">
        <f t="shared" si="369"/>
        <v>FFA2</v>
      </c>
      <c r="AA178" s="6" t="str">
        <f t="shared" si="369"/>
        <v>FFE9</v>
      </c>
      <c r="AB178" s="6" t="str">
        <f t="shared" si="369"/>
        <v>FFAA</v>
      </c>
      <c r="AC178" s="6" t="str">
        <f t="shared" si="369"/>
        <v>FF8C</v>
      </c>
      <c r="AD178" s="6" t="str">
        <f t="shared" si="369"/>
        <v>FFBF</v>
      </c>
      <c r="AE178" s="6" t="str">
        <f t="shared" si="369"/>
        <v>FF79</v>
      </c>
      <c r="AF178" s="6" t="str">
        <f t="shared" si="369"/>
        <v>FFDC</v>
      </c>
      <c r="AG178" s="6" t="str">
        <f t="shared" si="369"/>
        <v>FF89</v>
      </c>
      <c r="AH178" s="6" t="str">
        <f t="shared" si="369"/>
        <v>FFF2</v>
      </c>
      <c r="AI178" s="6" t="str">
        <f t="shared" si="369"/>
        <v>FFA5</v>
      </c>
      <c r="AJ178" s="6" t="str">
        <f t="shared" si="369"/>
        <v>FFFB</v>
      </c>
      <c r="AK178" s="6" t="str">
        <f t="shared" si="369"/>
        <v>FFC5</v>
      </c>
      <c r="AL178" s="6" t="str">
        <f t="shared" si="369"/>
        <v>FFEB</v>
      </c>
      <c r="AM178" s="6" t="str">
        <f t="shared" si="369"/>
        <v>FFDA</v>
      </c>
      <c r="AN178" s="6" t="str">
        <f t="shared" si="369"/>
        <v>FFCF</v>
      </c>
      <c r="AO178" s="6" t="str">
        <f t="shared" si="369"/>
        <v>0004</v>
      </c>
      <c r="AP178" s="6" t="str">
        <f t="shared" si="369"/>
        <v>FFD4</v>
      </c>
      <c r="AQ178" s="6" t="str">
        <f t="shared" si="369"/>
        <v>FFFB</v>
      </c>
      <c r="AR178" s="6" t="str">
        <f t="shared" si="369"/>
        <v>FFF8</v>
      </c>
      <c r="AS178" s="6" t="str">
        <f t="shared" si="369"/>
        <v>FFF4</v>
      </c>
      <c r="AT178" s="6" t="str">
        <f t="shared" si="369"/>
        <v>000E</v>
      </c>
      <c r="AU178" s="6" t="str">
        <f t="shared" si="369"/>
        <v>0003</v>
      </c>
      <c r="AV178" s="6" t="str">
        <f t="shared" si="369"/>
        <v>002C</v>
      </c>
      <c r="AW178" s="6" t="str">
        <f t="shared" si="369"/>
        <v>0008</v>
      </c>
      <c r="AX178" s="6" t="str">
        <f t="shared" si="369"/>
        <v>0029</v>
      </c>
      <c r="AY178" s="6" t="str">
        <f t="shared" si="369"/>
        <v>FFE6</v>
      </c>
      <c r="AZ178" s="6" t="str">
        <f t="shared" si="369"/>
        <v>002F</v>
      </c>
      <c r="BA178" s="6" t="str">
        <f t="shared" si="369"/>
        <v>FFC1</v>
      </c>
      <c r="BB178" s="6" t="str">
        <f t="shared" si="369"/>
        <v>0011</v>
      </c>
      <c r="BC178" s="6" t="str">
        <f t="shared" si="369"/>
        <v>FFAB</v>
      </c>
      <c r="BD178" s="6" t="str">
        <f t="shared" si="369"/>
        <v>003E</v>
      </c>
      <c r="BE178" s="6" t="str">
        <f t="shared" si="369"/>
        <v>FFCA</v>
      </c>
      <c r="BF178" s="6" t="str">
        <f t="shared" si="369"/>
        <v>0063</v>
      </c>
      <c r="BG178" s="6" t="str">
        <f t="shared" si="369"/>
        <v>FFCB</v>
      </c>
      <c r="BH178" s="6" t="str">
        <f t="shared" si="369"/>
        <v>006F</v>
      </c>
      <c r="BI178" s="6" t="str">
        <f t="shared" si="369"/>
        <v>FFAD</v>
      </c>
      <c r="BJ178" s="6" t="str">
        <f t="shared" si="369"/>
        <v>0079</v>
      </c>
      <c r="BK178" s="6" t="str">
        <f t="shared" si="369"/>
        <v>FFB4</v>
      </c>
      <c r="BL178" s="6" t="str">
        <f t="shared" si="369"/>
        <v>0099</v>
      </c>
      <c r="BM178" s="6" t="str">
        <f t="shared" si="369"/>
        <v>FFD5</v>
      </c>
      <c r="BN178" s="6" t="str">
        <f t="shared" ref="BN178:CS178" si="370">IFERROR(IF(LEN(BN145),RIGHT(DEC2HEX(BN145,4),4),""),"")</f>
        <v>008F</v>
      </c>
      <c r="BO178" s="6" t="str">
        <f t="shared" si="370"/>
        <v>FFF7</v>
      </c>
      <c r="BP178" s="6" t="str">
        <f t="shared" si="370"/>
        <v>006B</v>
      </c>
      <c r="BQ178" s="6" t="str">
        <f t="shared" si="370"/>
        <v>000B</v>
      </c>
      <c r="BR178" s="6" t="str">
        <f t="shared" si="370"/>
        <v>0054</v>
      </c>
      <c r="BS178" s="6" t="str">
        <f t="shared" si="370"/>
        <v>0023</v>
      </c>
      <c r="BT178" s="6" t="str">
        <f t="shared" si="370"/>
        <v>003E</v>
      </c>
      <c r="BU178" s="6" t="str">
        <f t="shared" si="370"/>
        <v>0012</v>
      </c>
      <c r="BV178" s="6" t="str">
        <f t="shared" si="370"/>
        <v>0005</v>
      </c>
      <c r="BW178" s="6" t="str">
        <f t="shared" si="370"/>
        <v>000E</v>
      </c>
      <c r="BX178" s="6" t="str">
        <f t="shared" si="370"/>
        <v>FFFC</v>
      </c>
      <c r="BY178" s="6" t="str">
        <f t="shared" si="370"/>
        <v>0035</v>
      </c>
      <c r="BZ178" s="6" t="str">
        <f t="shared" si="370"/>
        <v>0015</v>
      </c>
      <c r="CA178" s="6" t="str">
        <f t="shared" si="370"/>
        <v>0043</v>
      </c>
      <c r="CB178" s="6" t="str">
        <f t="shared" si="370"/>
        <v>000D</v>
      </c>
      <c r="CC178" s="6" t="str">
        <f t="shared" si="370"/>
        <v>0059</v>
      </c>
      <c r="CD178" s="6" t="str">
        <f t="shared" si="370"/>
        <v>002C</v>
      </c>
      <c r="CE178" s="6" t="str">
        <f t="shared" si="370"/>
        <v>0063</v>
      </c>
      <c r="CF178" s="6" t="str">
        <f t="shared" si="370"/>
        <v>0043</v>
      </c>
      <c r="CG178" s="6" t="str">
        <f t="shared" si="370"/>
        <v>0080</v>
      </c>
      <c r="CH178" s="6" t="str">
        <f t="shared" si="370"/>
        <v>0010</v>
      </c>
      <c r="CI178" s="6" t="str">
        <f t="shared" si="370"/>
        <v>0075</v>
      </c>
      <c r="CJ178" s="6" t="str">
        <f t="shared" si="370"/>
        <v>FFDD</v>
      </c>
      <c r="CK178" s="6" t="str">
        <f t="shared" si="370"/>
        <v>004C</v>
      </c>
      <c r="CL178" s="6" t="str">
        <f t="shared" si="370"/>
        <v>FFC6</v>
      </c>
      <c r="CM178" s="6" t="str">
        <f t="shared" si="370"/>
        <v>004F</v>
      </c>
      <c r="CN178" s="6" t="str">
        <f t="shared" si="370"/>
        <v>FF90</v>
      </c>
      <c r="CO178" s="6" t="str">
        <f t="shared" si="370"/>
        <v>0060</v>
      </c>
      <c r="CP178" s="6" t="str">
        <f t="shared" si="370"/>
        <v>FF7E</v>
      </c>
      <c r="CQ178" s="6" t="str">
        <f t="shared" si="370"/>
        <v>0017</v>
      </c>
      <c r="CR178" s="6" t="str">
        <f t="shared" si="370"/>
        <v>FF9E</v>
      </c>
      <c r="CS178" s="6" t="str">
        <f t="shared" si="370"/>
        <v>0069</v>
      </c>
    </row>
    <row r="179" spans="1:97">
      <c r="A179" s="5">
        <f t="shared" si="336"/>
        <v>19</v>
      </c>
      <c r="B179" s="6" t="str">
        <f t="shared" ref="B179:BM179" si="371">IFERROR(IF(LEN(B146),RIGHT(DEC2HEX(B146,4),4),""),"")</f>
        <v>FF51</v>
      </c>
      <c r="C179" s="6" t="str">
        <f t="shared" si="371"/>
        <v>FFB8</v>
      </c>
      <c r="D179" s="6" t="str">
        <f t="shared" si="371"/>
        <v>FF41</v>
      </c>
      <c r="E179" s="6" t="str">
        <f t="shared" si="371"/>
        <v>FFD1</v>
      </c>
      <c r="F179" s="6" t="str">
        <f t="shared" si="371"/>
        <v>FF54</v>
      </c>
      <c r="G179" s="6" t="str">
        <f t="shared" si="371"/>
        <v>FFFB</v>
      </c>
      <c r="H179" s="6" t="str">
        <f t="shared" si="371"/>
        <v>FF66</v>
      </c>
      <c r="I179" s="6" t="str">
        <f t="shared" si="371"/>
        <v>FFEC</v>
      </c>
      <c r="J179" s="6" t="str">
        <f t="shared" si="371"/>
        <v>FF83</v>
      </c>
      <c r="K179" s="6" t="str">
        <f t="shared" si="371"/>
        <v>FFE1</v>
      </c>
      <c r="L179" s="6" t="str">
        <f t="shared" si="371"/>
        <v>FF93</v>
      </c>
      <c r="M179" s="6" t="str">
        <f t="shared" si="371"/>
        <v>FFB9</v>
      </c>
      <c r="N179" s="6" t="str">
        <f t="shared" si="371"/>
        <v>FF7C</v>
      </c>
      <c r="O179" s="6" t="str">
        <f t="shared" si="371"/>
        <v>FFAA</v>
      </c>
      <c r="P179" s="6" t="str">
        <f t="shared" si="371"/>
        <v>FF91</v>
      </c>
      <c r="Q179" s="6" t="str">
        <f t="shared" si="371"/>
        <v>FF99</v>
      </c>
      <c r="R179" s="6" t="str">
        <f t="shared" si="371"/>
        <v>FFB0</v>
      </c>
      <c r="S179" s="6" t="str">
        <f t="shared" si="371"/>
        <v>FFA2</v>
      </c>
      <c r="T179" s="6" t="str">
        <f t="shared" si="371"/>
        <v>FFBE</v>
      </c>
      <c r="U179" s="6" t="str">
        <f t="shared" si="371"/>
        <v>FFC4</v>
      </c>
      <c r="V179" s="6" t="str">
        <f t="shared" si="371"/>
        <v>FFCD</v>
      </c>
      <c r="W179" s="6" t="str">
        <f t="shared" si="371"/>
        <v>FFEA</v>
      </c>
      <c r="X179" s="6" t="str">
        <f t="shared" si="371"/>
        <v>FFBE</v>
      </c>
      <c r="Y179" s="6" t="str">
        <f t="shared" si="371"/>
        <v>FFFB</v>
      </c>
      <c r="Z179" s="6" t="str">
        <f t="shared" si="371"/>
        <v>FF9A</v>
      </c>
      <c r="AA179" s="6" t="str">
        <f t="shared" si="371"/>
        <v>FFEA</v>
      </c>
      <c r="AB179" s="6" t="str">
        <f t="shared" si="371"/>
        <v>FFAB</v>
      </c>
      <c r="AC179" s="6" t="str">
        <f t="shared" si="371"/>
        <v>FF85</v>
      </c>
      <c r="AD179" s="6" t="str">
        <f t="shared" si="371"/>
        <v>FFC6</v>
      </c>
      <c r="AE179" s="6" t="str">
        <f t="shared" si="371"/>
        <v>FF7B</v>
      </c>
      <c r="AF179" s="6" t="str">
        <f t="shared" si="371"/>
        <v>FFD9</v>
      </c>
      <c r="AG179" s="6" t="str">
        <f t="shared" si="371"/>
        <v>FF8F</v>
      </c>
      <c r="AH179" s="6" t="str">
        <f t="shared" si="371"/>
        <v>FFF4</v>
      </c>
      <c r="AI179" s="6" t="str">
        <f t="shared" si="371"/>
        <v>FFA8</v>
      </c>
      <c r="AJ179" s="6" t="str">
        <f t="shared" si="371"/>
        <v>FFF8</v>
      </c>
      <c r="AK179" s="6" t="str">
        <f t="shared" si="371"/>
        <v>FFCE</v>
      </c>
      <c r="AL179" s="6" t="str">
        <f t="shared" si="371"/>
        <v>FFE2</v>
      </c>
      <c r="AM179" s="6" t="str">
        <f t="shared" si="371"/>
        <v>FFDB</v>
      </c>
      <c r="AN179" s="6" t="str">
        <f t="shared" si="371"/>
        <v>FFD1</v>
      </c>
      <c r="AO179" s="6" t="str">
        <f t="shared" si="371"/>
        <v>0008</v>
      </c>
      <c r="AP179" s="6" t="str">
        <f t="shared" si="371"/>
        <v>FFDA</v>
      </c>
      <c r="AQ179" s="6" t="str">
        <f t="shared" si="371"/>
        <v>FFFA</v>
      </c>
      <c r="AR179" s="6" t="str">
        <f t="shared" si="371"/>
        <v>0000</v>
      </c>
      <c r="AS179" s="6" t="str">
        <f t="shared" si="371"/>
        <v>FFF8</v>
      </c>
      <c r="AT179" s="6" t="str">
        <f t="shared" si="371"/>
        <v>0015</v>
      </c>
      <c r="AU179" s="6" t="str">
        <f t="shared" si="371"/>
        <v>0005</v>
      </c>
      <c r="AV179" s="6" t="str">
        <f t="shared" si="371"/>
        <v>0033</v>
      </c>
      <c r="AW179" s="6" t="str">
        <f t="shared" si="371"/>
        <v>0003</v>
      </c>
      <c r="AX179" s="6" t="str">
        <f t="shared" si="371"/>
        <v>0026</v>
      </c>
      <c r="AY179" s="6" t="str">
        <f t="shared" si="371"/>
        <v>FFDD</v>
      </c>
      <c r="AZ179" s="6" t="str">
        <f t="shared" si="371"/>
        <v>002D</v>
      </c>
      <c r="BA179" s="6" t="str">
        <f t="shared" si="371"/>
        <v>FFBB</v>
      </c>
      <c r="BB179" s="6" t="str">
        <f t="shared" si="371"/>
        <v>000D</v>
      </c>
      <c r="BC179" s="6" t="str">
        <f t="shared" si="371"/>
        <v>FFA5</v>
      </c>
      <c r="BD179" s="6" t="str">
        <f t="shared" si="371"/>
        <v>0046</v>
      </c>
      <c r="BE179" s="6" t="str">
        <f t="shared" si="371"/>
        <v>FFD0</v>
      </c>
      <c r="BF179" s="6" t="str">
        <f t="shared" si="371"/>
        <v>0066</v>
      </c>
      <c r="BG179" s="6" t="str">
        <f t="shared" si="371"/>
        <v>FFC6</v>
      </c>
      <c r="BH179" s="6" t="str">
        <f t="shared" si="371"/>
        <v>006C</v>
      </c>
      <c r="BI179" s="6" t="str">
        <f t="shared" si="371"/>
        <v>FFA6</v>
      </c>
      <c r="BJ179" s="6" t="str">
        <f t="shared" si="371"/>
        <v>0083</v>
      </c>
      <c r="BK179" s="6" t="str">
        <f t="shared" si="371"/>
        <v>FFB8</v>
      </c>
      <c r="BL179" s="6" t="str">
        <f t="shared" si="371"/>
        <v>0097</v>
      </c>
      <c r="BM179" s="6" t="str">
        <f t="shared" si="371"/>
        <v>FFDB</v>
      </c>
      <c r="BN179" s="6" t="str">
        <f t="shared" ref="BN179:CS179" si="372">IFERROR(IF(LEN(BN146),RIGHT(DEC2HEX(BN146,4),4),""),"")</f>
        <v>008C</v>
      </c>
      <c r="BO179" s="6" t="str">
        <f t="shared" si="372"/>
        <v>FFFF</v>
      </c>
      <c r="BP179" s="6" t="str">
        <f t="shared" si="372"/>
        <v>0067</v>
      </c>
      <c r="BQ179" s="6" t="str">
        <f t="shared" si="372"/>
        <v>000F</v>
      </c>
      <c r="BR179" s="6" t="str">
        <f t="shared" si="372"/>
        <v>0050</v>
      </c>
      <c r="BS179" s="6" t="str">
        <f t="shared" si="372"/>
        <v>001F</v>
      </c>
      <c r="BT179" s="6" t="str">
        <f t="shared" si="372"/>
        <v>0035</v>
      </c>
      <c r="BU179" s="6" t="str">
        <f t="shared" si="372"/>
        <v>0013</v>
      </c>
      <c r="BV179" s="6" t="str">
        <f t="shared" si="372"/>
        <v>0002</v>
      </c>
      <c r="BW179" s="6" t="str">
        <f t="shared" si="372"/>
        <v>0014</v>
      </c>
      <c r="BX179" s="6" t="str">
        <f t="shared" si="372"/>
        <v>0000</v>
      </c>
      <c r="BY179" s="6" t="str">
        <f t="shared" si="372"/>
        <v>0037</v>
      </c>
      <c r="BZ179" s="6" t="str">
        <f t="shared" si="372"/>
        <v>0013</v>
      </c>
      <c r="CA179" s="6" t="str">
        <f t="shared" si="372"/>
        <v>0049</v>
      </c>
      <c r="CB179" s="6" t="str">
        <f t="shared" si="372"/>
        <v>0016</v>
      </c>
      <c r="CC179" s="6" t="str">
        <f t="shared" si="372"/>
        <v>005A</v>
      </c>
      <c r="CD179" s="6" t="str">
        <f t="shared" si="372"/>
        <v>0030</v>
      </c>
      <c r="CE179" s="6" t="str">
        <f t="shared" si="372"/>
        <v>0066</v>
      </c>
      <c r="CF179" s="6" t="str">
        <f t="shared" si="372"/>
        <v>0054</v>
      </c>
      <c r="CG179" s="6" t="str">
        <f t="shared" si="372"/>
        <v>007D</v>
      </c>
      <c r="CH179" s="6" t="str">
        <f t="shared" si="372"/>
        <v>0017</v>
      </c>
      <c r="CI179" s="6" t="str">
        <f t="shared" si="372"/>
        <v>0073</v>
      </c>
      <c r="CJ179" s="6" t="str">
        <f t="shared" si="372"/>
        <v>FFE8</v>
      </c>
      <c r="CK179" s="6" t="str">
        <f t="shared" si="372"/>
        <v>0050</v>
      </c>
      <c r="CL179" s="6" t="str">
        <f t="shared" si="372"/>
        <v>FFBE</v>
      </c>
      <c r="CM179" s="6" t="str">
        <f t="shared" si="372"/>
        <v>0052</v>
      </c>
      <c r="CN179" s="6" t="str">
        <f t="shared" si="372"/>
        <v>FF89</v>
      </c>
      <c r="CO179" s="6" t="str">
        <f t="shared" si="372"/>
        <v>005B</v>
      </c>
      <c r="CP179" s="6" t="str">
        <f t="shared" si="372"/>
        <v>FF7C</v>
      </c>
      <c r="CQ179" s="6" t="str">
        <f t="shared" si="372"/>
        <v>000C</v>
      </c>
      <c r="CR179" s="6" t="str">
        <f t="shared" si="372"/>
        <v>FFA5</v>
      </c>
      <c r="CS179" s="6" t="str">
        <f t="shared" si="372"/>
        <v>0072</v>
      </c>
    </row>
    <row r="180" spans="1:97">
      <c r="A180" s="5">
        <f t="shared" si="336"/>
        <v>20</v>
      </c>
      <c r="B180" s="6" t="str">
        <f t="shared" ref="B180:BM180" si="373">IFERROR(IF(LEN(B147),RIGHT(DEC2HEX(B147,4),4),""),"")</f>
        <v>FF5D</v>
      </c>
      <c r="C180" s="6" t="str">
        <f t="shared" si="373"/>
        <v>FFB7</v>
      </c>
      <c r="D180" s="6" t="str">
        <f t="shared" si="373"/>
        <v>FF40</v>
      </c>
      <c r="E180" s="6" t="str">
        <f t="shared" si="373"/>
        <v>FFD9</v>
      </c>
      <c r="F180" s="6" t="str">
        <f t="shared" si="373"/>
        <v>FF56</v>
      </c>
      <c r="G180" s="6" t="str">
        <f t="shared" si="373"/>
        <v>0002</v>
      </c>
      <c r="H180" s="6" t="str">
        <f t="shared" si="373"/>
        <v>FF6B</v>
      </c>
      <c r="I180" s="6" t="str">
        <f t="shared" si="373"/>
        <v>FFF1</v>
      </c>
      <c r="J180" s="6" t="str">
        <f t="shared" si="373"/>
        <v>FF8A</v>
      </c>
      <c r="K180" s="6" t="str">
        <f t="shared" si="373"/>
        <v>FFDD</v>
      </c>
      <c r="L180" s="6" t="str">
        <f t="shared" si="373"/>
        <v>FF90</v>
      </c>
      <c r="M180" s="6" t="str">
        <f t="shared" si="373"/>
        <v>FFB2</v>
      </c>
      <c r="N180" s="6" t="str">
        <f t="shared" si="373"/>
        <v>FF7A</v>
      </c>
      <c r="O180" s="6" t="str">
        <f t="shared" si="373"/>
        <v>FFB1</v>
      </c>
      <c r="P180" s="6" t="str">
        <f t="shared" si="373"/>
        <v>FF9F</v>
      </c>
      <c r="Q180" s="6" t="str">
        <f t="shared" si="373"/>
        <v>FF95</v>
      </c>
      <c r="R180" s="6" t="str">
        <f t="shared" si="373"/>
        <v>FFB7</v>
      </c>
      <c r="S180" s="6" t="str">
        <f t="shared" si="373"/>
        <v>FFA6</v>
      </c>
      <c r="T180" s="6" t="str">
        <f t="shared" si="373"/>
        <v>FFC2</v>
      </c>
      <c r="U180" s="6" t="str">
        <f t="shared" si="373"/>
        <v>FFC8</v>
      </c>
      <c r="V180" s="6" t="str">
        <f t="shared" si="373"/>
        <v>FFCB</v>
      </c>
      <c r="W180" s="6" t="str">
        <f t="shared" si="373"/>
        <v>FFF0</v>
      </c>
      <c r="X180" s="6" t="str">
        <f t="shared" si="373"/>
        <v>FFB9</v>
      </c>
      <c r="Y180" s="6" t="str">
        <f t="shared" si="373"/>
        <v>FFF5</v>
      </c>
      <c r="Z180" s="6" t="str">
        <f t="shared" si="373"/>
        <v>FF93</v>
      </c>
      <c r="AA180" s="6" t="str">
        <f t="shared" si="373"/>
        <v>FFF1</v>
      </c>
      <c r="AB180" s="6" t="str">
        <f t="shared" si="373"/>
        <v>FFAF</v>
      </c>
      <c r="AC180" s="6" t="str">
        <f t="shared" si="373"/>
        <v>FF7D</v>
      </c>
      <c r="AD180" s="6" t="str">
        <f t="shared" si="373"/>
        <v>FFCE</v>
      </c>
      <c r="AE180" s="6" t="str">
        <f t="shared" si="373"/>
        <v>FF7F</v>
      </c>
      <c r="AF180" s="6" t="str">
        <f t="shared" si="373"/>
        <v>FFD7</v>
      </c>
      <c r="AG180" s="6" t="str">
        <f t="shared" si="373"/>
        <v>FF96</v>
      </c>
      <c r="AH180" s="6" t="str">
        <f t="shared" si="373"/>
        <v>FFF8</v>
      </c>
      <c r="AI180" s="6" t="str">
        <f t="shared" si="373"/>
        <v>FFAC</v>
      </c>
      <c r="AJ180" s="6" t="str">
        <f t="shared" si="373"/>
        <v>FFF7</v>
      </c>
      <c r="AK180" s="6" t="str">
        <f t="shared" si="373"/>
        <v>FFD5</v>
      </c>
      <c r="AL180" s="6" t="str">
        <f t="shared" si="373"/>
        <v>FFDC</v>
      </c>
      <c r="AM180" s="6" t="str">
        <f t="shared" si="373"/>
        <v>FFDD</v>
      </c>
      <c r="AN180" s="6" t="str">
        <f t="shared" si="373"/>
        <v>FFD6</v>
      </c>
      <c r="AO180" s="6" t="str">
        <f t="shared" si="373"/>
        <v>000B</v>
      </c>
      <c r="AP180" s="6" t="str">
        <f t="shared" si="373"/>
        <v>FFE0</v>
      </c>
      <c r="AQ180" s="6" t="str">
        <f t="shared" si="373"/>
        <v>FFF6</v>
      </c>
      <c r="AR180" s="6" t="str">
        <f t="shared" si="373"/>
        <v>0005</v>
      </c>
      <c r="AS180" s="6" t="str">
        <f t="shared" si="373"/>
        <v>FFFD</v>
      </c>
      <c r="AT180" s="6" t="str">
        <f t="shared" si="373"/>
        <v>001A</v>
      </c>
      <c r="AU180" s="6" t="str">
        <f t="shared" si="373"/>
        <v>0008</v>
      </c>
      <c r="AV180" s="6" t="str">
        <f t="shared" si="373"/>
        <v>0034</v>
      </c>
      <c r="AW180" s="6" t="str">
        <f t="shared" si="373"/>
        <v>FFFC</v>
      </c>
      <c r="AX180" s="6" t="str">
        <f t="shared" si="373"/>
        <v>0027</v>
      </c>
      <c r="AY180" s="6" t="str">
        <f t="shared" si="373"/>
        <v>FFD5</v>
      </c>
      <c r="AZ180" s="6" t="str">
        <f t="shared" si="373"/>
        <v>0027</v>
      </c>
      <c r="BA180" s="6" t="str">
        <f t="shared" si="373"/>
        <v>FFB7</v>
      </c>
      <c r="BB180" s="6" t="str">
        <f t="shared" si="373"/>
        <v>0006</v>
      </c>
      <c r="BC180" s="6" t="str">
        <f t="shared" si="373"/>
        <v>FF9E</v>
      </c>
      <c r="BD180" s="6" t="str">
        <f t="shared" si="373"/>
        <v>004E</v>
      </c>
      <c r="BE180" s="6" t="str">
        <f t="shared" si="373"/>
        <v>FFD2</v>
      </c>
      <c r="BF180" s="6" t="str">
        <f t="shared" si="373"/>
        <v>0065</v>
      </c>
      <c r="BG180" s="6" t="str">
        <f t="shared" si="373"/>
        <v>FFC0</v>
      </c>
      <c r="BH180" s="6" t="str">
        <f t="shared" si="373"/>
        <v>0068</v>
      </c>
      <c r="BI180" s="6" t="str">
        <f t="shared" si="373"/>
        <v>FF9A</v>
      </c>
      <c r="BJ180" s="6" t="str">
        <f t="shared" si="373"/>
        <v>0088</v>
      </c>
      <c r="BK180" s="6" t="str">
        <f t="shared" si="373"/>
        <v>FFBF</v>
      </c>
      <c r="BL180" s="6" t="str">
        <f t="shared" si="373"/>
        <v>0092</v>
      </c>
      <c r="BM180" s="6" t="str">
        <f t="shared" si="373"/>
        <v>FFE1</v>
      </c>
      <c r="BN180" s="6" t="str">
        <f t="shared" ref="BN180:CS180" si="374">IFERROR(IF(LEN(BN147),RIGHT(DEC2HEX(BN147,4),4),""),"")</f>
        <v>0086</v>
      </c>
      <c r="BO180" s="6" t="str">
        <f t="shared" si="374"/>
        <v>0004</v>
      </c>
      <c r="BP180" s="6" t="str">
        <f t="shared" si="374"/>
        <v>0065</v>
      </c>
      <c r="BQ180" s="6" t="str">
        <f t="shared" si="374"/>
        <v>0014</v>
      </c>
      <c r="BR180" s="6" t="str">
        <f t="shared" si="374"/>
        <v>004E</v>
      </c>
      <c r="BS180" s="6" t="str">
        <f t="shared" si="374"/>
        <v>0019</v>
      </c>
      <c r="BT180" s="6" t="str">
        <f t="shared" si="374"/>
        <v>002F</v>
      </c>
      <c r="BU180" s="6" t="str">
        <f t="shared" si="374"/>
        <v>0016</v>
      </c>
      <c r="BV180" s="6" t="str">
        <f t="shared" si="374"/>
        <v>FFFC</v>
      </c>
      <c r="BW180" s="6" t="str">
        <f t="shared" si="374"/>
        <v>001C</v>
      </c>
      <c r="BX180" s="6" t="str">
        <f t="shared" si="374"/>
        <v>0007</v>
      </c>
      <c r="BY180" s="6" t="str">
        <f t="shared" si="374"/>
        <v>0037</v>
      </c>
      <c r="BZ180" s="6" t="str">
        <f t="shared" si="374"/>
        <v>000F</v>
      </c>
      <c r="CA180" s="6" t="str">
        <f t="shared" si="374"/>
        <v>004F</v>
      </c>
      <c r="CB180" s="6" t="str">
        <f t="shared" si="374"/>
        <v>001E</v>
      </c>
      <c r="CC180" s="6" t="str">
        <f t="shared" si="374"/>
        <v>005D</v>
      </c>
      <c r="CD180" s="6" t="str">
        <f t="shared" si="374"/>
        <v>0032</v>
      </c>
      <c r="CE180" s="6" t="str">
        <f t="shared" si="374"/>
        <v>006B</v>
      </c>
      <c r="CF180" s="6" t="str">
        <f t="shared" si="374"/>
        <v>0063</v>
      </c>
      <c r="CG180" s="6" t="str">
        <f t="shared" si="374"/>
        <v>0076</v>
      </c>
      <c r="CH180" s="6" t="str">
        <f t="shared" si="374"/>
        <v>001D</v>
      </c>
      <c r="CI180" s="6" t="str">
        <f t="shared" si="374"/>
        <v>006F</v>
      </c>
      <c r="CJ180" s="6" t="str">
        <f t="shared" si="374"/>
        <v>FFF1</v>
      </c>
      <c r="CK180" s="6" t="str">
        <f t="shared" si="374"/>
        <v>0055</v>
      </c>
      <c r="CL180" s="6" t="str">
        <f t="shared" si="374"/>
        <v>FFB6</v>
      </c>
      <c r="CM180" s="6" t="str">
        <f t="shared" si="374"/>
        <v>0057</v>
      </c>
      <c r="CN180" s="6" t="str">
        <f t="shared" si="374"/>
        <v>FF82</v>
      </c>
      <c r="CO180" s="6" t="str">
        <f t="shared" si="374"/>
        <v>004E</v>
      </c>
      <c r="CP180" s="6" t="str">
        <f t="shared" si="374"/>
        <v>FF79</v>
      </c>
      <c r="CQ180" s="6" t="str">
        <f t="shared" si="374"/>
        <v>FFFF</v>
      </c>
      <c r="CR180" s="6" t="str">
        <f t="shared" si="374"/>
        <v>FFB8</v>
      </c>
      <c r="CS180" s="6" t="str">
        <f t="shared" si="374"/>
        <v>0080</v>
      </c>
    </row>
    <row r="181" spans="1:97">
      <c r="A181" s="5">
        <f t="shared" si="336"/>
        <v>21</v>
      </c>
      <c r="B181" s="6" t="str">
        <f t="shared" ref="B181:BM181" si="375">IFERROR(IF(LEN(B148),RIGHT(DEC2HEX(B148,4),4),""),"")</f>
        <v>FF66</v>
      </c>
      <c r="C181" s="6" t="str">
        <f t="shared" si="375"/>
        <v>FFBA</v>
      </c>
      <c r="D181" s="6" t="str">
        <f t="shared" si="375"/>
        <v>FF45</v>
      </c>
      <c r="E181" s="6" t="str">
        <f t="shared" si="375"/>
        <v>FFDE</v>
      </c>
      <c r="F181" s="6" t="str">
        <f t="shared" si="375"/>
        <v>FF59</v>
      </c>
      <c r="G181" s="6" t="str">
        <f t="shared" si="375"/>
        <v>0009</v>
      </c>
      <c r="H181" s="6" t="str">
        <f t="shared" si="375"/>
        <v>FF72</v>
      </c>
      <c r="I181" s="6" t="str">
        <f t="shared" si="375"/>
        <v>FFF3</v>
      </c>
      <c r="J181" s="6" t="str">
        <f t="shared" si="375"/>
        <v>FF8F</v>
      </c>
      <c r="K181" s="6" t="str">
        <f t="shared" si="375"/>
        <v>FFD5</v>
      </c>
      <c r="L181" s="6" t="str">
        <f t="shared" si="375"/>
        <v>FF8A</v>
      </c>
      <c r="M181" s="6" t="str">
        <f t="shared" si="375"/>
        <v>FFAD</v>
      </c>
      <c r="N181" s="6" t="str">
        <f t="shared" si="375"/>
        <v>FF76</v>
      </c>
      <c r="O181" s="6" t="str">
        <f t="shared" si="375"/>
        <v>FFB7</v>
      </c>
      <c r="P181" s="6" t="str">
        <f t="shared" si="375"/>
        <v>FFA9</v>
      </c>
      <c r="Q181" s="6" t="str">
        <f t="shared" si="375"/>
        <v>FF93</v>
      </c>
      <c r="R181" s="6" t="str">
        <f t="shared" si="375"/>
        <v>FFBC</v>
      </c>
      <c r="S181" s="6" t="str">
        <f t="shared" si="375"/>
        <v>FFAB</v>
      </c>
      <c r="T181" s="6" t="str">
        <f t="shared" si="375"/>
        <v>FFC6</v>
      </c>
      <c r="U181" s="6" t="str">
        <f t="shared" si="375"/>
        <v>FFCD</v>
      </c>
      <c r="V181" s="6" t="str">
        <f t="shared" si="375"/>
        <v>FFCC</v>
      </c>
      <c r="W181" s="6" t="str">
        <f t="shared" si="375"/>
        <v>FFF6</v>
      </c>
      <c r="X181" s="6" t="str">
        <f t="shared" si="375"/>
        <v>FFB6</v>
      </c>
      <c r="Y181" s="6" t="str">
        <f t="shared" si="375"/>
        <v>FFEC</v>
      </c>
      <c r="Z181" s="6" t="str">
        <f t="shared" si="375"/>
        <v>FF88</v>
      </c>
      <c r="AA181" s="6" t="str">
        <f t="shared" si="375"/>
        <v>FFF5</v>
      </c>
      <c r="AB181" s="6" t="str">
        <f t="shared" si="375"/>
        <v>FFB4</v>
      </c>
      <c r="AC181" s="6" t="str">
        <f t="shared" si="375"/>
        <v>FF7B</v>
      </c>
      <c r="AD181" s="6" t="str">
        <f t="shared" si="375"/>
        <v>FFD3</v>
      </c>
      <c r="AE181" s="6" t="str">
        <f t="shared" si="375"/>
        <v>FF81</v>
      </c>
      <c r="AF181" s="6" t="str">
        <f t="shared" si="375"/>
        <v>FFD8</v>
      </c>
      <c r="AG181" s="6" t="str">
        <f t="shared" si="375"/>
        <v>FF9A</v>
      </c>
      <c r="AH181" s="6" t="str">
        <f t="shared" si="375"/>
        <v>FFFB</v>
      </c>
      <c r="AI181" s="6" t="str">
        <f t="shared" si="375"/>
        <v>FFB3</v>
      </c>
      <c r="AJ181" s="6" t="str">
        <f t="shared" si="375"/>
        <v/>
      </c>
      <c r="AK181" s="6" t="str">
        <f t="shared" si="375"/>
        <v/>
      </c>
      <c r="AL181" s="6" t="str">
        <f t="shared" si="375"/>
        <v>FFD4</v>
      </c>
      <c r="AM181" s="6" t="str">
        <f t="shared" si="375"/>
        <v>FFDD</v>
      </c>
      <c r="AN181" s="6" t="str">
        <f t="shared" si="375"/>
        <v>FFDC</v>
      </c>
      <c r="AO181" s="6" t="str">
        <f t="shared" si="375"/>
        <v>000C</v>
      </c>
      <c r="AP181" s="6" t="str">
        <f t="shared" si="375"/>
        <v>FFE6</v>
      </c>
      <c r="AQ181" s="6" t="str">
        <f t="shared" si="375"/>
        <v>FFF3</v>
      </c>
      <c r="AR181" s="6" t="str">
        <f t="shared" si="375"/>
        <v>0007</v>
      </c>
      <c r="AS181" s="6" t="str">
        <f t="shared" si="375"/>
        <v>0003</v>
      </c>
      <c r="AT181" s="6" t="str">
        <f t="shared" si="375"/>
        <v>001D</v>
      </c>
      <c r="AU181" s="6" t="str">
        <f t="shared" si="375"/>
        <v>0009</v>
      </c>
      <c r="AV181" s="6" t="str">
        <f t="shared" si="375"/>
        <v>0033</v>
      </c>
      <c r="AW181" s="6" t="str">
        <f t="shared" si="375"/>
        <v>FFF5</v>
      </c>
      <c r="AX181" s="6" t="str">
        <f t="shared" si="375"/>
        <v>002B</v>
      </c>
      <c r="AY181" s="6" t="str">
        <f t="shared" si="375"/>
        <v>FFD0</v>
      </c>
      <c r="AZ181" s="6" t="str">
        <f t="shared" si="375"/>
        <v>001F</v>
      </c>
      <c r="BA181" s="6" t="str">
        <f t="shared" si="375"/>
        <v>FFB3</v>
      </c>
      <c r="BB181" s="6" t="str">
        <f t="shared" si="375"/>
        <v>0000</v>
      </c>
      <c r="BC181" s="6" t="str">
        <f t="shared" si="375"/>
        <v>FF9C</v>
      </c>
      <c r="BD181" s="6" t="str">
        <f t="shared" si="375"/>
        <v>0056</v>
      </c>
      <c r="BE181" s="6" t="str">
        <f t="shared" si="375"/>
        <v>FFD1</v>
      </c>
      <c r="BF181" s="6" t="str">
        <f t="shared" si="375"/>
        <v>0067</v>
      </c>
      <c r="BG181" s="6" t="str">
        <f t="shared" si="375"/>
        <v>FFB9</v>
      </c>
      <c r="BH181" s="6" t="str">
        <f t="shared" si="375"/>
        <v>0063</v>
      </c>
      <c r="BI181" s="6" t="str">
        <f t="shared" si="375"/>
        <v>FF90</v>
      </c>
      <c r="BJ181" s="6" t="str">
        <f t="shared" si="375"/>
        <v>008C</v>
      </c>
      <c r="BK181" s="6" t="str">
        <f t="shared" si="375"/>
        <v>FFC7</v>
      </c>
      <c r="BL181" s="6" t="str">
        <f t="shared" si="375"/>
        <v>0090</v>
      </c>
      <c r="BM181" s="6" t="str">
        <f t="shared" si="375"/>
        <v>FFE7</v>
      </c>
      <c r="BN181" s="6" t="str">
        <f t="shared" ref="BN181:CS181" si="376">IFERROR(IF(LEN(BN148),RIGHT(DEC2HEX(BN148,4),4),""),"")</f>
        <v>007D</v>
      </c>
      <c r="BO181" s="6" t="str">
        <f t="shared" si="376"/>
        <v>0008</v>
      </c>
      <c r="BP181" s="6" t="str">
        <f t="shared" si="376"/>
        <v>0066</v>
      </c>
      <c r="BQ181" s="6" t="str">
        <f t="shared" si="376"/>
        <v>001B</v>
      </c>
      <c r="BR181" s="6" t="str">
        <f t="shared" si="376"/>
        <v>004B</v>
      </c>
      <c r="BS181" s="6" t="str">
        <f t="shared" si="376"/>
        <v>0013</v>
      </c>
      <c r="BT181" s="6" t="str">
        <f t="shared" si="376"/>
        <v>0026</v>
      </c>
      <c r="BU181" s="6" t="str">
        <f t="shared" si="376"/>
        <v>0014</v>
      </c>
      <c r="BV181" s="6" t="str">
        <f t="shared" si="376"/>
        <v>FFF9</v>
      </c>
      <c r="BW181" s="6" t="str">
        <f t="shared" si="376"/>
        <v>0024</v>
      </c>
      <c r="BX181" s="6" t="str">
        <f t="shared" si="376"/>
        <v>000D</v>
      </c>
      <c r="BY181" s="6" t="str">
        <f t="shared" si="376"/>
        <v>0038</v>
      </c>
      <c r="BZ181" s="6" t="str">
        <f t="shared" si="376"/>
        <v>0008</v>
      </c>
      <c r="CA181" s="6" t="str">
        <f t="shared" si="376"/>
        <v>0054</v>
      </c>
      <c r="CB181" s="6" t="str">
        <f t="shared" si="376"/>
        <v>0023</v>
      </c>
      <c r="CC181" s="6" t="str">
        <f t="shared" si="376"/>
        <v>005F</v>
      </c>
      <c r="CD181" s="6" t="str">
        <f t="shared" si="376"/>
        <v>0035</v>
      </c>
      <c r="CE181" s="6" t="str">
        <f t="shared" si="376"/>
        <v>0073</v>
      </c>
      <c r="CF181" s="6" t="str">
        <f t="shared" si="376"/>
        <v>0075</v>
      </c>
      <c r="CG181" s="6" t="str">
        <f t="shared" si="376"/>
        <v>006E</v>
      </c>
      <c r="CH181" s="6" t="str">
        <f t="shared" si="376"/>
        <v>0021</v>
      </c>
      <c r="CI181" s="6" t="str">
        <f t="shared" si="376"/>
        <v>0069</v>
      </c>
      <c r="CJ181" s="6" t="str">
        <f t="shared" si="376"/>
        <v>FFFA</v>
      </c>
      <c r="CK181" s="6" t="str">
        <f t="shared" si="376"/>
        <v>0058</v>
      </c>
      <c r="CL181" s="6" t="str">
        <f t="shared" si="376"/>
        <v>FFAD</v>
      </c>
      <c r="CM181" s="6" t="str">
        <f t="shared" si="376"/>
        <v>005C</v>
      </c>
      <c r="CN181" s="6" t="str">
        <f t="shared" si="376"/>
        <v>FF80</v>
      </c>
      <c r="CO181" s="6" t="str">
        <f t="shared" si="376"/>
        <v>0040</v>
      </c>
      <c r="CP181" s="6" t="str">
        <f t="shared" si="376"/>
        <v>FF79</v>
      </c>
      <c r="CQ181" s="6" t="str">
        <f t="shared" si="376"/>
        <v>FFF7</v>
      </c>
      <c r="CR181" s="6" t="str">
        <f t="shared" si="376"/>
        <v>FFCD</v>
      </c>
      <c r="CS181" s="6" t="str">
        <f t="shared" si="376"/>
        <v>008B</v>
      </c>
    </row>
    <row r="182" spans="1:97">
      <c r="A182" s="5">
        <f t="shared" si="336"/>
        <v>22</v>
      </c>
      <c r="B182" s="6" t="str">
        <f t="shared" ref="B182:BM182" si="377">IFERROR(IF(LEN(B149),RIGHT(DEC2HEX(B149,4),4),""),"")</f>
        <v>FF6A</v>
      </c>
      <c r="C182" s="6" t="str">
        <f t="shared" si="377"/>
        <v>FFBA</v>
      </c>
      <c r="D182" s="6" t="str">
        <f t="shared" si="377"/>
        <v>FF4B</v>
      </c>
      <c r="E182" s="6" t="str">
        <f t="shared" si="377"/>
        <v>FFE0</v>
      </c>
      <c r="F182" s="6" t="str">
        <f t="shared" si="377"/>
        <v>FF5A</v>
      </c>
      <c r="G182" s="6" t="str">
        <f t="shared" si="377"/>
        <v>000C</v>
      </c>
      <c r="H182" s="6" t="str">
        <f t="shared" si="377"/>
        <v>FF78</v>
      </c>
      <c r="I182" s="6" t="str">
        <f t="shared" si="377"/>
        <v>FFF3</v>
      </c>
      <c r="J182" s="6" t="str">
        <f t="shared" si="377"/>
        <v>FF8F</v>
      </c>
      <c r="K182" s="6" t="str">
        <f t="shared" si="377"/>
        <v>FFCE</v>
      </c>
      <c r="L182" s="6" t="str">
        <f t="shared" si="377"/>
        <v>FF88</v>
      </c>
      <c r="M182" s="6" t="str">
        <f t="shared" si="377"/>
        <v>FFA7</v>
      </c>
      <c r="N182" s="6" t="str">
        <f t="shared" si="377"/>
        <v>FF70</v>
      </c>
      <c r="O182" s="6" t="str">
        <f t="shared" si="377"/>
        <v>FFBA</v>
      </c>
      <c r="P182" s="6" t="str">
        <f t="shared" si="377"/>
        <v/>
      </c>
      <c r="Q182" s="6" t="str">
        <f t="shared" si="377"/>
        <v/>
      </c>
      <c r="R182" s="6" t="str">
        <f t="shared" si="377"/>
        <v>FFBE</v>
      </c>
      <c r="S182" s="6" t="str">
        <f t="shared" si="377"/>
        <v>FFB2</v>
      </c>
      <c r="T182" s="6" t="str">
        <f t="shared" si="377"/>
        <v>FFC8</v>
      </c>
      <c r="U182" s="6" t="str">
        <f t="shared" si="377"/>
        <v>FFD3</v>
      </c>
      <c r="V182" s="6" t="str">
        <f t="shared" si="377"/>
        <v>FFCD</v>
      </c>
      <c r="W182" s="6" t="str">
        <f t="shared" si="377"/>
        <v>FFFA</v>
      </c>
      <c r="X182" s="6" t="str">
        <f t="shared" si="377"/>
        <v>FFB1</v>
      </c>
      <c r="Y182" s="6" t="str">
        <f t="shared" si="377"/>
        <v>FFE9</v>
      </c>
      <c r="Z182" s="6" t="str">
        <f t="shared" si="377"/>
        <v>FF7E</v>
      </c>
      <c r="AA182" s="6" t="str">
        <f t="shared" si="377"/>
        <v>FFF5</v>
      </c>
      <c r="AB182" s="6" t="str">
        <f t="shared" si="377"/>
        <v/>
      </c>
      <c r="AC182" s="6" t="str">
        <f t="shared" si="377"/>
        <v/>
      </c>
      <c r="AD182" s="6" t="str">
        <f t="shared" si="377"/>
        <v>FFD7</v>
      </c>
      <c r="AE182" s="6" t="str">
        <f t="shared" si="377"/>
        <v>FF81</v>
      </c>
      <c r="AF182" s="6" t="str">
        <f t="shared" si="377"/>
        <v>FFDF</v>
      </c>
      <c r="AG182" s="6" t="str">
        <f t="shared" si="377"/>
        <v>FF9F</v>
      </c>
      <c r="AH182" s="6" t="str">
        <f t="shared" si="377"/>
        <v>FFFB</v>
      </c>
      <c r="AI182" s="6" t="str">
        <f t="shared" si="377"/>
        <v>FFB7</v>
      </c>
      <c r="AJ182" s="6" t="str">
        <f t="shared" si="377"/>
        <v/>
      </c>
      <c r="AK182" s="6" t="str">
        <f t="shared" si="377"/>
        <v/>
      </c>
      <c r="AL182" s="6" t="str">
        <f t="shared" si="377"/>
        <v/>
      </c>
      <c r="AM182" s="6" t="str">
        <f t="shared" si="377"/>
        <v/>
      </c>
      <c r="AN182" s="6" t="str">
        <f t="shared" si="377"/>
        <v>FFE0</v>
      </c>
      <c r="AO182" s="6" t="str">
        <f t="shared" si="377"/>
        <v>000C</v>
      </c>
      <c r="AP182" s="6" t="str">
        <f t="shared" si="377"/>
        <v>FFEA</v>
      </c>
      <c r="AQ182" s="6" t="str">
        <f t="shared" si="377"/>
        <v>FFF3</v>
      </c>
      <c r="AR182" s="6" t="str">
        <f t="shared" si="377"/>
        <v/>
      </c>
      <c r="AS182" s="6" t="str">
        <f t="shared" si="377"/>
        <v/>
      </c>
      <c r="AT182" s="6" t="str">
        <f t="shared" si="377"/>
        <v>001F</v>
      </c>
      <c r="AU182" s="6" t="str">
        <f t="shared" si="377"/>
        <v>0009</v>
      </c>
      <c r="AV182" s="6" t="str">
        <f t="shared" si="377"/>
        <v>0030</v>
      </c>
      <c r="AW182" s="6" t="str">
        <f t="shared" si="377"/>
        <v>FFF0</v>
      </c>
      <c r="AX182" s="6" t="str">
        <f t="shared" si="377"/>
        <v>002F</v>
      </c>
      <c r="AY182" s="6" t="str">
        <f t="shared" si="377"/>
        <v>FFCC</v>
      </c>
      <c r="AZ182" s="6" t="str">
        <f t="shared" si="377"/>
        <v>001A</v>
      </c>
      <c r="BA182" s="6" t="str">
        <f t="shared" si="377"/>
        <v>FFB0</v>
      </c>
      <c r="BB182" s="6" t="str">
        <f t="shared" si="377"/>
        <v>FFF9</v>
      </c>
      <c r="BC182" s="6" t="str">
        <f t="shared" si="377"/>
        <v>FF9C</v>
      </c>
      <c r="BD182" s="6" t="str">
        <f t="shared" si="377"/>
        <v>005B</v>
      </c>
      <c r="BE182" s="6" t="str">
        <f t="shared" si="377"/>
        <v>FFCF</v>
      </c>
      <c r="BF182" s="6" t="str">
        <f t="shared" si="377"/>
        <v>006A</v>
      </c>
      <c r="BG182" s="6" t="str">
        <f t="shared" si="377"/>
        <v>FFB5</v>
      </c>
      <c r="BH182" s="6" t="str">
        <f t="shared" si="377"/>
        <v>005D</v>
      </c>
      <c r="BI182" s="6" t="str">
        <f t="shared" si="377"/>
        <v>FF8A</v>
      </c>
      <c r="BJ182" s="6" t="str">
        <f t="shared" si="377"/>
        <v>0091</v>
      </c>
      <c r="BK182" s="6" t="str">
        <f t="shared" si="377"/>
        <v>FFCC</v>
      </c>
      <c r="BL182" s="6" t="str">
        <f t="shared" si="377"/>
        <v>0090</v>
      </c>
      <c r="BM182" s="6" t="str">
        <f t="shared" si="377"/>
        <v>FFEB</v>
      </c>
      <c r="BN182" s="6" t="str">
        <f t="shared" ref="BN182:CS182" si="378">IFERROR(IF(LEN(BN149),RIGHT(DEC2HEX(BN149,4),4),""),"")</f>
        <v>0075</v>
      </c>
      <c r="BO182" s="6" t="str">
        <f t="shared" si="378"/>
        <v>0009</v>
      </c>
      <c r="BP182" s="6" t="str">
        <f t="shared" si="378"/>
        <v>0063</v>
      </c>
      <c r="BQ182" s="6" t="str">
        <f t="shared" si="378"/>
        <v>0021</v>
      </c>
      <c r="BR182" s="6" t="str">
        <f t="shared" si="378"/>
        <v>0047</v>
      </c>
      <c r="BS182" s="6" t="str">
        <f t="shared" si="378"/>
        <v>0012</v>
      </c>
      <c r="BT182" s="6" t="str">
        <f t="shared" si="378"/>
        <v>0022</v>
      </c>
      <c r="BU182" s="6" t="str">
        <f t="shared" si="378"/>
        <v>0011</v>
      </c>
      <c r="BV182" s="6" t="str">
        <f t="shared" si="378"/>
        <v>FFF9</v>
      </c>
      <c r="BW182" s="6" t="str">
        <f t="shared" si="378"/>
        <v>002C</v>
      </c>
      <c r="BX182" s="6" t="str">
        <f t="shared" si="378"/>
        <v>0011</v>
      </c>
      <c r="BY182" s="6" t="str">
        <f t="shared" si="378"/>
        <v>003A</v>
      </c>
      <c r="BZ182" s="6" t="str">
        <f t="shared" si="378"/>
        <v>0007</v>
      </c>
      <c r="CA182" s="6" t="str">
        <f t="shared" si="378"/>
        <v>0058</v>
      </c>
      <c r="CB182" s="6" t="str">
        <f t="shared" si="378"/>
        <v/>
      </c>
      <c r="CC182" s="6" t="str">
        <f t="shared" si="378"/>
        <v/>
      </c>
      <c r="CD182" s="6" t="str">
        <f t="shared" si="378"/>
        <v>0036</v>
      </c>
      <c r="CE182" s="6" t="str">
        <f t="shared" si="378"/>
        <v>007E</v>
      </c>
      <c r="CF182" s="6" t="str">
        <f t="shared" si="378"/>
        <v>0080</v>
      </c>
      <c r="CG182" s="6" t="str">
        <f t="shared" si="378"/>
        <v>006A</v>
      </c>
      <c r="CH182" s="6" t="str">
        <f t="shared" si="378"/>
        <v>0023</v>
      </c>
      <c r="CI182" s="6" t="str">
        <f t="shared" si="378"/>
        <v>0065</v>
      </c>
      <c r="CJ182" s="6" t="str">
        <f t="shared" si="378"/>
        <v>0001</v>
      </c>
      <c r="CK182" s="6" t="str">
        <f t="shared" si="378"/>
        <v>0059</v>
      </c>
      <c r="CL182" s="6" t="str">
        <f t="shared" si="378"/>
        <v>FFA3</v>
      </c>
      <c r="CM182" s="6" t="str">
        <f t="shared" si="378"/>
        <v>0060</v>
      </c>
      <c r="CN182" s="6" t="str">
        <f t="shared" si="378"/>
        <v>FF80</v>
      </c>
      <c r="CO182" s="6" t="str">
        <f t="shared" si="378"/>
        <v>0030</v>
      </c>
      <c r="CP182" s="6" t="str">
        <f t="shared" si="378"/>
        <v/>
      </c>
      <c r="CQ182" s="6" t="str">
        <f t="shared" si="378"/>
        <v/>
      </c>
      <c r="CR182" s="6" t="str">
        <f t="shared" si="378"/>
        <v>FFE5</v>
      </c>
      <c r="CS182" s="6" t="str">
        <f t="shared" si="378"/>
        <v>0093</v>
      </c>
    </row>
    <row r="183" spans="1:97">
      <c r="A183" s="5">
        <f t="shared" si="336"/>
        <v>23</v>
      </c>
      <c r="B183" s="6" t="str">
        <f t="shared" ref="B183:BM183" si="379">IFERROR(IF(LEN(B150),RIGHT(DEC2HEX(B150,4),4),""),"")</f>
        <v/>
      </c>
      <c r="C183" s="6" t="str">
        <f t="shared" si="379"/>
        <v/>
      </c>
      <c r="D183" s="6" t="str">
        <f t="shared" si="379"/>
        <v>FF51</v>
      </c>
      <c r="E183" s="6" t="str">
        <f t="shared" si="379"/>
        <v>FFE3</v>
      </c>
      <c r="F183" s="6" t="str">
        <f t="shared" si="379"/>
        <v/>
      </c>
      <c r="G183" s="6" t="str">
        <f t="shared" si="379"/>
        <v/>
      </c>
      <c r="H183" s="6" t="str">
        <f t="shared" si="379"/>
        <v/>
      </c>
      <c r="I183" s="6" t="str">
        <f t="shared" si="379"/>
        <v/>
      </c>
      <c r="J183" s="6" t="str">
        <f t="shared" si="379"/>
        <v/>
      </c>
      <c r="K183" s="6" t="str">
        <f t="shared" si="379"/>
        <v/>
      </c>
      <c r="L183" s="6" t="str">
        <f t="shared" si="379"/>
        <v/>
      </c>
      <c r="M183" s="6" t="str">
        <f t="shared" si="379"/>
        <v/>
      </c>
      <c r="N183" s="6" t="str">
        <f t="shared" si="379"/>
        <v/>
      </c>
      <c r="O183" s="6" t="str">
        <f t="shared" si="379"/>
        <v/>
      </c>
      <c r="P183" s="6" t="str">
        <f t="shared" si="379"/>
        <v/>
      </c>
      <c r="Q183" s="6" t="str">
        <f t="shared" si="379"/>
        <v/>
      </c>
      <c r="R183" s="6" t="str">
        <f t="shared" si="379"/>
        <v>FFBC</v>
      </c>
      <c r="S183" s="6" t="str">
        <f t="shared" si="379"/>
        <v>FFB6</v>
      </c>
      <c r="T183" s="6" t="str">
        <f t="shared" si="379"/>
        <v>FFCC</v>
      </c>
      <c r="U183" s="6" t="str">
        <f t="shared" si="379"/>
        <v>FFD9</v>
      </c>
      <c r="V183" s="6" t="str">
        <f t="shared" si="379"/>
        <v/>
      </c>
      <c r="W183" s="6" t="str">
        <f t="shared" si="379"/>
        <v/>
      </c>
      <c r="X183" s="6" t="str">
        <f t="shared" si="379"/>
        <v>FFAC</v>
      </c>
      <c r="Y183" s="6" t="str">
        <f t="shared" si="379"/>
        <v>FFE9</v>
      </c>
      <c r="Z183" s="6" t="str">
        <f t="shared" si="379"/>
        <v/>
      </c>
      <c r="AA183" s="6" t="str">
        <f t="shared" si="379"/>
        <v/>
      </c>
      <c r="AB183" s="6" t="str">
        <f t="shared" si="379"/>
        <v/>
      </c>
      <c r="AC183" s="6" t="str">
        <f t="shared" si="379"/>
        <v/>
      </c>
      <c r="AD183" s="6" t="str">
        <f t="shared" si="379"/>
        <v/>
      </c>
      <c r="AE183" s="6" t="str">
        <f t="shared" si="379"/>
        <v/>
      </c>
      <c r="AF183" s="6" t="str">
        <f t="shared" si="379"/>
        <v>FFE9</v>
      </c>
      <c r="AG183" s="6" t="str">
        <f t="shared" si="379"/>
        <v>FF9E</v>
      </c>
      <c r="AH183" s="6" t="str">
        <f t="shared" si="379"/>
        <v/>
      </c>
      <c r="AI183" s="6" t="str">
        <f t="shared" si="379"/>
        <v/>
      </c>
      <c r="AJ183" s="6" t="str">
        <f t="shared" si="379"/>
        <v/>
      </c>
      <c r="AK183" s="6" t="str">
        <f t="shared" si="379"/>
        <v/>
      </c>
      <c r="AL183" s="6" t="str">
        <f t="shared" si="379"/>
        <v/>
      </c>
      <c r="AM183" s="6" t="str">
        <f t="shared" si="379"/>
        <v/>
      </c>
      <c r="AN183" s="6" t="str">
        <f t="shared" si="379"/>
        <v/>
      </c>
      <c r="AO183" s="6" t="str">
        <f t="shared" si="379"/>
        <v/>
      </c>
      <c r="AP183" s="6" t="str">
        <f t="shared" si="379"/>
        <v/>
      </c>
      <c r="AQ183" s="6" t="str">
        <f t="shared" si="379"/>
        <v/>
      </c>
      <c r="AR183" s="6" t="str">
        <f t="shared" si="379"/>
        <v/>
      </c>
      <c r="AS183" s="6" t="str">
        <f t="shared" si="379"/>
        <v/>
      </c>
      <c r="AT183" s="6" t="str">
        <f t="shared" si="379"/>
        <v/>
      </c>
      <c r="AU183" s="6" t="str">
        <f t="shared" si="379"/>
        <v/>
      </c>
      <c r="AV183" s="6" t="str">
        <f t="shared" si="379"/>
        <v/>
      </c>
      <c r="AW183" s="6" t="str">
        <f t="shared" si="379"/>
        <v/>
      </c>
      <c r="AX183" s="6" t="str">
        <f t="shared" si="379"/>
        <v>002F</v>
      </c>
      <c r="AY183" s="6" t="str">
        <f t="shared" si="379"/>
        <v>FFCB</v>
      </c>
      <c r="AZ183" s="6" t="str">
        <f t="shared" si="379"/>
        <v/>
      </c>
      <c r="BA183" s="6" t="str">
        <f t="shared" si="379"/>
        <v/>
      </c>
      <c r="BB183" s="6" t="str">
        <f t="shared" si="379"/>
        <v>FFF4</v>
      </c>
      <c r="BC183" s="6" t="str">
        <f t="shared" si="379"/>
        <v>FF9D</v>
      </c>
      <c r="BD183" s="6" t="str">
        <f t="shared" si="379"/>
        <v/>
      </c>
      <c r="BE183" s="6" t="str">
        <f t="shared" si="379"/>
        <v/>
      </c>
      <c r="BF183" s="6" t="str">
        <f t="shared" si="379"/>
        <v>006F</v>
      </c>
      <c r="BG183" s="6" t="str">
        <f t="shared" si="379"/>
        <v>FFB4</v>
      </c>
      <c r="BH183" s="6" t="str">
        <f t="shared" si="379"/>
        <v>005C</v>
      </c>
      <c r="BI183" s="6" t="str">
        <f t="shared" si="379"/>
        <v>FF89</v>
      </c>
      <c r="BJ183" s="6" t="str">
        <f t="shared" si="379"/>
        <v>0095</v>
      </c>
      <c r="BK183" s="6" t="str">
        <f t="shared" si="379"/>
        <v>FFCC</v>
      </c>
      <c r="BL183" s="6" t="str">
        <f t="shared" si="379"/>
        <v/>
      </c>
      <c r="BM183" s="6" t="str">
        <f t="shared" si="379"/>
        <v/>
      </c>
      <c r="BN183" s="6" t="str">
        <f t="shared" ref="BN183:CS183" si="380">IFERROR(IF(LEN(BN150),RIGHT(DEC2HEX(BN150,4),4),""),"")</f>
        <v/>
      </c>
      <c r="BO183" s="6" t="str">
        <f t="shared" si="380"/>
        <v/>
      </c>
      <c r="BP183" s="6" t="str">
        <f t="shared" si="380"/>
        <v>0060</v>
      </c>
      <c r="BQ183" s="6" t="str">
        <f t="shared" si="380"/>
        <v>0024</v>
      </c>
      <c r="BR183" s="6" t="str">
        <f t="shared" si="380"/>
        <v/>
      </c>
      <c r="BS183" s="6" t="str">
        <f t="shared" si="380"/>
        <v/>
      </c>
      <c r="BT183" s="6" t="str">
        <f t="shared" si="380"/>
        <v>0021</v>
      </c>
      <c r="BU183" s="6" t="str">
        <f t="shared" si="380"/>
        <v>000D</v>
      </c>
      <c r="BV183" s="6" t="str">
        <f t="shared" si="380"/>
        <v/>
      </c>
      <c r="BW183" s="6" t="str">
        <f t="shared" si="380"/>
        <v/>
      </c>
      <c r="BX183" s="6" t="str">
        <f t="shared" si="380"/>
        <v/>
      </c>
      <c r="BY183" s="6" t="str">
        <f t="shared" si="380"/>
        <v/>
      </c>
      <c r="BZ183" s="6" t="str">
        <f t="shared" si="380"/>
        <v/>
      </c>
      <c r="CA183" s="6" t="str">
        <f t="shared" si="380"/>
        <v/>
      </c>
      <c r="CB183" s="6" t="str">
        <f t="shared" si="380"/>
        <v/>
      </c>
      <c r="CC183" s="6" t="str">
        <f t="shared" si="380"/>
        <v/>
      </c>
      <c r="CD183" s="6" t="str">
        <f t="shared" si="380"/>
        <v/>
      </c>
      <c r="CE183" s="6" t="str">
        <f t="shared" si="380"/>
        <v/>
      </c>
      <c r="CF183" s="6" t="str">
        <f t="shared" si="380"/>
        <v/>
      </c>
      <c r="CG183" s="6" t="str">
        <f t="shared" si="380"/>
        <v/>
      </c>
      <c r="CH183" s="6" t="str">
        <f t="shared" si="380"/>
        <v/>
      </c>
      <c r="CI183" s="6" t="str">
        <f t="shared" si="380"/>
        <v/>
      </c>
      <c r="CJ183" s="6" t="str">
        <f t="shared" si="380"/>
        <v/>
      </c>
      <c r="CK183" s="6" t="str">
        <f t="shared" si="380"/>
        <v/>
      </c>
      <c r="CL183" s="6" t="str">
        <f t="shared" si="380"/>
        <v>FF9C</v>
      </c>
      <c r="CM183" s="6" t="str">
        <f t="shared" si="380"/>
        <v>0062</v>
      </c>
      <c r="CN183" s="6" t="str">
        <f t="shared" si="380"/>
        <v>FF7E</v>
      </c>
      <c r="CO183" s="6" t="str">
        <f t="shared" si="380"/>
        <v>0029</v>
      </c>
      <c r="CP183" s="6" t="str">
        <f t="shared" si="380"/>
        <v/>
      </c>
      <c r="CQ183" s="6" t="str">
        <f t="shared" si="380"/>
        <v/>
      </c>
      <c r="CR183" s="6" t="str">
        <f t="shared" si="380"/>
        <v>FFF8</v>
      </c>
      <c r="CS183" s="6" t="str">
        <f t="shared" si="380"/>
        <v>0096</v>
      </c>
    </row>
    <row r="184" spans="1:97">
      <c r="A184" s="5">
        <f t="shared" si="336"/>
        <v>24</v>
      </c>
      <c r="B184" s="6" t="str">
        <f t="shared" ref="B184:BM184" si="381">IFERROR(IF(LEN(B151),RIGHT(DEC2HEX(B151,4),4),""),"")</f>
        <v/>
      </c>
      <c r="C184" s="6" t="str">
        <f t="shared" si="381"/>
        <v/>
      </c>
      <c r="D184" s="6" t="str">
        <f t="shared" si="381"/>
        <v>FF52</v>
      </c>
      <c r="E184" s="6" t="str">
        <f t="shared" si="381"/>
        <v>FFE5</v>
      </c>
      <c r="F184" s="6" t="str">
        <f t="shared" si="381"/>
        <v/>
      </c>
      <c r="G184" s="6" t="str">
        <f t="shared" si="381"/>
        <v/>
      </c>
      <c r="H184" s="6" t="str">
        <f t="shared" si="381"/>
        <v/>
      </c>
      <c r="I184" s="6" t="str">
        <f t="shared" si="381"/>
        <v/>
      </c>
      <c r="J184" s="6" t="str">
        <f t="shared" si="381"/>
        <v/>
      </c>
      <c r="K184" s="6" t="str">
        <f t="shared" si="381"/>
        <v/>
      </c>
      <c r="L184" s="6" t="str">
        <f t="shared" si="381"/>
        <v/>
      </c>
      <c r="M184" s="6" t="str">
        <f t="shared" si="381"/>
        <v/>
      </c>
      <c r="N184" s="6" t="str">
        <f t="shared" si="381"/>
        <v/>
      </c>
      <c r="O184" s="6" t="str">
        <f t="shared" si="381"/>
        <v/>
      </c>
      <c r="P184" s="6" t="str">
        <f t="shared" si="381"/>
        <v/>
      </c>
      <c r="Q184" s="6" t="str">
        <f t="shared" si="381"/>
        <v/>
      </c>
      <c r="R184" s="6" t="str">
        <f t="shared" si="381"/>
        <v/>
      </c>
      <c r="S184" s="6" t="str">
        <f t="shared" si="381"/>
        <v/>
      </c>
      <c r="T184" s="6" t="str">
        <f t="shared" si="381"/>
        <v>FFCE</v>
      </c>
      <c r="U184" s="6" t="str">
        <f t="shared" si="381"/>
        <v>FFD9</v>
      </c>
      <c r="V184" s="6" t="str">
        <f t="shared" si="381"/>
        <v/>
      </c>
      <c r="W184" s="6" t="str">
        <f t="shared" si="381"/>
        <v/>
      </c>
      <c r="X184" s="6" t="str">
        <f t="shared" si="381"/>
        <v/>
      </c>
      <c r="Y184" s="6" t="str">
        <f t="shared" si="381"/>
        <v/>
      </c>
      <c r="Z184" s="6" t="str">
        <f t="shared" si="381"/>
        <v/>
      </c>
      <c r="AA184" s="6" t="str">
        <f t="shared" si="381"/>
        <v/>
      </c>
      <c r="AB184" s="6" t="str">
        <f t="shared" si="381"/>
        <v/>
      </c>
      <c r="AC184" s="6" t="str">
        <f t="shared" si="381"/>
        <v/>
      </c>
      <c r="AD184" s="6" t="str">
        <f t="shared" si="381"/>
        <v/>
      </c>
      <c r="AE184" s="6" t="str">
        <f t="shared" si="381"/>
        <v/>
      </c>
      <c r="AF184" s="6" t="str">
        <f t="shared" si="381"/>
        <v>FFED</v>
      </c>
      <c r="AG184" s="6" t="str">
        <f t="shared" si="381"/>
        <v>FF9C</v>
      </c>
      <c r="AH184" s="6" t="str">
        <f t="shared" si="381"/>
        <v/>
      </c>
      <c r="AI184" s="6" t="str">
        <f t="shared" si="381"/>
        <v/>
      </c>
      <c r="AJ184" s="6" t="str">
        <f t="shared" si="381"/>
        <v/>
      </c>
      <c r="AK184" s="6" t="str">
        <f t="shared" si="381"/>
        <v/>
      </c>
      <c r="AL184" s="6" t="str">
        <f t="shared" si="381"/>
        <v/>
      </c>
      <c r="AM184" s="6" t="str">
        <f t="shared" si="381"/>
        <v/>
      </c>
      <c r="AN184" s="6" t="str">
        <f t="shared" si="381"/>
        <v/>
      </c>
      <c r="AO184" s="6" t="str">
        <f t="shared" si="381"/>
        <v/>
      </c>
      <c r="AP184" s="6" t="str">
        <f t="shared" si="381"/>
        <v/>
      </c>
      <c r="AQ184" s="6" t="str">
        <f t="shared" si="381"/>
        <v/>
      </c>
      <c r="AR184" s="6" t="str">
        <f t="shared" si="381"/>
        <v/>
      </c>
      <c r="AS184" s="6" t="str">
        <f t="shared" si="381"/>
        <v/>
      </c>
      <c r="AT184" s="6" t="str">
        <f t="shared" si="381"/>
        <v/>
      </c>
      <c r="AU184" s="6" t="str">
        <f t="shared" si="381"/>
        <v/>
      </c>
      <c r="AV184" s="6" t="str">
        <f t="shared" si="381"/>
        <v/>
      </c>
      <c r="AW184" s="6" t="str">
        <f t="shared" si="381"/>
        <v/>
      </c>
      <c r="AX184" s="6" t="str">
        <f t="shared" si="381"/>
        <v/>
      </c>
      <c r="AY184" s="6" t="str">
        <f t="shared" si="381"/>
        <v/>
      </c>
      <c r="AZ184" s="6" t="str">
        <f t="shared" si="381"/>
        <v/>
      </c>
      <c r="BA184" s="6" t="str">
        <f t="shared" si="381"/>
        <v/>
      </c>
      <c r="BB184" s="6" t="str">
        <f t="shared" si="381"/>
        <v/>
      </c>
      <c r="BC184" s="6" t="str">
        <f t="shared" si="381"/>
        <v/>
      </c>
      <c r="BD184" s="6" t="str">
        <f t="shared" si="381"/>
        <v/>
      </c>
      <c r="BE184" s="6" t="str">
        <f t="shared" si="381"/>
        <v/>
      </c>
      <c r="BF184" s="6" t="str">
        <f t="shared" si="381"/>
        <v/>
      </c>
      <c r="BG184" s="6" t="str">
        <f t="shared" si="381"/>
        <v/>
      </c>
      <c r="BH184" s="6" t="str">
        <f t="shared" si="381"/>
        <v/>
      </c>
      <c r="BI184" s="6" t="str">
        <f t="shared" si="381"/>
        <v/>
      </c>
      <c r="BJ184" s="6" t="str">
        <f t="shared" si="381"/>
        <v/>
      </c>
      <c r="BK184" s="6" t="str">
        <f t="shared" si="381"/>
        <v/>
      </c>
      <c r="BL184" s="6" t="str">
        <f t="shared" si="381"/>
        <v/>
      </c>
      <c r="BM184" s="6" t="str">
        <f t="shared" si="381"/>
        <v/>
      </c>
      <c r="BN184" s="6" t="str">
        <f t="shared" ref="BN184:CS184" si="382">IFERROR(IF(LEN(BN151),RIGHT(DEC2HEX(BN151,4),4),""),"")</f>
        <v/>
      </c>
      <c r="BO184" s="6" t="str">
        <f t="shared" si="382"/>
        <v/>
      </c>
      <c r="BP184" s="6" t="str">
        <f t="shared" si="382"/>
        <v/>
      </c>
      <c r="BQ184" s="6" t="str">
        <f t="shared" si="382"/>
        <v/>
      </c>
      <c r="BR184" s="6" t="str">
        <f t="shared" si="382"/>
        <v/>
      </c>
      <c r="BS184" s="6" t="str">
        <f t="shared" si="382"/>
        <v/>
      </c>
      <c r="BT184" s="6" t="str">
        <f t="shared" si="382"/>
        <v/>
      </c>
      <c r="BU184" s="6" t="str">
        <f t="shared" si="382"/>
        <v/>
      </c>
      <c r="BV184" s="6" t="str">
        <f t="shared" si="382"/>
        <v/>
      </c>
      <c r="BW184" s="6" t="str">
        <f t="shared" si="382"/>
        <v/>
      </c>
      <c r="BX184" s="6" t="str">
        <f t="shared" si="382"/>
        <v/>
      </c>
      <c r="BY184" s="6" t="str">
        <f t="shared" si="382"/>
        <v/>
      </c>
      <c r="BZ184" s="6" t="str">
        <f t="shared" si="382"/>
        <v/>
      </c>
      <c r="CA184" s="6" t="str">
        <f t="shared" si="382"/>
        <v/>
      </c>
      <c r="CB184" s="6" t="str">
        <f t="shared" si="382"/>
        <v/>
      </c>
      <c r="CC184" s="6" t="str">
        <f t="shared" si="382"/>
        <v/>
      </c>
      <c r="CD184" s="6" t="str">
        <f t="shared" si="382"/>
        <v/>
      </c>
      <c r="CE184" s="6" t="str">
        <f t="shared" si="382"/>
        <v/>
      </c>
      <c r="CF184" s="6" t="str">
        <f t="shared" si="382"/>
        <v/>
      </c>
      <c r="CG184" s="6" t="str">
        <f t="shared" si="382"/>
        <v/>
      </c>
      <c r="CH184" s="6" t="str">
        <f t="shared" si="382"/>
        <v/>
      </c>
      <c r="CI184" s="6" t="str">
        <f t="shared" si="382"/>
        <v/>
      </c>
      <c r="CJ184" s="6" t="str">
        <f t="shared" si="382"/>
        <v/>
      </c>
      <c r="CK184" s="6" t="str">
        <f t="shared" si="382"/>
        <v/>
      </c>
      <c r="CL184" s="6" t="str">
        <f t="shared" si="382"/>
        <v/>
      </c>
      <c r="CM184" s="6" t="str">
        <f t="shared" si="382"/>
        <v/>
      </c>
      <c r="CN184" s="6" t="str">
        <f t="shared" si="382"/>
        <v/>
      </c>
      <c r="CO184" s="6" t="str">
        <f t="shared" si="382"/>
        <v/>
      </c>
      <c r="CP184" s="6" t="str">
        <f t="shared" si="382"/>
        <v/>
      </c>
      <c r="CQ184" s="6" t="str">
        <f t="shared" si="382"/>
        <v/>
      </c>
      <c r="CR184" s="6" t="str">
        <f t="shared" si="382"/>
        <v>0017</v>
      </c>
      <c r="CS184" s="6" t="str">
        <f t="shared" si="382"/>
        <v>0094</v>
      </c>
    </row>
    <row r="185" spans="1:97">
      <c r="A185" s="5">
        <f t="shared" si="336"/>
        <v>25</v>
      </c>
      <c r="B185" s="6" t="str">
        <f t="shared" ref="B185:BM185" si="383">IFERROR(IF(LEN(B152),RIGHT(DEC2HEX(B152,4),4),""),"")</f>
        <v/>
      </c>
      <c r="C185" s="6" t="str">
        <f t="shared" si="383"/>
        <v/>
      </c>
      <c r="D185" s="6" t="str">
        <f t="shared" si="383"/>
        <v/>
      </c>
      <c r="E185" s="6" t="str">
        <f t="shared" si="383"/>
        <v/>
      </c>
      <c r="F185" s="6" t="str">
        <f t="shared" si="383"/>
        <v/>
      </c>
      <c r="G185" s="6" t="str">
        <f t="shared" si="383"/>
        <v/>
      </c>
      <c r="H185" s="6" t="str">
        <f t="shared" si="383"/>
        <v/>
      </c>
      <c r="I185" s="6" t="str">
        <f t="shared" si="383"/>
        <v/>
      </c>
      <c r="J185" s="6" t="str">
        <f t="shared" si="383"/>
        <v/>
      </c>
      <c r="K185" s="6" t="str">
        <f t="shared" si="383"/>
        <v/>
      </c>
      <c r="L185" s="6" t="str">
        <f t="shared" si="383"/>
        <v/>
      </c>
      <c r="M185" s="6" t="str">
        <f t="shared" si="383"/>
        <v/>
      </c>
      <c r="N185" s="6" t="str">
        <f t="shared" si="383"/>
        <v/>
      </c>
      <c r="O185" s="6" t="str">
        <f t="shared" si="383"/>
        <v/>
      </c>
      <c r="P185" s="6" t="str">
        <f t="shared" si="383"/>
        <v/>
      </c>
      <c r="Q185" s="6" t="str">
        <f t="shared" si="383"/>
        <v/>
      </c>
      <c r="R185" s="6" t="str">
        <f t="shared" si="383"/>
        <v/>
      </c>
      <c r="S185" s="6" t="str">
        <f t="shared" si="383"/>
        <v/>
      </c>
      <c r="T185" s="6" t="str">
        <f t="shared" si="383"/>
        <v/>
      </c>
      <c r="U185" s="6" t="str">
        <f t="shared" si="383"/>
        <v/>
      </c>
      <c r="V185" s="6" t="str">
        <f t="shared" si="383"/>
        <v/>
      </c>
      <c r="W185" s="6" t="str">
        <f t="shared" si="383"/>
        <v/>
      </c>
      <c r="X185" s="6" t="str">
        <f t="shared" si="383"/>
        <v/>
      </c>
      <c r="Y185" s="6" t="str">
        <f t="shared" si="383"/>
        <v/>
      </c>
      <c r="Z185" s="6" t="str">
        <f t="shared" si="383"/>
        <v/>
      </c>
      <c r="AA185" s="6" t="str">
        <f t="shared" si="383"/>
        <v/>
      </c>
      <c r="AB185" s="6" t="str">
        <f t="shared" si="383"/>
        <v/>
      </c>
      <c r="AC185" s="6" t="str">
        <f t="shared" si="383"/>
        <v/>
      </c>
      <c r="AD185" s="6" t="str">
        <f t="shared" si="383"/>
        <v/>
      </c>
      <c r="AE185" s="6" t="str">
        <f t="shared" si="383"/>
        <v/>
      </c>
      <c r="AF185" s="6" t="str">
        <f t="shared" si="383"/>
        <v/>
      </c>
      <c r="AG185" s="6" t="str">
        <f t="shared" si="383"/>
        <v/>
      </c>
      <c r="AH185" s="6" t="str">
        <f t="shared" si="383"/>
        <v/>
      </c>
      <c r="AI185" s="6" t="str">
        <f t="shared" si="383"/>
        <v/>
      </c>
      <c r="AJ185" s="6" t="str">
        <f t="shared" si="383"/>
        <v/>
      </c>
      <c r="AK185" s="6" t="str">
        <f t="shared" si="383"/>
        <v/>
      </c>
      <c r="AL185" s="6" t="str">
        <f t="shared" si="383"/>
        <v/>
      </c>
      <c r="AM185" s="6" t="str">
        <f t="shared" si="383"/>
        <v/>
      </c>
      <c r="AN185" s="6" t="str">
        <f t="shared" si="383"/>
        <v/>
      </c>
      <c r="AO185" s="6" t="str">
        <f t="shared" si="383"/>
        <v/>
      </c>
      <c r="AP185" s="6" t="str">
        <f t="shared" si="383"/>
        <v/>
      </c>
      <c r="AQ185" s="6" t="str">
        <f t="shared" si="383"/>
        <v/>
      </c>
      <c r="AR185" s="6" t="str">
        <f t="shared" si="383"/>
        <v/>
      </c>
      <c r="AS185" s="6" t="str">
        <f t="shared" si="383"/>
        <v/>
      </c>
      <c r="AT185" s="6" t="str">
        <f t="shared" si="383"/>
        <v/>
      </c>
      <c r="AU185" s="6" t="str">
        <f t="shared" si="383"/>
        <v/>
      </c>
      <c r="AV185" s="6" t="str">
        <f t="shared" si="383"/>
        <v/>
      </c>
      <c r="AW185" s="6" t="str">
        <f t="shared" si="383"/>
        <v/>
      </c>
      <c r="AX185" s="6" t="str">
        <f t="shared" si="383"/>
        <v/>
      </c>
      <c r="AY185" s="6" t="str">
        <f t="shared" si="383"/>
        <v/>
      </c>
      <c r="AZ185" s="6" t="str">
        <f t="shared" si="383"/>
        <v/>
      </c>
      <c r="BA185" s="6" t="str">
        <f t="shared" si="383"/>
        <v/>
      </c>
      <c r="BB185" s="6" t="str">
        <f t="shared" si="383"/>
        <v/>
      </c>
      <c r="BC185" s="6" t="str">
        <f t="shared" si="383"/>
        <v/>
      </c>
      <c r="BD185" s="6" t="str">
        <f t="shared" si="383"/>
        <v/>
      </c>
      <c r="BE185" s="6" t="str">
        <f t="shared" si="383"/>
        <v/>
      </c>
      <c r="BF185" s="6" t="str">
        <f t="shared" si="383"/>
        <v/>
      </c>
      <c r="BG185" s="6" t="str">
        <f t="shared" si="383"/>
        <v/>
      </c>
      <c r="BH185" s="6" t="str">
        <f t="shared" si="383"/>
        <v/>
      </c>
      <c r="BI185" s="6" t="str">
        <f t="shared" si="383"/>
        <v/>
      </c>
      <c r="BJ185" s="6" t="str">
        <f t="shared" si="383"/>
        <v/>
      </c>
      <c r="BK185" s="6" t="str">
        <f t="shared" si="383"/>
        <v/>
      </c>
      <c r="BL185" s="6" t="str">
        <f t="shared" si="383"/>
        <v/>
      </c>
      <c r="BM185" s="6" t="str">
        <f t="shared" si="383"/>
        <v/>
      </c>
      <c r="BN185" s="6" t="str">
        <f t="shared" ref="BN185:CS185" si="384">IFERROR(IF(LEN(BN152),RIGHT(DEC2HEX(BN152,4),4),""),"")</f>
        <v/>
      </c>
      <c r="BO185" s="6" t="str">
        <f t="shared" si="384"/>
        <v/>
      </c>
      <c r="BP185" s="6" t="str">
        <f t="shared" si="384"/>
        <v/>
      </c>
      <c r="BQ185" s="6" t="str">
        <f t="shared" si="384"/>
        <v/>
      </c>
      <c r="BR185" s="6" t="str">
        <f t="shared" si="384"/>
        <v/>
      </c>
      <c r="BS185" s="6" t="str">
        <f t="shared" si="384"/>
        <v/>
      </c>
      <c r="BT185" s="6" t="str">
        <f t="shared" si="384"/>
        <v/>
      </c>
      <c r="BU185" s="6" t="str">
        <f t="shared" si="384"/>
        <v/>
      </c>
      <c r="BV185" s="6" t="str">
        <f t="shared" si="384"/>
        <v/>
      </c>
      <c r="BW185" s="6" t="str">
        <f t="shared" si="384"/>
        <v/>
      </c>
      <c r="BX185" s="6" t="str">
        <f t="shared" si="384"/>
        <v/>
      </c>
      <c r="BY185" s="6" t="str">
        <f t="shared" si="384"/>
        <v/>
      </c>
      <c r="BZ185" s="6" t="str">
        <f t="shared" si="384"/>
        <v/>
      </c>
      <c r="CA185" s="6" t="str">
        <f t="shared" si="384"/>
        <v/>
      </c>
      <c r="CB185" s="6" t="str">
        <f t="shared" si="384"/>
        <v/>
      </c>
      <c r="CC185" s="6" t="str">
        <f t="shared" si="384"/>
        <v/>
      </c>
      <c r="CD185" s="6" t="str">
        <f t="shared" si="384"/>
        <v/>
      </c>
      <c r="CE185" s="6" t="str">
        <f t="shared" si="384"/>
        <v/>
      </c>
      <c r="CF185" s="6" t="str">
        <f t="shared" si="384"/>
        <v/>
      </c>
      <c r="CG185" s="6" t="str">
        <f t="shared" si="384"/>
        <v/>
      </c>
      <c r="CH185" s="6" t="str">
        <f t="shared" si="384"/>
        <v/>
      </c>
      <c r="CI185" s="6" t="str">
        <f t="shared" si="384"/>
        <v/>
      </c>
      <c r="CJ185" s="6" t="str">
        <f t="shared" si="384"/>
        <v/>
      </c>
      <c r="CK185" s="6" t="str">
        <f t="shared" si="384"/>
        <v/>
      </c>
      <c r="CL185" s="6" t="str">
        <f t="shared" si="384"/>
        <v/>
      </c>
      <c r="CM185" s="6" t="str">
        <f t="shared" si="384"/>
        <v/>
      </c>
      <c r="CN185" s="6" t="str">
        <f t="shared" si="384"/>
        <v/>
      </c>
      <c r="CO185" s="6" t="str">
        <f t="shared" si="384"/>
        <v/>
      </c>
      <c r="CP185" s="6" t="str">
        <f t="shared" si="384"/>
        <v/>
      </c>
      <c r="CQ185" s="6" t="str">
        <f t="shared" si="384"/>
        <v/>
      </c>
      <c r="CR185" s="6" t="str">
        <f t="shared" si="384"/>
        <v>0026</v>
      </c>
      <c r="CS185" s="6" t="str">
        <f t="shared" si="384"/>
        <v>0090</v>
      </c>
    </row>
    <row r="186" spans="1:97">
      <c r="A186" s="5">
        <f t="shared" si="336"/>
        <v>26</v>
      </c>
      <c r="B186" s="6" t="str">
        <f t="shared" ref="B186:BM186" si="385">IFERROR(IF(LEN(B153),RIGHT(DEC2HEX(B153,4),4),""),"")</f>
        <v/>
      </c>
      <c r="C186" s="6" t="str">
        <f t="shared" si="385"/>
        <v/>
      </c>
      <c r="D186" s="6" t="str">
        <f t="shared" si="385"/>
        <v/>
      </c>
      <c r="E186" s="6" t="str">
        <f t="shared" si="385"/>
        <v/>
      </c>
      <c r="F186" s="6" t="str">
        <f t="shared" si="385"/>
        <v/>
      </c>
      <c r="G186" s="6" t="str">
        <f t="shared" si="385"/>
        <v/>
      </c>
      <c r="H186" s="6" t="str">
        <f t="shared" si="385"/>
        <v/>
      </c>
      <c r="I186" s="6" t="str">
        <f t="shared" si="385"/>
        <v/>
      </c>
      <c r="J186" s="6" t="str">
        <f t="shared" si="385"/>
        <v/>
      </c>
      <c r="K186" s="6" t="str">
        <f t="shared" si="385"/>
        <v/>
      </c>
      <c r="L186" s="6" t="str">
        <f t="shared" si="385"/>
        <v/>
      </c>
      <c r="M186" s="6" t="str">
        <f t="shared" si="385"/>
        <v/>
      </c>
      <c r="N186" s="6" t="str">
        <f t="shared" si="385"/>
        <v/>
      </c>
      <c r="O186" s="6" t="str">
        <f t="shared" si="385"/>
        <v/>
      </c>
      <c r="P186" s="6" t="str">
        <f t="shared" si="385"/>
        <v/>
      </c>
      <c r="Q186" s="6" t="str">
        <f t="shared" si="385"/>
        <v/>
      </c>
      <c r="R186" s="6" t="str">
        <f t="shared" si="385"/>
        <v/>
      </c>
      <c r="S186" s="6" t="str">
        <f t="shared" si="385"/>
        <v/>
      </c>
      <c r="T186" s="6" t="str">
        <f t="shared" si="385"/>
        <v/>
      </c>
      <c r="U186" s="6" t="str">
        <f t="shared" si="385"/>
        <v/>
      </c>
      <c r="V186" s="6" t="str">
        <f t="shared" si="385"/>
        <v/>
      </c>
      <c r="W186" s="6" t="str">
        <f t="shared" si="385"/>
        <v/>
      </c>
      <c r="X186" s="6" t="str">
        <f t="shared" si="385"/>
        <v/>
      </c>
      <c r="Y186" s="6" t="str">
        <f t="shared" si="385"/>
        <v/>
      </c>
      <c r="Z186" s="6" t="str">
        <f t="shared" si="385"/>
        <v/>
      </c>
      <c r="AA186" s="6" t="str">
        <f t="shared" si="385"/>
        <v/>
      </c>
      <c r="AB186" s="6" t="str">
        <f t="shared" si="385"/>
        <v/>
      </c>
      <c r="AC186" s="6" t="str">
        <f t="shared" si="385"/>
        <v/>
      </c>
      <c r="AD186" s="6" t="str">
        <f t="shared" si="385"/>
        <v/>
      </c>
      <c r="AE186" s="6" t="str">
        <f t="shared" si="385"/>
        <v/>
      </c>
      <c r="AF186" s="6" t="str">
        <f t="shared" si="385"/>
        <v/>
      </c>
      <c r="AG186" s="6" t="str">
        <f t="shared" si="385"/>
        <v/>
      </c>
      <c r="AH186" s="6" t="str">
        <f t="shared" si="385"/>
        <v/>
      </c>
      <c r="AI186" s="6" t="str">
        <f t="shared" si="385"/>
        <v/>
      </c>
      <c r="AJ186" s="6" t="str">
        <f t="shared" si="385"/>
        <v/>
      </c>
      <c r="AK186" s="6" t="str">
        <f t="shared" si="385"/>
        <v/>
      </c>
      <c r="AL186" s="6" t="str">
        <f t="shared" si="385"/>
        <v/>
      </c>
      <c r="AM186" s="6" t="str">
        <f t="shared" si="385"/>
        <v/>
      </c>
      <c r="AN186" s="6" t="str">
        <f t="shared" si="385"/>
        <v/>
      </c>
      <c r="AO186" s="6" t="str">
        <f t="shared" si="385"/>
        <v/>
      </c>
      <c r="AP186" s="6" t="str">
        <f t="shared" si="385"/>
        <v/>
      </c>
      <c r="AQ186" s="6" t="str">
        <f t="shared" si="385"/>
        <v/>
      </c>
      <c r="AR186" s="6" t="str">
        <f t="shared" si="385"/>
        <v/>
      </c>
      <c r="AS186" s="6" t="str">
        <f t="shared" si="385"/>
        <v/>
      </c>
      <c r="AT186" s="6" t="str">
        <f t="shared" si="385"/>
        <v/>
      </c>
      <c r="AU186" s="6" t="str">
        <f t="shared" si="385"/>
        <v/>
      </c>
      <c r="AV186" s="6" t="str">
        <f t="shared" si="385"/>
        <v/>
      </c>
      <c r="AW186" s="6" t="str">
        <f t="shared" si="385"/>
        <v/>
      </c>
      <c r="AX186" s="6" t="str">
        <f t="shared" si="385"/>
        <v/>
      </c>
      <c r="AY186" s="6" t="str">
        <f t="shared" si="385"/>
        <v/>
      </c>
      <c r="AZ186" s="6" t="str">
        <f t="shared" si="385"/>
        <v/>
      </c>
      <c r="BA186" s="6" t="str">
        <f t="shared" si="385"/>
        <v/>
      </c>
      <c r="BB186" s="6" t="str">
        <f t="shared" si="385"/>
        <v/>
      </c>
      <c r="BC186" s="6" t="str">
        <f t="shared" si="385"/>
        <v/>
      </c>
      <c r="BD186" s="6" t="str">
        <f t="shared" si="385"/>
        <v/>
      </c>
      <c r="BE186" s="6" t="str">
        <f t="shared" si="385"/>
        <v/>
      </c>
      <c r="BF186" s="6" t="str">
        <f t="shared" si="385"/>
        <v/>
      </c>
      <c r="BG186" s="6" t="str">
        <f t="shared" si="385"/>
        <v/>
      </c>
      <c r="BH186" s="6" t="str">
        <f t="shared" si="385"/>
        <v/>
      </c>
      <c r="BI186" s="6" t="str">
        <f t="shared" si="385"/>
        <v/>
      </c>
      <c r="BJ186" s="6" t="str">
        <f t="shared" si="385"/>
        <v/>
      </c>
      <c r="BK186" s="6" t="str">
        <f t="shared" si="385"/>
        <v/>
      </c>
      <c r="BL186" s="6" t="str">
        <f t="shared" si="385"/>
        <v/>
      </c>
      <c r="BM186" s="6" t="str">
        <f t="shared" si="385"/>
        <v/>
      </c>
      <c r="BN186" s="6" t="str">
        <f t="shared" ref="BN186:CS186" si="386">IFERROR(IF(LEN(BN153),RIGHT(DEC2HEX(BN153,4),4),""),"")</f>
        <v/>
      </c>
      <c r="BO186" s="6" t="str">
        <f t="shared" si="386"/>
        <v/>
      </c>
      <c r="BP186" s="6" t="str">
        <f t="shared" si="386"/>
        <v/>
      </c>
      <c r="BQ186" s="6" t="str">
        <f t="shared" si="386"/>
        <v/>
      </c>
      <c r="BR186" s="6" t="str">
        <f t="shared" si="386"/>
        <v/>
      </c>
      <c r="BS186" s="6" t="str">
        <f t="shared" si="386"/>
        <v/>
      </c>
      <c r="BT186" s="6" t="str">
        <f t="shared" si="386"/>
        <v/>
      </c>
      <c r="BU186" s="6" t="str">
        <f t="shared" si="386"/>
        <v/>
      </c>
      <c r="BV186" s="6" t="str">
        <f t="shared" si="386"/>
        <v/>
      </c>
      <c r="BW186" s="6" t="str">
        <f t="shared" si="386"/>
        <v/>
      </c>
      <c r="BX186" s="6" t="str">
        <f t="shared" si="386"/>
        <v/>
      </c>
      <c r="BY186" s="6" t="str">
        <f t="shared" si="386"/>
        <v/>
      </c>
      <c r="BZ186" s="6" t="str">
        <f t="shared" si="386"/>
        <v/>
      </c>
      <c r="CA186" s="6" t="str">
        <f t="shared" si="386"/>
        <v/>
      </c>
      <c r="CB186" s="6" t="str">
        <f t="shared" si="386"/>
        <v/>
      </c>
      <c r="CC186" s="6" t="str">
        <f t="shared" si="386"/>
        <v/>
      </c>
      <c r="CD186" s="6" t="str">
        <f t="shared" si="386"/>
        <v/>
      </c>
      <c r="CE186" s="6" t="str">
        <f t="shared" si="386"/>
        <v/>
      </c>
      <c r="CF186" s="6" t="str">
        <f t="shared" si="386"/>
        <v/>
      </c>
      <c r="CG186" s="6" t="str">
        <f t="shared" si="386"/>
        <v/>
      </c>
      <c r="CH186" s="6" t="str">
        <f t="shared" si="386"/>
        <v/>
      </c>
      <c r="CI186" s="6" t="str">
        <f t="shared" si="386"/>
        <v/>
      </c>
      <c r="CJ186" s="6" t="str">
        <f t="shared" si="386"/>
        <v/>
      </c>
      <c r="CK186" s="6" t="str">
        <f t="shared" si="386"/>
        <v/>
      </c>
      <c r="CL186" s="6" t="str">
        <f t="shared" si="386"/>
        <v/>
      </c>
      <c r="CM186" s="6" t="str">
        <f t="shared" si="386"/>
        <v/>
      </c>
      <c r="CN186" s="6" t="str">
        <f t="shared" si="386"/>
        <v/>
      </c>
      <c r="CO186" s="6" t="str">
        <f t="shared" si="386"/>
        <v/>
      </c>
      <c r="CP186" s="6" t="str">
        <f t="shared" si="386"/>
        <v/>
      </c>
      <c r="CQ186" s="6" t="str">
        <f t="shared" si="386"/>
        <v/>
      </c>
      <c r="CR186" s="6" t="str">
        <f t="shared" si="386"/>
        <v>002F</v>
      </c>
      <c r="CS186" s="6" t="str">
        <f t="shared" si="386"/>
        <v>0089</v>
      </c>
    </row>
    <row r="187" spans="1:97">
      <c r="A187" s="5">
        <f t="shared" si="336"/>
        <v>27</v>
      </c>
      <c r="B187" s="6" t="str">
        <f t="shared" ref="B187:BM187" si="387">IFERROR(IF(LEN(B154),RIGHT(DEC2HEX(B154,4),4),""),"")</f>
        <v/>
      </c>
      <c r="C187" s="6" t="str">
        <f t="shared" si="387"/>
        <v/>
      </c>
      <c r="D187" s="6" t="str">
        <f t="shared" si="387"/>
        <v/>
      </c>
      <c r="E187" s="6" t="str">
        <f t="shared" si="387"/>
        <v/>
      </c>
      <c r="F187" s="6" t="str">
        <f t="shared" si="387"/>
        <v/>
      </c>
      <c r="G187" s="6" t="str">
        <f t="shared" si="387"/>
        <v/>
      </c>
      <c r="H187" s="6" t="str">
        <f t="shared" si="387"/>
        <v/>
      </c>
      <c r="I187" s="6" t="str">
        <f t="shared" si="387"/>
        <v/>
      </c>
      <c r="J187" s="6" t="str">
        <f t="shared" si="387"/>
        <v/>
      </c>
      <c r="K187" s="6" t="str">
        <f t="shared" si="387"/>
        <v/>
      </c>
      <c r="L187" s="6" t="str">
        <f t="shared" si="387"/>
        <v/>
      </c>
      <c r="M187" s="6" t="str">
        <f t="shared" si="387"/>
        <v/>
      </c>
      <c r="N187" s="6" t="str">
        <f t="shared" si="387"/>
        <v/>
      </c>
      <c r="O187" s="6" t="str">
        <f t="shared" si="387"/>
        <v/>
      </c>
      <c r="P187" s="6" t="str">
        <f t="shared" si="387"/>
        <v/>
      </c>
      <c r="Q187" s="6" t="str">
        <f t="shared" si="387"/>
        <v/>
      </c>
      <c r="R187" s="6" t="str">
        <f t="shared" si="387"/>
        <v/>
      </c>
      <c r="S187" s="6" t="str">
        <f t="shared" si="387"/>
        <v/>
      </c>
      <c r="T187" s="6" t="str">
        <f t="shared" si="387"/>
        <v/>
      </c>
      <c r="U187" s="6" t="str">
        <f t="shared" si="387"/>
        <v/>
      </c>
      <c r="V187" s="6" t="str">
        <f t="shared" si="387"/>
        <v/>
      </c>
      <c r="W187" s="6" t="str">
        <f t="shared" si="387"/>
        <v/>
      </c>
      <c r="X187" s="6" t="str">
        <f t="shared" si="387"/>
        <v/>
      </c>
      <c r="Y187" s="6" t="str">
        <f t="shared" si="387"/>
        <v/>
      </c>
      <c r="Z187" s="6" t="str">
        <f t="shared" si="387"/>
        <v/>
      </c>
      <c r="AA187" s="6" t="str">
        <f t="shared" si="387"/>
        <v/>
      </c>
      <c r="AB187" s="6" t="str">
        <f t="shared" si="387"/>
        <v/>
      </c>
      <c r="AC187" s="6" t="str">
        <f t="shared" si="387"/>
        <v/>
      </c>
      <c r="AD187" s="6" t="str">
        <f t="shared" si="387"/>
        <v/>
      </c>
      <c r="AE187" s="6" t="str">
        <f t="shared" si="387"/>
        <v/>
      </c>
      <c r="AF187" s="6" t="str">
        <f t="shared" si="387"/>
        <v/>
      </c>
      <c r="AG187" s="6" t="str">
        <f t="shared" si="387"/>
        <v/>
      </c>
      <c r="AH187" s="6" t="str">
        <f t="shared" si="387"/>
        <v/>
      </c>
      <c r="AI187" s="6" t="str">
        <f t="shared" si="387"/>
        <v/>
      </c>
      <c r="AJ187" s="6" t="str">
        <f t="shared" si="387"/>
        <v/>
      </c>
      <c r="AK187" s="6" t="str">
        <f t="shared" si="387"/>
        <v/>
      </c>
      <c r="AL187" s="6" t="str">
        <f t="shared" si="387"/>
        <v/>
      </c>
      <c r="AM187" s="6" t="str">
        <f t="shared" si="387"/>
        <v/>
      </c>
      <c r="AN187" s="6" t="str">
        <f t="shared" si="387"/>
        <v/>
      </c>
      <c r="AO187" s="6" t="str">
        <f t="shared" si="387"/>
        <v/>
      </c>
      <c r="AP187" s="6" t="str">
        <f t="shared" si="387"/>
        <v/>
      </c>
      <c r="AQ187" s="6" t="str">
        <f t="shared" si="387"/>
        <v/>
      </c>
      <c r="AR187" s="6" t="str">
        <f t="shared" si="387"/>
        <v/>
      </c>
      <c r="AS187" s="6" t="str">
        <f t="shared" si="387"/>
        <v/>
      </c>
      <c r="AT187" s="6" t="str">
        <f t="shared" si="387"/>
        <v/>
      </c>
      <c r="AU187" s="6" t="str">
        <f t="shared" si="387"/>
        <v/>
      </c>
      <c r="AV187" s="6" t="str">
        <f t="shared" si="387"/>
        <v/>
      </c>
      <c r="AW187" s="6" t="str">
        <f t="shared" si="387"/>
        <v/>
      </c>
      <c r="AX187" s="6" t="str">
        <f t="shared" si="387"/>
        <v/>
      </c>
      <c r="AY187" s="6" t="str">
        <f t="shared" si="387"/>
        <v/>
      </c>
      <c r="AZ187" s="6" t="str">
        <f t="shared" si="387"/>
        <v/>
      </c>
      <c r="BA187" s="6" t="str">
        <f t="shared" si="387"/>
        <v/>
      </c>
      <c r="BB187" s="6" t="str">
        <f t="shared" si="387"/>
        <v/>
      </c>
      <c r="BC187" s="6" t="str">
        <f t="shared" si="387"/>
        <v/>
      </c>
      <c r="BD187" s="6" t="str">
        <f t="shared" si="387"/>
        <v/>
      </c>
      <c r="BE187" s="6" t="str">
        <f t="shared" si="387"/>
        <v/>
      </c>
      <c r="BF187" s="6" t="str">
        <f t="shared" si="387"/>
        <v/>
      </c>
      <c r="BG187" s="6" t="str">
        <f t="shared" si="387"/>
        <v/>
      </c>
      <c r="BH187" s="6" t="str">
        <f t="shared" si="387"/>
        <v/>
      </c>
      <c r="BI187" s="6" t="str">
        <f t="shared" si="387"/>
        <v/>
      </c>
      <c r="BJ187" s="6" t="str">
        <f t="shared" si="387"/>
        <v/>
      </c>
      <c r="BK187" s="6" t="str">
        <f t="shared" si="387"/>
        <v/>
      </c>
      <c r="BL187" s="6" t="str">
        <f t="shared" si="387"/>
        <v/>
      </c>
      <c r="BM187" s="6" t="str">
        <f t="shared" si="387"/>
        <v/>
      </c>
      <c r="BN187" s="6" t="str">
        <f t="shared" ref="BN187:CS187" si="388">IFERROR(IF(LEN(BN154),RIGHT(DEC2HEX(BN154,4),4),""),"")</f>
        <v/>
      </c>
      <c r="BO187" s="6" t="str">
        <f t="shared" si="388"/>
        <v/>
      </c>
      <c r="BP187" s="6" t="str">
        <f t="shared" si="388"/>
        <v/>
      </c>
      <c r="BQ187" s="6" t="str">
        <f t="shared" si="388"/>
        <v/>
      </c>
      <c r="BR187" s="6" t="str">
        <f t="shared" si="388"/>
        <v/>
      </c>
      <c r="BS187" s="6" t="str">
        <f t="shared" si="388"/>
        <v/>
      </c>
      <c r="BT187" s="6" t="str">
        <f t="shared" si="388"/>
        <v/>
      </c>
      <c r="BU187" s="6" t="str">
        <f t="shared" si="388"/>
        <v/>
      </c>
      <c r="BV187" s="6" t="str">
        <f t="shared" si="388"/>
        <v/>
      </c>
      <c r="BW187" s="6" t="str">
        <f t="shared" si="388"/>
        <v/>
      </c>
      <c r="BX187" s="6" t="str">
        <f t="shared" si="388"/>
        <v/>
      </c>
      <c r="BY187" s="6" t="str">
        <f t="shared" si="388"/>
        <v/>
      </c>
      <c r="BZ187" s="6" t="str">
        <f t="shared" si="388"/>
        <v/>
      </c>
      <c r="CA187" s="6" t="str">
        <f t="shared" si="388"/>
        <v/>
      </c>
      <c r="CB187" s="6" t="str">
        <f t="shared" si="388"/>
        <v/>
      </c>
      <c r="CC187" s="6" t="str">
        <f t="shared" si="388"/>
        <v/>
      </c>
      <c r="CD187" s="6" t="str">
        <f t="shared" si="388"/>
        <v/>
      </c>
      <c r="CE187" s="6" t="str">
        <f t="shared" si="388"/>
        <v/>
      </c>
      <c r="CF187" s="6" t="str">
        <f t="shared" si="388"/>
        <v/>
      </c>
      <c r="CG187" s="6" t="str">
        <f t="shared" si="388"/>
        <v/>
      </c>
      <c r="CH187" s="6" t="str">
        <f t="shared" si="388"/>
        <v/>
      </c>
      <c r="CI187" s="6" t="str">
        <f t="shared" si="388"/>
        <v/>
      </c>
      <c r="CJ187" s="6" t="str">
        <f t="shared" si="388"/>
        <v/>
      </c>
      <c r="CK187" s="6" t="str">
        <f t="shared" si="388"/>
        <v/>
      </c>
      <c r="CL187" s="6" t="str">
        <f t="shared" si="388"/>
        <v/>
      </c>
      <c r="CM187" s="6" t="str">
        <f t="shared" si="388"/>
        <v/>
      </c>
      <c r="CN187" s="6" t="str">
        <f t="shared" si="388"/>
        <v/>
      </c>
      <c r="CO187" s="6" t="str">
        <f t="shared" si="388"/>
        <v/>
      </c>
      <c r="CP187" s="6" t="str">
        <f t="shared" si="388"/>
        <v/>
      </c>
      <c r="CQ187" s="6" t="str">
        <f t="shared" si="388"/>
        <v/>
      </c>
      <c r="CR187" s="6" t="str">
        <f t="shared" si="388"/>
        <v>0032</v>
      </c>
      <c r="CS187" s="6" t="str">
        <f t="shared" si="388"/>
        <v>0083</v>
      </c>
    </row>
    <row r="188" spans="1:97">
      <c r="A188" s="5">
        <f t="shared" si="336"/>
        <v>28</v>
      </c>
      <c r="B188" s="6" t="str">
        <f t="shared" ref="B188:BM188" si="389">IFERROR(IF(LEN(B155),RIGHT(DEC2HEX(B155,4),4),""),"")</f>
        <v/>
      </c>
      <c r="C188" s="6" t="str">
        <f t="shared" si="389"/>
        <v/>
      </c>
      <c r="D188" s="6" t="str">
        <f t="shared" si="389"/>
        <v/>
      </c>
      <c r="E188" s="6" t="str">
        <f t="shared" si="389"/>
        <v/>
      </c>
      <c r="F188" s="6" t="str">
        <f t="shared" si="389"/>
        <v/>
      </c>
      <c r="G188" s="6" t="str">
        <f t="shared" si="389"/>
        <v/>
      </c>
      <c r="H188" s="6" t="str">
        <f t="shared" si="389"/>
        <v/>
      </c>
      <c r="I188" s="6" t="str">
        <f t="shared" si="389"/>
        <v/>
      </c>
      <c r="J188" s="6" t="str">
        <f t="shared" si="389"/>
        <v/>
      </c>
      <c r="K188" s="6" t="str">
        <f t="shared" si="389"/>
        <v/>
      </c>
      <c r="L188" s="6" t="str">
        <f t="shared" si="389"/>
        <v/>
      </c>
      <c r="M188" s="6" t="str">
        <f t="shared" si="389"/>
        <v/>
      </c>
      <c r="N188" s="6" t="str">
        <f t="shared" si="389"/>
        <v/>
      </c>
      <c r="O188" s="6" t="str">
        <f t="shared" si="389"/>
        <v/>
      </c>
      <c r="P188" s="6" t="str">
        <f t="shared" si="389"/>
        <v/>
      </c>
      <c r="Q188" s="6" t="str">
        <f t="shared" si="389"/>
        <v/>
      </c>
      <c r="R188" s="6" t="str">
        <f t="shared" si="389"/>
        <v/>
      </c>
      <c r="S188" s="6" t="str">
        <f t="shared" si="389"/>
        <v/>
      </c>
      <c r="T188" s="6" t="str">
        <f t="shared" si="389"/>
        <v/>
      </c>
      <c r="U188" s="6" t="str">
        <f t="shared" si="389"/>
        <v/>
      </c>
      <c r="V188" s="6" t="str">
        <f t="shared" si="389"/>
        <v/>
      </c>
      <c r="W188" s="6" t="str">
        <f t="shared" si="389"/>
        <v/>
      </c>
      <c r="X188" s="6" t="str">
        <f t="shared" si="389"/>
        <v/>
      </c>
      <c r="Y188" s="6" t="str">
        <f t="shared" si="389"/>
        <v/>
      </c>
      <c r="Z188" s="6" t="str">
        <f t="shared" si="389"/>
        <v/>
      </c>
      <c r="AA188" s="6" t="str">
        <f t="shared" si="389"/>
        <v/>
      </c>
      <c r="AB188" s="6" t="str">
        <f t="shared" si="389"/>
        <v/>
      </c>
      <c r="AC188" s="6" t="str">
        <f t="shared" si="389"/>
        <v/>
      </c>
      <c r="AD188" s="6" t="str">
        <f t="shared" si="389"/>
        <v/>
      </c>
      <c r="AE188" s="6" t="str">
        <f t="shared" si="389"/>
        <v/>
      </c>
      <c r="AF188" s="6" t="str">
        <f t="shared" si="389"/>
        <v/>
      </c>
      <c r="AG188" s="6" t="str">
        <f t="shared" si="389"/>
        <v/>
      </c>
      <c r="AH188" s="6" t="str">
        <f t="shared" si="389"/>
        <v/>
      </c>
      <c r="AI188" s="6" t="str">
        <f t="shared" si="389"/>
        <v/>
      </c>
      <c r="AJ188" s="6" t="str">
        <f t="shared" si="389"/>
        <v/>
      </c>
      <c r="AK188" s="6" t="str">
        <f t="shared" si="389"/>
        <v/>
      </c>
      <c r="AL188" s="6" t="str">
        <f t="shared" si="389"/>
        <v/>
      </c>
      <c r="AM188" s="6" t="str">
        <f t="shared" si="389"/>
        <v/>
      </c>
      <c r="AN188" s="6" t="str">
        <f t="shared" si="389"/>
        <v/>
      </c>
      <c r="AO188" s="6" t="str">
        <f t="shared" si="389"/>
        <v/>
      </c>
      <c r="AP188" s="6" t="str">
        <f t="shared" si="389"/>
        <v/>
      </c>
      <c r="AQ188" s="6" t="str">
        <f t="shared" si="389"/>
        <v/>
      </c>
      <c r="AR188" s="6" t="str">
        <f t="shared" si="389"/>
        <v/>
      </c>
      <c r="AS188" s="6" t="str">
        <f t="shared" si="389"/>
        <v/>
      </c>
      <c r="AT188" s="6" t="str">
        <f t="shared" si="389"/>
        <v/>
      </c>
      <c r="AU188" s="6" t="str">
        <f t="shared" si="389"/>
        <v/>
      </c>
      <c r="AV188" s="6" t="str">
        <f t="shared" si="389"/>
        <v/>
      </c>
      <c r="AW188" s="6" t="str">
        <f t="shared" si="389"/>
        <v/>
      </c>
      <c r="AX188" s="6" t="str">
        <f t="shared" si="389"/>
        <v/>
      </c>
      <c r="AY188" s="6" t="str">
        <f t="shared" si="389"/>
        <v/>
      </c>
      <c r="AZ188" s="6" t="str">
        <f t="shared" si="389"/>
        <v/>
      </c>
      <c r="BA188" s="6" t="str">
        <f t="shared" si="389"/>
        <v/>
      </c>
      <c r="BB188" s="6" t="str">
        <f t="shared" si="389"/>
        <v/>
      </c>
      <c r="BC188" s="6" t="str">
        <f t="shared" si="389"/>
        <v/>
      </c>
      <c r="BD188" s="6" t="str">
        <f t="shared" si="389"/>
        <v/>
      </c>
      <c r="BE188" s="6" t="str">
        <f t="shared" si="389"/>
        <v/>
      </c>
      <c r="BF188" s="6" t="str">
        <f t="shared" si="389"/>
        <v/>
      </c>
      <c r="BG188" s="6" t="str">
        <f t="shared" si="389"/>
        <v/>
      </c>
      <c r="BH188" s="6" t="str">
        <f t="shared" si="389"/>
        <v/>
      </c>
      <c r="BI188" s="6" t="str">
        <f t="shared" si="389"/>
        <v/>
      </c>
      <c r="BJ188" s="6" t="str">
        <f t="shared" si="389"/>
        <v/>
      </c>
      <c r="BK188" s="6" t="str">
        <f t="shared" si="389"/>
        <v/>
      </c>
      <c r="BL188" s="6" t="str">
        <f t="shared" si="389"/>
        <v/>
      </c>
      <c r="BM188" s="6" t="str">
        <f t="shared" si="389"/>
        <v/>
      </c>
      <c r="BN188" s="6" t="str">
        <f t="shared" ref="BN188:CS188" si="390">IFERROR(IF(LEN(BN155),RIGHT(DEC2HEX(BN155,4),4),""),"")</f>
        <v/>
      </c>
      <c r="BO188" s="6" t="str">
        <f t="shared" si="390"/>
        <v/>
      </c>
      <c r="BP188" s="6" t="str">
        <f t="shared" si="390"/>
        <v/>
      </c>
      <c r="BQ188" s="6" t="str">
        <f t="shared" si="390"/>
        <v/>
      </c>
      <c r="BR188" s="6" t="str">
        <f t="shared" si="390"/>
        <v/>
      </c>
      <c r="BS188" s="6" t="str">
        <f t="shared" si="390"/>
        <v/>
      </c>
      <c r="BT188" s="6" t="str">
        <f t="shared" si="390"/>
        <v/>
      </c>
      <c r="BU188" s="6" t="str">
        <f t="shared" si="390"/>
        <v/>
      </c>
      <c r="BV188" s="6" t="str">
        <f t="shared" si="390"/>
        <v/>
      </c>
      <c r="BW188" s="6" t="str">
        <f t="shared" si="390"/>
        <v/>
      </c>
      <c r="BX188" s="6" t="str">
        <f t="shared" si="390"/>
        <v/>
      </c>
      <c r="BY188" s="6" t="str">
        <f t="shared" si="390"/>
        <v/>
      </c>
      <c r="BZ188" s="6" t="str">
        <f t="shared" si="390"/>
        <v/>
      </c>
      <c r="CA188" s="6" t="str">
        <f t="shared" si="390"/>
        <v/>
      </c>
      <c r="CB188" s="6" t="str">
        <f t="shared" si="390"/>
        <v/>
      </c>
      <c r="CC188" s="6" t="str">
        <f t="shared" si="390"/>
        <v/>
      </c>
      <c r="CD188" s="6" t="str">
        <f t="shared" si="390"/>
        <v/>
      </c>
      <c r="CE188" s="6" t="str">
        <f t="shared" si="390"/>
        <v/>
      </c>
      <c r="CF188" s="6" t="str">
        <f t="shared" si="390"/>
        <v/>
      </c>
      <c r="CG188" s="6" t="str">
        <f t="shared" si="390"/>
        <v/>
      </c>
      <c r="CH188" s="6" t="str">
        <f t="shared" si="390"/>
        <v/>
      </c>
      <c r="CI188" s="6" t="str">
        <f t="shared" si="390"/>
        <v/>
      </c>
      <c r="CJ188" s="6" t="str">
        <f t="shared" si="390"/>
        <v/>
      </c>
      <c r="CK188" s="6" t="str">
        <f t="shared" si="390"/>
        <v/>
      </c>
      <c r="CL188" s="6" t="str">
        <f t="shared" si="390"/>
        <v/>
      </c>
      <c r="CM188" s="6" t="str">
        <f t="shared" si="390"/>
        <v/>
      </c>
      <c r="CN188" s="6" t="str">
        <f t="shared" si="390"/>
        <v/>
      </c>
      <c r="CO188" s="6" t="str">
        <f t="shared" si="390"/>
        <v/>
      </c>
      <c r="CP188" s="6" t="str">
        <f t="shared" si="390"/>
        <v/>
      </c>
      <c r="CQ188" s="6" t="str">
        <f t="shared" si="390"/>
        <v/>
      </c>
      <c r="CR188" s="6" t="str">
        <f t="shared" si="390"/>
        <v/>
      </c>
      <c r="CS188" s="6" t="str">
        <f t="shared" si="390"/>
        <v/>
      </c>
    </row>
    <row r="189" spans="1:97">
      <c r="A189" s="5">
        <f t="shared" si="336"/>
        <v>29</v>
      </c>
      <c r="B189" s="6" t="str">
        <f t="shared" ref="B189:BM189" si="391">IFERROR(IF(LEN(B156),RIGHT(DEC2HEX(B156,4),4),""),"")</f>
        <v/>
      </c>
      <c r="C189" s="6" t="str">
        <f t="shared" si="391"/>
        <v/>
      </c>
      <c r="D189" s="6" t="str">
        <f t="shared" si="391"/>
        <v/>
      </c>
      <c r="E189" s="6" t="str">
        <f t="shared" si="391"/>
        <v/>
      </c>
      <c r="F189" s="6" t="str">
        <f t="shared" si="391"/>
        <v/>
      </c>
      <c r="G189" s="6" t="str">
        <f t="shared" si="391"/>
        <v/>
      </c>
      <c r="H189" s="6" t="str">
        <f t="shared" si="391"/>
        <v/>
      </c>
      <c r="I189" s="6" t="str">
        <f t="shared" si="391"/>
        <v/>
      </c>
      <c r="J189" s="6" t="str">
        <f t="shared" si="391"/>
        <v/>
      </c>
      <c r="K189" s="6" t="str">
        <f t="shared" si="391"/>
        <v/>
      </c>
      <c r="L189" s="6" t="str">
        <f t="shared" si="391"/>
        <v/>
      </c>
      <c r="M189" s="6" t="str">
        <f t="shared" si="391"/>
        <v/>
      </c>
      <c r="N189" s="6" t="str">
        <f t="shared" si="391"/>
        <v/>
      </c>
      <c r="O189" s="6" t="str">
        <f t="shared" si="391"/>
        <v/>
      </c>
      <c r="P189" s="6" t="str">
        <f t="shared" si="391"/>
        <v/>
      </c>
      <c r="Q189" s="6" t="str">
        <f t="shared" si="391"/>
        <v/>
      </c>
      <c r="R189" s="6" t="str">
        <f t="shared" si="391"/>
        <v/>
      </c>
      <c r="S189" s="6" t="str">
        <f t="shared" si="391"/>
        <v/>
      </c>
      <c r="T189" s="6" t="str">
        <f t="shared" si="391"/>
        <v/>
      </c>
      <c r="U189" s="6" t="str">
        <f t="shared" si="391"/>
        <v/>
      </c>
      <c r="V189" s="6" t="str">
        <f t="shared" si="391"/>
        <v/>
      </c>
      <c r="W189" s="6" t="str">
        <f t="shared" si="391"/>
        <v/>
      </c>
      <c r="X189" s="6" t="str">
        <f t="shared" si="391"/>
        <v/>
      </c>
      <c r="Y189" s="6" t="str">
        <f t="shared" si="391"/>
        <v/>
      </c>
      <c r="Z189" s="6" t="str">
        <f t="shared" si="391"/>
        <v/>
      </c>
      <c r="AA189" s="6" t="str">
        <f t="shared" si="391"/>
        <v/>
      </c>
      <c r="AB189" s="6" t="str">
        <f t="shared" si="391"/>
        <v/>
      </c>
      <c r="AC189" s="6" t="str">
        <f t="shared" si="391"/>
        <v/>
      </c>
      <c r="AD189" s="6" t="str">
        <f t="shared" si="391"/>
        <v/>
      </c>
      <c r="AE189" s="6" t="str">
        <f t="shared" si="391"/>
        <v/>
      </c>
      <c r="AF189" s="6" t="str">
        <f t="shared" si="391"/>
        <v/>
      </c>
      <c r="AG189" s="6" t="str">
        <f t="shared" si="391"/>
        <v/>
      </c>
      <c r="AH189" s="6" t="str">
        <f t="shared" si="391"/>
        <v/>
      </c>
      <c r="AI189" s="6" t="str">
        <f t="shared" si="391"/>
        <v/>
      </c>
      <c r="AJ189" s="6" t="str">
        <f t="shared" si="391"/>
        <v/>
      </c>
      <c r="AK189" s="6" t="str">
        <f t="shared" si="391"/>
        <v/>
      </c>
      <c r="AL189" s="6" t="str">
        <f t="shared" si="391"/>
        <v/>
      </c>
      <c r="AM189" s="6" t="str">
        <f t="shared" si="391"/>
        <v/>
      </c>
      <c r="AN189" s="6" t="str">
        <f t="shared" si="391"/>
        <v/>
      </c>
      <c r="AO189" s="6" t="str">
        <f t="shared" si="391"/>
        <v/>
      </c>
      <c r="AP189" s="6" t="str">
        <f t="shared" si="391"/>
        <v/>
      </c>
      <c r="AQ189" s="6" t="str">
        <f t="shared" si="391"/>
        <v/>
      </c>
      <c r="AR189" s="6" t="str">
        <f t="shared" si="391"/>
        <v/>
      </c>
      <c r="AS189" s="6" t="str">
        <f t="shared" si="391"/>
        <v/>
      </c>
      <c r="AT189" s="6" t="str">
        <f t="shared" si="391"/>
        <v/>
      </c>
      <c r="AU189" s="6" t="str">
        <f t="shared" si="391"/>
        <v/>
      </c>
      <c r="AV189" s="6" t="str">
        <f t="shared" si="391"/>
        <v/>
      </c>
      <c r="AW189" s="6" t="str">
        <f t="shared" si="391"/>
        <v/>
      </c>
      <c r="AX189" s="6" t="str">
        <f t="shared" si="391"/>
        <v/>
      </c>
      <c r="AY189" s="6" t="str">
        <f t="shared" si="391"/>
        <v/>
      </c>
      <c r="AZ189" s="6" t="str">
        <f t="shared" si="391"/>
        <v/>
      </c>
      <c r="BA189" s="6" t="str">
        <f t="shared" si="391"/>
        <v/>
      </c>
      <c r="BB189" s="6" t="str">
        <f t="shared" si="391"/>
        <v/>
      </c>
      <c r="BC189" s="6" t="str">
        <f t="shared" si="391"/>
        <v/>
      </c>
      <c r="BD189" s="6" t="str">
        <f t="shared" si="391"/>
        <v/>
      </c>
      <c r="BE189" s="6" t="str">
        <f t="shared" si="391"/>
        <v/>
      </c>
      <c r="BF189" s="6" t="str">
        <f t="shared" si="391"/>
        <v/>
      </c>
      <c r="BG189" s="6" t="str">
        <f t="shared" si="391"/>
        <v/>
      </c>
      <c r="BH189" s="6" t="str">
        <f t="shared" si="391"/>
        <v/>
      </c>
      <c r="BI189" s="6" t="str">
        <f t="shared" si="391"/>
        <v/>
      </c>
      <c r="BJ189" s="6" t="str">
        <f t="shared" si="391"/>
        <v/>
      </c>
      <c r="BK189" s="6" t="str">
        <f t="shared" si="391"/>
        <v/>
      </c>
      <c r="BL189" s="6" t="str">
        <f t="shared" si="391"/>
        <v/>
      </c>
      <c r="BM189" s="6" t="str">
        <f t="shared" si="391"/>
        <v/>
      </c>
      <c r="BN189" s="6" t="str">
        <f t="shared" ref="BN189:CS189" si="392">IFERROR(IF(LEN(BN156),RIGHT(DEC2HEX(BN156,4),4),""),"")</f>
        <v/>
      </c>
      <c r="BO189" s="6" t="str">
        <f t="shared" si="392"/>
        <v/>
      </c>
      <c r="BP189" s="6" t="str">
        <f t="shared" si="392"/>
        <v/>
      </c>
      <c r="BQ189" s="6" t="str">
        <f t="shared" si="392"/>
        <v/>
      </c>
      <c r="BR189" s="6" t="str">
        <f t="shared" si="392"/>
        <v/>
      </c>
      <c r="BS189" s="6" t="str">
        <f t="shared" si="392"/>
        <v/>
      </c>
      <c r="BT189" s="6" t="str">
        <f t="shared" si="392"/>
        <v/>
      </c>
      <c r="BU189" s="6" t="str">
        <f t="shared" si="392"/>
        <v/>
      </c>
      <c r="BV189" s="6" t="str">
        <f t="shared" si="392"/>
        <v/>
      </c>
      <c r="BW189" s="6" t="str">
        <f t="shared" si="392"/>
        <v/>
      </c>
      <c r="BX189" s="6" t="str">
        <f t="shared" si="392"/>
        <v/>
      </c>
      <c r="BY189" s="6" t="str">
        <f t="shared" si="392"/>
        <v/>
      </c>
      <c r="BZ189" s="6" t="str">
        <f t="shared" si="392"/>
        <v/>
      </c>
      <c r="CA189" s="6" t="str">
        <f t="shared" si="392"/>
        <v/>
      </c>
      <c r="CB189" s="6" t="str">
        <f t="shared" si="392"/>
        <v/>
      </c>
      <c r="CC189" s="6" t="str">
        <f t="shared" si="392"/>
        <v/>
      </c>
      <c r="CD189" s="6" t="str">
        <f t="shared" si="392"/>
        <v/>
      </c>
      <c r="CE189" s="6" t="str">
        <f t="shared" si="392"/>
        <v/>
      </c>
      <c r="CF189" s="6" t="str">
        <f t="shared" si="392"/>
        <v/>
      </c>
      <c r="CG189" s="6" t="str">
        <f t="shared" si="392"/>
        <v/>
      </c>
      <c r="CH189" s="6" t="str">
        <f t="shared" si="392"/>
        <v/>
      </c>
      <c r="CI189" s="6" t="str">
        <f t="shared" si="392"/>
        <v/>
      </c>
      <c r="CJ189" s="6" t="str">
        <f t="shared" si="392"/>
        <v/>
      </c>
      <c r="CK189" s="6" t="str">
        <f t="shared" si="392"/>
        <v/>
      </c>
      <c r="CL189" s="6" t="str">
        <f t="shared" si="392"/>
        <v/>
      </c>
      <c r="CM189" s="6" t="str">
        <f t="shared" si="392"/>
        <v/>
      </c>
      <c r="CN189" s="6" t="str">
        <f t="shared" si="392"/>
        <v/>
      </c>
      <c r="CO189" s="6" t="str">
        <f t="shared" si="392"/>
        <v/>
      </c>
      <c r="CP189" s="6" t="str">
        <f t="shared" si="392"/>
        <v/>
      </c>
      <c r="CQ189" s="6" t="str">
        <f t="shared" si="392"/>
        <v/>
      </c>
      <c r="CR189" s="6" t="str">
        <f t="shared" si="392"/>
        <v/>
      </c>
      <c r="CS189" s="6" t="str">
        <f t="shared" si="392"/>
        <v/>
      </c>
    </row>
    <row r="190" spans="1:97">
      <c r="A190" s="5">
        <f t="shared" si="336"/>
        <v>30</v>
      </c>
      <c r="B190" s="6" t="str">
        <f t="shared" ref="B190:BM190" si="393">IFERROR(IF(LEN(B157),RIGHT(DEC2HEX(B157,4),4),""),"")</f>
        <v/>
      </c>
      <c r="C190" s="6" t="str">
        <f t="shared" si="393"/>
        <v/>
      </c>
      <c r="D190" s="6" t="str">
        <f t="shared" si="393"/>
        <v/>
      </c>
      <c r="E190" s="6" t="str">
        <f t="shared" si="393"/>
        <v/>
      </c>
      <c r="F190" s="6" t="str">
        <f t="shared" si="393"/>
        <v/>
      </c>
      <c r="G190" s="6" t="str">
        <f t="shared" si="393"/>
        <v/>
      </c>
      <c r="H190" s="6" t="str">
        <f t="shared" si="393"/>
        <v/>
      </c>
      <c r="I190" s="6" t="str">
        <f t="shared" si="393"/>
        <v/>
      </c>
      <c r="J190" s="6" t="str">
        <f t="shared" si="393"/>
        <v/>
      </c>
      <c r="K190" s="6" t="str">
        <f t="shared" si="393"/>
        <v/>
      </c>
      <c r="L190" s="6" t="str">
        <f t="shared" si="393"/>
        <v/>
      </c>
      <c r="M190" s="6" t="str">
        <f t="shared" si="393"/>
        <v/>
      </c>
      <c r="N190" s="6" t="str">
        <f t="shared" si="393"/>
        <v/>
      </c>
      <c r="O190" s="6" t="str">
        <f t="shared" si="393"/>
        <v/>
      </c>
      <c r="P190" s="6" t="str">
        <f t="shared" si="393"/>
        <v/>
      </c>
      <c r="Q190" s="6" t="str">
        <f t="shared" si="393"/>
        <v/>
      </c>
      <c r="R190" s="6" t="str">
        <f t="shared" si="393"/>
        <v/>
      </c>
      <c r="S190" s="6" t="str">
        <f t="shared" si="393"/>
        <v/>
      </c>
      <c r="T190" s="6" t="str">
        <f t="shared" si="393"/>
        <v/>
      </c>
      <c r="U190" s="6" t="str">
        <f t="shared" si="393"/>
        <v/>
      </c>
      <c r="V190" s="6" t="str">
        <f t="shared" si="393"/>
        <v/>
      </c>
      <c r="W190" s="6" t="str">
        <f t="shared" si="393"/>
        <v/>
      </c>
      <c r="X190" s="6" t="str">
        <f t="shared" si="393"/>
        <v/>
      </c>
      <c r="Y190" s="6" t="str">
        <f t="shared" si="393"/>
        <v/>
      </c>
      <c r="Z190" s="6" t="str">
        <f t="shared" si="393"/>
        <v/>
      </c>
      <c r="AA190" s="6" t="str">
        <f t="shared" si="393"/>
        <v/>
      </c>
      <c r="AB190" s="6" t="str">
        <f t="shared" si="393"/>
        <v/>
      </c>
      <c r="AC190" s="6" t="str">
        <f t="shared" si="393"/>
        <v/>
      </c>
      <c r="AD190" s="6" t="str">
        <f t="shared" si="393"/>
        <v/>
      </c>
      <c r="AE190" s="6" t="str">
        <f t="shared" si="393"/>
        <v/>
      </c>
      <c r="AF190" s="6" t="str">
        <f t="shared" si="393"/>
        <v/>
      </c>
      <c r="AG190" s="6" t="str">
        <f t="shared" si="393"/>
        <v/>
      </c>
      <c r="AH190" s="6" t="str">
        <f t="shared" si="393"/>
        <v/>
      </c>
      <c r="AI190" s="6" t="str">
        <f t="shared" si="393"/>
        <v/>
      </c>
      <c r="AJ190" s="6" t="str">
        <f t="shared" si="393"/>
        <v/>
      </c>
      <c r="AK190" s="6" t="str">
        <f t="shared" si="393"/>
        <v/>
      </c>
      <c r="AL190" s="6" t="str">
        <f t="shared" si="393"/>
        <v/>
      </c>
      <c r="AM190" s="6" t="str">
        <f t="shared" si="393"/>
        <v/>
      </c>
      <c r="AN190" s="6" t="str">
        <f t="shared" si="393"/>
        <v/>
      </c>
      <c r="AO190" s="6" t="str">
        <f t="shared" si="393"/>
        <v/>
      </c>
      <c r="AP190" s="6" t="str">
        <f t="shared" si="393"/>
        <v/>
      </c>
      <c r="AQ190" s="6" t="str">
        <f t="shared" si="393"/>
        <v/>
      </c>
      <c r="AR190" s="6" t="str">
        <f t="shared" si="393"/>
        <v/>
      </c>
      <c r="AS190" s="6" t="str">
        <f t="shared" si="393"/>
        <v/>
      </c>
      <c r="AT190" s="6" t="str">
        <f t="shared" si="393"/>
        <v/>
      </c>
      <c r="AU190" s="6" t="str">
        <f t="shared" si="393"/>
        <v/>
      </c>
      <c r="AV190" s="6" t="str">
        <f t="shared" si="393"/>
        <v/>
      </c>
      <c r="AW190" s="6" t="str">
        <f t="shared" si="393"/>
        <v/>
      </c>
      <c r="AX190" s="6" t="str">
        <f t="shared" si="393"/>
        <v/>
      </c>
      <c r="AY190" s="6" t="str">
        <f t="shared" si="393"/>
        <v/>
      </c>
      <c r="AZ190" s="6" t="str">
        <f t="shared" si="393"/>
        <v/>
      </c>
      <c r="BA190" s="6" t="str">
        <f t="shared" si="393"/>
        <v/>
      </c>
      <c r="BB190" s="6" t="str">
        <f t="shared" si="393"/>
        <v/>
      </c>
      <c r="BC190" s="6" t="str">
        <f t="shared" si="393"/>
        <v/>
      </c>
      <c r="BD190" s="6" t="str">
        <f t="shared" si="393"/>
        <v/>
      </c>
      <c r="BE190" s="6" t="str">
        <f t="shared" si="393"/>
        <v/>
      </c>
      <c r="BF190" s="6" t="str">
        <f t="shared" si="393"/>
        <v/>
      </c>
      <c r="BG190" s="6" t="str">
        <f t="shared" si="393"/>
        <v/>
      </c>
      <c r="BH190" s="6" t="str">
        <f t="shared" si="393"/>
        <v/>
      </c>
      <c r="BI190" s="6" t="str">
        <f t="shared" si="393"/>
        <v/>
      </c>
      <c r="BJ190" s="6" t="str">
        <f t="shared" si="393"/>
        <v/>
      </c>
      <c r="BK190" s="6" t="str">
        <f t="shared" si="393"/>
        <v/>
      </c>
      <c r="BL190" s="6" t="str">
        <f t="shared" si="393"/>
        <v/>
      </c>
      <c r="BM190" s="6" t="str">
        <f t="shared" si="393"/>
        <v/>
      </c>
      <c r="BN190" s="6" t="str">
        <f t="shared" ref="BN190:CS190" si="394">IFERROR(IF(LEN(BN157),RIGHT(DEC2HEX(BN157,4),4),""),"")</f>
        <v/>
      </c>
      <c r="BO190" s="6" t="str">
        <f t="shared" si="394"/>
        <v/>
      </c>
      <c r="BP190" s="6" t="str">
        <f t="shared" si="394"/>
        <v/>
      </c>
      <c r="BQ190" s="6" t="str">
        <f t="shared" si="394"/>
        <v/>
      </c>
      <c r="BR190" s="6" t="str">
        <f t="shared" si="394"/>
        <v/>
      </c>
      <c r="BS190" s="6" t="str">
        <f t="shared" si="394"/>
        <v/>
      </c>
      <c r="BT190" s="6" t="str">
        <f t="shared" si="394"/>
        <v/>
      </c>
      <c r="BU190" s="6" t="str">
        <f t="shared" si="394"/>
        <v/>
      </c>
      <c r="BV190" s="6" t="str">
        <f t="shared" si="394"/>
        <v/>
      </c>
      <c r="BW190" s="6" t="str">
        <f t="shared" si="394"/>
        <v/>
      </c>
      <c r="BX190" s="6" t="str">
        <f t="shared" si="394"/>
        <v/>
      </c>
      <c r="BY190" s="6" t="str">
        <f t="shared" si="394"/>
        <v/>
      </c>
      <c r="BZ190" s="6" t="str">
        <f t="shared" si="394"/>
        <v/>
      </c>
      <c r="CA190" s="6" t="str">
        <f t="shared" si="394"/>
        <v/>
      </c>
      <c r="CB190" s="6" t="str">
        <f t="shared" si="394"/>
        <v/>
      </c>
      <c r="CC190" s="6" t="str">
        <f t="shared" si="394"/>
        <v/>
      </c>
      <c r="CD190" s="6" t="str">
        <f t="shared" si="394"/>
        <v/>
      </c>
      <c r="CE190" s="6" t="str">
        <f t="shared" si="394"/>
        <v/>
      </c>
      <c r="CF190" s="6" t="str">
        <f t="shared" si="394"/>
        <v/>
      </c>
      <c r="CG190" s="6" t="str">
        <f t="shared" si="394"/>
        <v/>
      </c>
      <c r="CH190" s="6" t="str">
        <f t="shared" si="394"/>
        <v/>
      </c>
      <c r="CI190" s="6" t="str">
        <f t="shared" si="394"/>
        <v/>
      </c>
      <c r="CJ190" s="6" t="str">
        <f t="shared" si="394"/>
        <v/>
      </c>
      <c r="CK190" s="6" t="str">
        <f t="shared" si="394"/>
        <v/>
      </c>
      <c r="CL190" s="6" t="str">
        <f t="shared" si="394"/>
        <v/>
      </c>
      <c r="CM190" s="6" t="str">
        <f t="shared" si="394"/>
        <v/>
      </c>
      <c r="CN190" s="6" t="str">
        <f t="shared" si="394"/>
        <v/>
      </c>
      <c r="CO190" s="6" t="str">
        <f t="shared" si="394"/>
        <v/>
      </c>
      <c r="CP190" s="6" t="str">
        <f t="shared" si="394"/>
        <v/>
      </c>
      <c r="CQ190" s="6" t="str">
        <f t="shared" si="394"/>
        <v/>
      </c>
      <c r="CR190" s="6" t="str">
        <f t="shared" si="394"/>
        <v/>
      </c>
      <c r="CS190" s="6" t="str">
        <f t="shared" si="394"/>
        <v/>
      </c>
    </row>
    <row r="191" spans="1:97">
      <c r="A191" s="5">
        <f t="shared" si="336"/>
        <v>31</v>
      </c>
      <c r="B191" s="6" t="str">
        <f t="shared" ref="B191:BM191" si="395">IFERROR(IF(LEN(B158),RIGHT(DEC2HEX(B158,4),4),""),"")</f>
        <v/>
      </c>
      <c r="C191" s="6" t="str">
        <f t="shared" si="395"/>
        <v/>
      </c>
      <c r="D191" s="6" t="str">
        <f t="shared" si="395"/>
        <v/>
      </c>
      <c r="E191" s="6" t="str">
        <f t="shared" si="395"/>
        <v/>
      </c>
      <c r="F191" s="6" t="str">
        <f t="shared" si="395"/>
        <v/>
      </c>
      <c r="G191" s="6" t="str">
        <f t="shared" si="395"/>
        <v/>
      </c>
      <c r="H191" s="6" t="str">
        <f t="shared" si="395"/>
        <v/>
      </c>
      <c r="I191" s="6" t="str">
        <f t="shared" si="395"/>
        <v/>
      </c>
      <c r="J191" s="6" t="str">
        <f t="shared" si="395"/>
        <v/>
      </c>
      <c r="K191" s="6" t="str">
        <f t="shared" si="395"/>
        <v/>
      </c>
      <c r="L191" s="6" t="str">
        <f t="shared" si="395"/>
        <v/>
      </c>
      <c r="M191" s="6" t="str">
        <f t="shared" si="395"/>
        <v/>
      </c>
      <c r="N191" s="6" t="str">
        <f t="shared" si="395"/>
        <v/>
      </c>
      <c r="O191" s="6" t="str">
        <f t="shared" si="395"/>
        <v/>
      </c>
      <c r="P191" s="6" t="str">
        <f t="shared" si="395"/>
        <v/>
      </c>
      <c r="Q191" s="6" t="str">
        <f t="shared" si="395"/>
        <v/>
      </c>
      <c r="R191" s="6" t="str">
        <f t="shared" si="395"/>
        <v/>
      </c>
      <c r="S191" s="6" t="str">
        <f t="shared" si="395"/>
        <v/>
      </c>
      <c r="T191" s="6" t="str">
        <f t="shared" si="395"/>
        <v/>
      </c>
      <c r="U191" s="6" t="str">
        <f t="shared" si="395"/>
        <v/>
      </c>
      <c r="V191" s="6" t="str">
        <f t="shared" si="395"/>
        <v/>
      </c>
      <c r="W191" s="6" t="str">
        <f t="shared" si="395"/>
        <v/>
      </c>
      <c r="X191" s="6" t="str">
        <f t="shared" si="395"/>
        <v/>
      </c>
      <c r="Y191" s="6" t="str">
        <f t="shared" si="395"/>
        <v/>
      </c>
      <c r="Z191" s="6" t="str">
        <f t="shared" si="395"/>
        <v/>
      </c>
      <c r="AA191" s="6" t="str">
        <f t="shared" si="395"/>
        <v/>
      </c>
      <c r="AB191" s="6" t="str">
        <f t="shared" si="395"/>
        <v/>
      </c>
      <c r="AC191" s="6" t="str">
        <f t="shared" si="395"/>
        <v/>
      </c>
      <c r="AD191" s="6" t="str">
        <f t="shared" si="395"/>
        <v/>
      </c>
      <c r="AE191" s="6" t="str">
        <f t="shared" si="395"/>
        <v/>
      </c>
      <c r="AF191" s="6" t="str">
        <f t="shared" si="395"/>
        <v/>
      </c>
      <c r="AG191" s="6" t="str">
        <f t="shared" si="395"/>
        <v/>
      </c>
      <c r="AH191" s="6" t="str">
        <f t="shared" si="395"/>
        <v/>
      </c>
      <c r="AI191" s="6" t="str">
        <f t="shared" si="395"/>
        <v/>
      </c>
      <c r="AJ191" s="6" t="str">
        <f t="shared" si="395"/>
        <v/>
      </c>
      <c r="AK191" s="6" t="str">
        <f t="shared" si="395"/>
        <v/>
      </c>
      <c r="AL191" s="6" t="str">
        <f t="shared" si="395"/>
        <v/>
      </c>
      <c r="AM191" s="6" t="str">
        <f t="shared" si="395"/>
        <v/>
      </c>
      <c r="AN191" s="6" t="str">
        <f t="shared" si="395"/>
        <v/>
      </c>
      <c r="AO191" s="6" t="str">
        <f t="shared" si="395"/>
        <v/>
      </c>
      <c r="AP191" s="6" t="str">
        <f t="shared" si="395"/>
        <v/>
      </c>
      <c r="AQ191" s="6" t="str">
        <f t="shared" si="395"/>
        <v/>
      </c>
      <c r="AR191" s="6" t="str">
        <f t="shared" si="395"/>
        <v/>
      </c>
      <c r="AS191" s="6" t="str">
        <f t="shared" si="395"/>
        <v/>
      </c>
      <c r="AT191" s="6" t="str">
        <f t="shared" si="395"/>
        <v/>
      </c>
      <c r="AU191" s="6" t="str">
        <f t="shared" si="395"/>
        <v/>
      </c>
      <c r="AV191" s="6" t="str">
        <f t="shared" si="395"/>
        <v/>
      </c>
      <c r="AW191" s="6" t="str">
        <f t="shared" si="395"/>
        <v/>
      </c>
      <c r="AX191" s="6" t="str">
        <f t="shared" si="395"/>
        <v/>
      </c>
      <c r="AY191" s="6" t="str">
        <f t="shared" si="395"/>
        <v/>
      </c>
      <c r="AZ191" s="6" t="str">
        <f t="shared" si="395"/>
        <v/>
      </c>
      <c r="BA191" s="6" t="str">
        <f t="shared" si="395"/>
        <v/>
      </c>
      <c r="BB191" s="6" t="str">
        <f t="shared" si="395"/>
        <v/>
      </c>
      <c r="BC191" s="6" t="str">
        <f t="shared" si="395"/>
        <v/>
      </c>
      <c r="BD191" s="6" t="str">
        <f t="shared" si="395"/>
        <v/>
      </c>
      <c r="BE191" s="6" t="str">
        <f t="shared" si="395"/>
        <v/>
      </c>
      <c r="BF191" s="6" t="str">
        <f t="shared" si="395"/>
        <v/>
      </c>
      <c r="BG191" s="6" t="str">
        <f t="shared" si="395"/>
        <v/>
      </c>
      <c r="BH191" s="6" t="str">
        <f t="shared" si="395"/>
        <v/>
      </c>
      <c r="BI191" s="6" t="str">
        <f t="shared" si="395"/>
        <v/>
      </c>
      <c r="BJ191" s="6" t="str">
        <f t="shared" si="395"/>
        <v/>
      </c>
      <c r="BK191" s="6" t="str">
        <f t="shared" si="395"/>
        <v/>
      </c>
      <c r="BL191" s="6" t="str">
        <f t="shared" si="395"/>
        <v/>
      </c>
      <c r="BM191" s="6" t="str">
        <f t="shared" si="395"/>
        <v/>
      </c>
      <c r="BN191" s="6" t="str">
        <f t="shared" ref="BN191:CS191" si="396">IFERROR(IF(LEN(BN158),RIGHT(DEC2HEX(BN158,4),4),""),"")</f>
        <v/>
      </c>
      <c r="BO191" s="6" t="str">
        <f t="shared" si="396"/>
        <v/>
      </c>
      <c r="BP191" s="6" t="str">
        <f t="shared" si="396"/>
        <v/>
      </c>
      <c r="BQ191" s="6" t="str">
        <f t="shared" si="396"/>
        <v/>
      </c>
      <c r="BR191" s="6" t="str">
        <f t="shared" si="396"/>
        <v/>
      </c>
      <c r="BS191" s="6" t="str">
        <f t="shared" si="396"/>
        <v/>
      </c>
      <c r="BT191" s="6" t="str">
        <f t="shared" si="396"/>
        <v/>
      </c>
      <c r="BU191" s="6" t="str">
        <f t="shared" si="396"/>
        <v/>
      </c>
      <c r="BV191" s="6" t="str">
        <f t="shared" si="396"/>
        <v/>
      </c>
      <c r="BW191" s="6" t="str">
        <f t="shared" si="396"/>
        <v/>
      </c>
      <c r="BX191" s="6" t="str">
        <f t="shared" si="396"/>
        <v/>
      </c>
      <c r="BY191" s="6" t="str">
        <f t="shared" si="396"/>
        <v/>
      </c>
      <c r="BZ191" s="6" t="str">
        <f t="shared" si="396"/>
        <v/>
      </c>
      <c r="CA191" s="6" t="str">
        <f t="shared" si="396"/>
        <v/>
      </c>
      <c r="CB191" s="6" t="str">
        <f t="shared" si="396"/>
        <v/>
      </c>
      <c r="CC191" s="6" t="str">
        <f t="shared" si="396"/>
        <v/>
      </c>
      <c r="CD191" s="6" t="str">
        <f t="shared" si="396"/>
        <v/>
      </c>
      <c r="CE191" s="6" t="str">
        <f t="shared" si="396"/>
        <v/>
      </c>
      <c r="CF191" s="6" t="str">
        <f t="shared" si="396"/>
        <v/>
      </c>
      <c r="CG191" s="6" t="str">
        <f t="shared" si="396"/>
        <v/>
      </c>
      <c r="CH191" s="6" t="str">
        <f t="shared" si="396"/>
        <v/>
      </c>
      <c r="CI191" s="6" t="str">
        <f t="shared" si="396"/>
        <v/>
      </c>
      <c r="CJ191" s="6" t="str">
        <f t="shared" si="396"/>
        <v/>
      </c>
      <c r="CK191" s="6" t="str">
        <f t="shared" si="396"/>
        <v/>
      </c>
      <c r="CL191" s="6" t="str">
        <f t="shared" si="396"/>
        <v/>
      </c>
      <c r="CM191" s="6" t="str">
        <f t="shared" si="396"/>
        <v/>
      </c>
      <c r="CN191" s="6" t="str">
        <f t="shared" si="396"/>
        <v/>
      </c>
      <c r="CO191" s="6" t="str">
        <f t="shared" si="396"/>
        <v/>
      </c>
      <c r="CP191" s="6" t="str">
        <f t="shared" si="396"/>
        <v/>
      </c>
      <c r="CQ191" s="6" t="str">
        <f t="shared" si="396"/>
        <v/>
      </c>
      <c r="CR191" s="6" t="str">
        <f t="shared" si="396"/>
        <v/>
      </c>
      <c r="CS191" s="6" t="str">
        <f t="shared" si="396"/>
        <v/>
      </c>
    </row>
    <row r="192" spans="1:97">
      <c r="A192" s="5">
        <f t="shared" si="336"/>
        <v>32</v>
      </c>
      <c r="B192" s="6" t="str">
        <f t="shared" ref="B192:BM192" si="397">IFERROR(IF(LEN(B159),RIGHT(DEC2HEX(B159,4),4),""),"")</f>
        <v/>
      </c>
      <c r="C192" s="6" t="str">
        <f t="shared" si="397"/>
        <v/>
      </c>
      <c r="D192" s="6" t="str">
        <f t="shared" si="397"/>
        <v/>
      </c>
      <c r="E192" s="6" t="str">
        <f t="shared" si="397"/>
        <v/>
      </c>
      <c r="F192" s="6" t="str">
        <f t="shared" si="397"/>
        <v/>
      </c>
      <c r="G192" s="6" t="str">
        <f t="shared" si="397"/>
        <v/>
      </c>
      <c r="H192" s="6" t="str">
        <f t="shared" si="397"/>
        <v/>
      </c>
      <c r="I192" s="6" t="str">
        <f t="shared" si="397"/>
        <v/>
      </c>
      <c r="J192" s="6" t="str">
        <f t="shared" si="397"/>
        <v/>
      </c>
      <c r="K192" s="6" t="str">
        <f t="shared" si="397"/>
        <v/>
      </c>
      <c r="L192" s="6" t="str">
        <f t="shared" si="397"/>
        <v/>
      </c>
      <c r="M192" s="6" t="str">
        <f t="shared" si="397"/>
        <v/>
      </c>
      <c r="N192" s="6" t="str">
        <f t="shared" si="397"/>
        <v/>
      </c>
      <c r="O192" s="6" t="str">
        <f t="shared" si="397"/>
        <v/>
      </c>
      <c r="P192" s="6" t="str">
        <f t="shared" si="397"/>
        <v/>
      </c>
      <c r="Q192" s="6" t="str">
        <f t="shared" si="397"/>
        <v/>
      </c>
      <c r="R192" s="6" t="str">
        <f t="shared" si="397"/>
        <v/>
      </c>
      <c r="S192" s="6" t="str">
        <f t="shared" si="397"/>
        <v/>
      </c>
      <c r="T192" s="6" t="str">
        <f t="shared" si="397"/>
        <v/>
      </c>
      <c r="U192" s="6" t="str">
        <f t="shared" si="397"/>
        <v/>
      </c>
      <c r="V192" s="6" t="str">
        <f t="shared" si="397"/>
        <v/>
      </c>
      <c r="W192" s="6" t="str">
        <f t="shared" si="397"/>
        <v/>
      </c>
      <c r="X192" s="6" t="str">
        <f t="shared" si="397"/>
        <v/>
      </c>
      <c r="Y192" s="6" t="str">
        <f t="shared" si="397"/>
        <v/>
      </c>
      <c r="Z192" s="6" t="str">
        <f t="shared" si="397"/>
        <v/>
      </c>
      <c r="AA192" s="6" t="str">
        <f t="shared" si="397"/>
        <v/>
      </c>
      <c r="AB192" s="6" t="str">
        <f t="shared" si="397"/>
        <v/>
      </c>
      <c r="AC192" s="6" t="str">
        <f t="shared" si="397"/>
        <v/>
      </c>
      <c r="AD192" s="6" t="str">
        <f t="shared" si="397"/>
        <v/>
      </c>
      <c r="AE192" s="6" t="str">
        <f t="shared" si="397"/>
        <v/>
      </c>
      <c r="AF192" s="6" t="str">
        <f t="shared" si="397"/>
        <v/>
      </c>
      <c r="AG192" s="6" t="str">
        <f t="shared" si="397"/>
        <v/>
      </c>
      <c r="AH192" s="6" t="str">
        <f t="shared" si="397"/>
        <v/>
      </c>
      <c r="AI192" s="6" t="str">
        <f t="shared" si="397"/>
        <v/>
      </c>
      <c r="AJ192" s="6" t="str">
        <f t="shared" si="397"/>
        <v/>
      </c>
      <c r="AK192" s="6" t="str">
        <f t="shared" si="397"/>
        <v/>
      </c>
      <c r="AL192" s="6" t="str">
        <f t="shared" si="397"/>
        <v/>
      </c>
      <c r="AM192" s="6" t="str">
        <f t="shared" si="397"/>
        <v/>
      </c>
      <c r="AN192" s="6" t="str">
        <f t="shared" si="397"/>
        <v/>
      </c>
      <c r="AO192" s="6" t="str">
        <f t="shared" si="397"/>
        <v/>
      </c>
      <c r="AP192" s="6" t="str">
        <f t="shared" si="397"/>
        <v/>
      </c>
      <c r="AQ192" s="6" t="str">
        <f t="shared" si="397"/>
        <v/>
      </c>
      <c r="AR192" s="6" t="str">
        <f t="shared" si="397"/>
        <v/>
      </c>
      <c r="AS192" s="6" t="str">
        <f t="shared" si="397"/>
        <v/>
      </c>
      <c r="AT192" s="6" t="str">
        <f t="shared" si="397"/>
        <v/>
      </c>
      <c r="AU192" s="6" t="str">
        <f t="shared" si="397"/>
        <v/>
      </c>
      <c r="AV192" s="6" t="str">
        <f t="shared" si="397"/>
        <v/>
      </c>
      <c r="AW192" s="6" t="str">
        <f t="shared" si="397"/>
        <v/>
      </c>
      <c r="AX192" s="6" t="str">
        <f t="shared" si="397"/>
        <v/>
      </c>
      <c r="AY192" s="6" t="str">
        <f t="shared" si="397"/>
        <v/>
      </c>
      <c r="AZ192" s="6" t="str">
        <f t="shared" si="397"/>
        <v/>
      </c>
      <c r="BA192" s="6" t="str">
        <f t="shared" si="397"/>
        <v/>
      </c>
      <c r="BB192" s="6" t="str">
        <f t="shared" si="397"/>
        <v/>
      </c>
      <c r="BC192" s="6" t="str">
        <f t="shared" si="397"/>
        <v/>
      </c>
      <c r="BD192" s="6" t="str">
        <f t="shared" si="397"/>
        <v/>
      </c>
      <c r="BE192" s="6" t="str">
        <f t="shared" si="397"/>
        <v/>
      </c>
      <c r="BF192" s="6" t="str">
        <f t="shared" si="397"/>
        <v/>
      </c>
      <c r="BG192" s="6" t="str">
        <f t="shared" si="397"/>
        <v/>
      </c>
      <c r="BH192" s="6" t="str">
        <f t="shared" si="397"/>
        <v/>
      </c>
      <c r="BI192" s="6" t="str">
        <f t="shared" si="397"/>
        <v/>
      </c>
      <c r="BJ192" s="6" t="str">
        <f t="shared" si="397"/>
        <v/>
      </c>
      <c r="BK192" s="6" t="str">
        <f t="shared" si="397"/>
        <v/>
      </c>
      <c r="BL192" s="6" t="str">
        <f t="shared" si="397"/>
        <v/>
      </c>
      <c r="BM192" s="6" t="str">
        <f t="shared" si="397"/>
        <v/>
      </c>
      <c r="BN192" s="6" t="str">
        <f t="shared" ref="BN192:CS192" si="398">IFERROR(IF(LEN(BN159),RIGHT(DEC2HEX(BN159,4),4),""),"")</f>
        <v/>
      </c>
      <c r="BO192" s="6" t="str">
        <f t="shared" si="398"/>
        <v/>
      </c>
      <c r="BP192" s="6" t="str">
        <f t="shared" si="398"/>
        <v/>
      </c>
      <c r="BQ192" s="6" t="str">
        <f t="shared" si="398"/>
        <v/>
      </c>
      <c r="BR192" s="6" t="str">
        <f t="shared" si="398"/>
        <v/>
      </c>
      <c r="BS192" s="6" t="str">
        <f t="shared" si="398"/>
        <v/>
      </c>
      <c r="BT192" s="6" t="str">
        <f t="shared" si="398"/>
        <v/>
      </c>
      <c r="BU192" s="6" t="str">
        <f t="shared" si="398"/>
        <v/>
      </c>
      <c r="BV192" s="6" t="str">
        <f t="shared" si="398"/>
        <v/>
      </c>
      <c r="BW192" s="6" t="str">
        <f t="shared" si="398"/>
        <v/>
      </c>
      <c r="BX192" s="6" t="str">
        <f t="shared" si="398"/>
        <v/>
      </c>
      <c r="BY192" s="6" t="str">
        <f t="shared" si="398"/>
        <v/>
      </c>
      <c r="BZ192" s="6" t="str">
        <f t="shared" si="398"/>
        <v/>
      </c>
      <c r="CA192" s="6" t="str">
        <f t="shared" si="398"/>
        <v/>
      </c>
      <c r="CB192" s="6" t="str">
        <f t="shared" si="398"/>
        <v/>
      </c>
      <c r="CC192" s="6" t="str">
        <f t="shared" si="398"/>
        <v/>
      </c>
      <c r="CD192" s="6" t="str">
        <f t="shared" si="398"/>
        <v/>
      </c>
      <c r="CE192" s="6" t="str">
        <f t="shared" si="398"/>
        <v/>
      </c>
      <c r="CF192" s="6" t="str">
        <f t="shared" si="398"/>
        <v/>
      </c>
      <c r="CG192" s="6" t="str">
        <f t="shared" si="398"/>
        <v/>
      </c>
      <c r="CH192" s="6" t="str">
        <f t="shared" si="398"/>
        <v/>
      </c>
      <c r="CI192" s="6" t="str">
        <f t="shared" si="398"/>
        <v/>
      </c>
      <c r="CJ192" s="6" t="str">
        <f t="shared" si="398"/>
        <v/>
      </c>
      <c r="CK192" s="6" t="str">
        <f t="shared" si="398"/>
        <v/>
      </c>
      <c r="CL192" s="6" t="str">
        <f t="shared" si="398"/>
        <v/>
      </c>
      <c r="CM192" s="6" t="str">
        <f t="shared" si="398"/>
        <v/>
      </c>
      <c r="CN192" s="6" t="str">
        <f t="shared" si="398"/>
        <v/>
      </c>
      <c r="CO192" s="6" t="str">
        <f t="shared" si="398"/>
        <v/>
      </c>
      <c r="CP192" s="6" t="str">
        <f t="shared" si="398"/>
        <v/>
      </c>
      <c r="CQ192" s="6" t="str">
        <f t="shared" si="398"/>
        <v/>
      </c>
      <c r="CR192" s="6" t="str">
        <f t="shared" si="398"/>
        <v/>
      </c>
      <c r="CS192" s="6" t="str">
        <f t="shared" si="398"/>
        <v/>
      </c>
    </row>
    <row r="194" spans="1:97">
      <c r="A194" s="9">
        <f>A228+1</f>
        <v>1</v>
      </c>
      <c r="B194" s="94" t="str">
        <f>DEC2HEX(2*SUM(B212:B227),2)&amp;"00"</f>
        <v>0C00</v>
      </c>
      <c r="C194" s="94"/>
      <c r="D194" s="94" t="str">
        <f>DEC2HEX(2*SUM(D212:D227),2)&amp;"00"</f>
        <v>1000</v>
      </c>
      <c r="E194" s="94"/>
      <c r="F194" s="94" t="str">
        <f>DEC2HEX(2*SUM(F212:F227),2)&amp;"00"</f>
        <v>0C00</v>
      </c>
      <c r="G194" s="94"/>
      <c r="H194" s="94" t="str">
        <f>DEC2HEX(2*SUM(H212:H227),2)&amp;"00"</f>
        <v>0C00</v>
      </c>
      <c r="I194" s="94"/>
      <c r="J194" s="94" t="str">
        <f>DEC2HEX(2*SUM(J212:J227),2)&amp;"00"</f>
        <v>0C00</v>
      </c>
      <c r="K194" s="94"/>
      <c r="L194" s="94" t="str">
        <f>DEC2HEX(2*SUM(L212:L227),2)&amp;"00"</f>
        <v>0C00</v>
      </c>
      <c r="M194" s="94"/>
      <c r="N194" s="94" t="str">
        <f>DEC2HEX(2*SUM(N212:N227),2)&amp;"00"</f>
        <v>0C00</v>
      </c>
      <c r="O194" s="94"/>
      <c r="P194" s="94" t="str">
        <f>DEC2HEX(2*SUM(P212:P227),2)&amp;"00"</f>
        <v>0A00</v>
      </c>
      <c r="Q194" s="94"/>
      <c r="R194" s="94" t="str">
        <f>DEC2HEX(2*SUM(R212:R227),2)&amp;"00"</f>
        <v>0E00</v>
      </c>
      <c r="S194" s="94"/>
      <c r="T194" s="94" t="str">
        <f>DEC2HEX(2*SUM(T212:T227),2)&amp;"00"</f>
        <v>1000</v>
      </c>
      <c r="U194" s="94"/>
      <c r="V194" s="94" t="str">
        <f>DEC2HEX(2*SUM(V212:V227),2)&amp;"00"</f>
        <v>0C00</v>
      </c>
      <c r="W194" s="94"/>
      <c r="X194" s="94" t="str">
        <f>DEC2HEX(2*SUM(X212:X227),2)&amp;"00"</f>
        <v>0E00</v>
      </c>
      <c r="Y194" s="94"/>
      <c r="Z194" s="94" t="str">
        <f>DEC2HEX(2*SUM(Z212:Z227),2)&amp;"00"</f>
        <v>0C00</v>
      </c>
      <c r="AA194" s="94"/>
      <c r="AB194" s="94" t="str">
        <f>DEC2HEX(2*SUM(AB212:AB227),2)&amp;"00"</f>
        <v>0A00</v>
      </c>
      <c r="AC194" s="94"/>
      <c r="AD194" s="94" t="str">
        <f>DEC2HEX(2*SUM(AD212:AD227),2)&amp;"00"</f>
        <v>0C00</v>
      </c>
      <c r="AE194" s="94"/>
      <c r="AF194" s="94" t="str">
        <f>DEC2HEX(2*SUM(AF212:AF227),2)&amp;"00"</f>
        <v>1000</v>
      </c>
      <c r="AG194" s="94"/>
      <c r="AH194" s="94" t="str">
        <f>DEC2HEX(2*SUM(AH212:AH227),2)&amp;"00"</f>
        <v>0C00</v>
      </c>
      <c r="AI194" s="94"/>
      <c r="AJ194" s="94" t="str">
        <f>DEC2HEX(2*SUM(AJ212:AJ227),2)&amp;"00"</f>
        <v>0800</v>
      </c>
      <c r="AK194" s="94"/>
      <c r="AL194" s="94" t="str">
        <f>DEC2HEX(2*SUM(AL212:AL227),2)&amp;"00"</f>
        <v>0A00</v>
      </c>
      <c r="AM194" s="94"/>
      <c r="AN194" s="94" t="str">
        <f>DEC2HEX(2*SUM(AN212:AN227),2)&amp;"00"</f>
        <v>0C00</v>
      </c>
      <c r="AO194" s="94"/>
      <c r="AP194" s="94" t="str">
        <f>DEC2HEX(2*SUM(AP212:AP227),2)&amp;"00"</f>
        <v>0C00</v>
      </c>
      <c r="AQ194" s="94"/>
      <c r="AR194" s="94" t="str">
        <f>DEC2HEX(2*SUM(AR212:AR227),2)&amp;"00"</f>
        <v>0A00</v>
      </c>
      <c r="AS194" s="94"/>
      <c r="AT194" s="94" t="str">
        <f>DEC2HEX(2*SUM(AT212:AT227),2)&amp;"00"</f>
        <v>0C00</v>
      </c>
      <c r="AU194" s="94"/>
      <c r="AV194" s="94" t="str">
        <f>DEC2HEX(2*SUM(AV212:AV227),2)&amp;"00"</f>
        <v>0C00</v>
      </c>
      <c r="AW194" s="94"/>
      <c r="AX194" s="94" t="str">
        <f>DEC2HEX(2*SUM(AX212:AX227),2)&amp;"00"</f>
        <v>0E00</v>
      </c>
      <c r="AY194" s="94"/>
      <c r="AZ194" s="94" t="str">
        <f>DEC2HEX(2*SUM(AZ212:AZ227),2)&amp;"00"</f>
        <v>0C00</v>
      </c>
      <c r="BA194" s="94"/>
      <c r="BB194" s="94" t="str">
        <f>DEC2HEX(2*SUM(BB212:BB227),2)&amp;"00"</f>
        <v>0E00</v>
      </c>
      <c r="BC194" s="94"/>
      <c r="BD194" s="94" t="str">
        <f>DEC2HEX(2*SUM(BD212:BD227),2)&amp;"00"</f>
        <v>0C00</v>
      </c>
      <c r="BE194" s="94"/>
      <c r="BF194" s="94" t="str">
        <f>DEC2HEX(2*SUM(BF212:BF227),2)&amp;"00"</f>
        <v>0E00</v>
      </c>
      <c r="BG194" s="94"/>
      <c r="BH194" s="94" t="str">
        <f>DEC2HEX(2*SUM(BH212:BH227),2)&amp;"00"</f>
        <v>0E00</v>
      </c>
      <c r="BI194" s="94"/>
      <c r="BJ194" s="94" t="str">
        <f>DEC2HEX(2*SUM(BJ212:BJ227),2)&amp;"00"</f>
        <v>0E00</v>
      </c>
      <c r="BK194" s="94"/>
      <c r="BL194" s="94" t="str">
        <f>DEC2HEX(2*SUM(BL212:BL227),2)&amp;"00"</f>
        <v>0C00</v>
      </c>
      <c r="BM194" s="94"/>
      <c r="BN194" s="94" t="str">
        <f>DEC2HEX(2*SUM(BN212:BN227),2)&amp;"00"</f>
        <v>0C00</v>
      </c>
      <c r="BO194" s="94"/>
      <c r="BP194" s="94" t="str">
        <f>DEC2HEX(2*SUM(BP212:BP227),2)&amp;"00"</f>
        <v>0E00</v>
      </c>
      <c r="BQ194" s="94"/>
      <c r="BR194" s="94" t="str">
        <f>DEC2HEX(2*SUM(BR212:BR227),2)&amp;"00"</f>
        <v>0C00</v>
      </c>
      <c r="BS194" s="94"/>
      <c r="BT194" s="94" t="str">
        <f>DEC2HEX(2*SUM(BT212:BT227),2)&amp;"00"</f>
        <v>0E00</v>
      </c>
      <c r="BU194" s="94"/>
      <c r="BV194" s="94" t="str">
        <f>DEC2HEX(2*SUM(BV212:BV227),2)&amp;"00"</f>
        <v>0C00</v>
      </c>
      <c r="BW194" s="94"/>
      <c r="BX194" s="94" t="str">
        <f>DEC2HEX(2*SUM(BX212:BX227),2)&amp;"00"</f>
        <v>0C00</v>
      </c>
      <c r="BY194" s="94"/>
      <c r="BZ194" s="94" t="str">
        <f>DEC2HEX(2*SUM(BZ212:BZ227),2)&amp;"00"</f>
        <v>0C00</v>
      </c>
      <c r="CA194" s="94"/>
      <c r="CB194" s="94" t="str">
        <f>DEC2HEX(2*SUM(CB212:CB227),2)&amp;"00"</f>
        <v>0A00</v>
      </c>
      <c r="CC194" s="94"/>
      <c r="CD194" s="94" t="str">
        <f>DEC2HEX(2*SUM(CD212:CD227),2)&amp;"00"</f>
        <v>0C00</v>
      </c>
      <c r="CE194" s="94"/>
      <c r="CF194" s="94" t="str">
        <f>DEC2HEX(2*SUM(CF212:CF227),2)&amp;"00"</f>
        <v>0C00</v>
      </c>
      <c r="CG194" s="94"/>
      <c r="CH194" s="94" t="str">
        <f>DEC2HEX(2*SUM(CH212:CH227),2)&amp;"00"</f>
        <v>0C00</v>
      </c>
      <c r="CI194" s="94"/>
      <c r="CJ194" s="94" t="str">
        <f>DEC2HEX(2*SUM(CJ212:CJ227),2)&amp;"00"</f>
        <v>0C00</v>
      </c>
      <c r="CK194" s="94"/>
      <c r="CL194" s="94" t="str">
        <f>DEC2HEX(2*SUM(CL212:CL227),2)&amp;"00"</f>
        <v>0E00</v>
      </c>
      <c r="CM194" s="94"/>
      <c r="CN194" s="94" t="str">
        <f>DEC2HEX(2*SUM(CN212:CN227),2)&amp;"00"</f>
        <v>0E00</v>
      </c>
      <c r="CO194" s="94"/>
      <c r="CP194" s="94" t="str">
        <f>DEC2HEX(2*SUM(CP212:CP227),2)&amp;"00"</f>
        <v>0A00</v>
      </c>
      <c r="CQ194" s="94"/>
      <c r="CR194" s="94" t="str">
        <f>DEC2HEX(2*SUM(CR212:CR227),2)&amp;"00"</f>
        <v>1600</v>
      </c>
      <c r="CS194" s="94"/>
    </row>
    <row r="195" spans="1:97">
      <c r="A195" s="7">
        <v>1</v>
      </c>
      <c r="B195" s="92" t="str">
        <f>MID(B161,3,2)&amp;MID(B161,1,2)&amp;MID(C161,3,2)&amp;MID(C161,1,2)&amp;MID(B177,3,2)&amp;MID(B177,1,2)&amp;MID(C177,3,2)&amp;MID(C177,1,2)</f>
        <v>46FFC1FF44FFBFFF</v>
      </c>
      <c r="C195" s="92"/>
      <c r="D195" s="92" t="str">
        <f t="shared" ref="B195:F210" si="399">MID(D161,3,2)&amp;MID(D161,1,2)&amp;MID(E161,3,2)&amp;MID(E161,1,2)&amp;MID(D177,3,2)&amp;MID(D177,1,2)&amp;MID(E177,3,2)&amp;MID(E177,1,2)</f>
        <v>42FFC6FF45FFC6FF</v>
      </c>
      <c r="E195" s="92"/>
      <c r="F195" s="92" t="str">
        <f t="shared" si="399"/>
        <v>50FFEBFF53FFEBFF</v>
      </c>
      <c r="G195" s="92"/>
      <c r="H195" s="92" t="str">
        <f t="shared" ref="H195:H210" si="400">MID(H161,3,2)&amp;MID(H161,1,2)&amp;MID(I161,3,2)&amp;MID(I161,1,2)&amp;MID(H177,3,2)&amp;MID(H177,1,2)&amp;MID(I177,3,2)&amp;MID(I177,1,2)</f>
        <v>55FFEAFF55FFE7FF</v>
      </c>
      <c r="I195" s="92"/>
      <c r="J195" s="92" t="str">
        <f t="shared" ref="J195:J210" si="401">MID(J161,3,2)&amp;MID(J161,1,2)&amp;MID(K161,3,2)&amp;MID(K161,1,2)&amp;MID(J177,3,2)&amp;MID(J177,1,2)&amp;MID(K177,3,2)&amp;MID(K177,1,2)</f>
        <v>7DFFF1FF7AFFF1FF</v>
      </c>
      <c r="K195" s="92"/>
      <c r="L195" s="92" t="str">
        <f t="shared" ref="L195:L210" si="402">MID(L161,3,2)&amp;MID(L161,1,2)&amp;MID(M161,3,2)&amp;MID(M161,1,2)&amp;MID(L177,3,2)&amp;MID(L177,1,2)&amp;MID(M177,3,2)&amp;MID(M177,1,2)</f>
        <v>92FFCAFF90FFC8FF</v>
      </c>
      <c r="M195" s="92"/>
      <c r="N195" s="92" t="str">
        <f t="shared" ref="N195:N210" si="403">MID(N161,3,2)&amp;MID(N161,1,2)&amp;MID(O161,3,2)&amp;MID(O161,1,2)&amp;MID(N177,3,2)&amp;MID(N177,1,2)&amp;MID(O177,3,2)&amp;MID(O177,1,2)</f>
        <v>84FFA3FF84FFA6FF</v>
      </c>
      <c r="O195" s="92"/>
      <c r="P195" s="92" t="str">
        <f t="shared" ref="P195:P210" si="404">MID(P161,3,2)&amp;MID(P161,1,2)&amp;MID(Q161,3,2)&amp;MID(Q161,1,2)&amp;MID(P177,3,2)&amp;MID(P177,1,2)&amp;MID(Q177,3,2)&amp;MID(Q177,1,2)</f>
        <v>8AFFA2FF88FFA0FF</v>
      </c>
      <c r="Q195" s="92"/>
      <c r="R195" s="92" t="str">
        <f t="shared" ref="R195:R210" si="405">MID(R161,3,2)&amp;MID(R161,1,2)&amp;MID(S161,3,2)&amp;MID(S161,1,2)&amp;MID(R177,3,2)&amp;MID(R177,1,2)&amp;MID(S177,3,2)&amp;MID(S177,1,2)</f>
        <v>AAFF97FFADFF97FF</v>
      </c>
      <c r="S195" s="92"/>
      <c r="T195" s="92" t="str">
        <f t="shared" ref="T195:T210" si="406">MID(T161,3,2)&amp;MID(T161,1,2)&amp;MID(U161,3,2)&amp;MID(U161,1,2)&amp;MID(T177,3,2)&amp;MID(T177,1,2)&amp;MID(U177,3,2)&amp;MID(U177,1,2)</f>
        <v>B9FFBCFFBCFFBCFF</v>
      </c>
      <c r="U195" s="92"/>
      <c r="V195" s="92" t="str">
        <f t="shared" ref="V195:V210" si="407">MID(V161,3,2)&amp;MID(V161,1,2)&amp;MID(W161,3,2)&amp;MID(W161,1,2)&amp;MID(V177,3,2)&amp;MID(V177,1,2)&amp;MID(W177,3,2)&amp;MID(W177,1,2)</f>
        <v>D0FFDEFFD3FFDEFF</v>
      </c>
      <c r="W195" s="92"/>
      <c r="X195" s="92" t="str">
        <f t="shared" ref="X195:X210" si="408">MID(X161,3,2)&amp;MID(X161,1,2)&amp;MID(Y161,3,2)&amp;MID(Y161,1,2)&amp;MID(X177,3,2)&amp;MID(X177,1,2)&amp;MID(Y177,3,2)&amp;MID(Y177,1,2)</f>
        <v>C9FFFBFFC9FFFEFF</v>
      </c>
      <c r="Y195" s="92"/>
      <c r="Z195" s="92" t="str">
        <f t="shared" ref="Z195:Z210" si="409">MID(Z161,3,2)&amp;MID(Z161,1,2)&amp;MID(AA161,3,2)&amp;MID(AA161,1,2)&amp;MID(Z177,3,2)&amp;MID(Z177,1,2)&amp;MID(AA177,3,2)&amp;MID(AA177,1,2)</f>
        <v>A6FFE5FFA6FFE8FF</v>
      </c>
      <c r="AA195" s="92"/>
      <c r="AB195" s="92" t="str">
        <f t="shared" ref="AB195:AB210" si="410">MID(AB161,3,2)&amp;MID(AB161,1,2)&amp;MID(AC161,3,2)&amp;MID(AC161,1,2)&amp;MID(AB177,3,2)&amp;MID(AB177,1,2)&amp;MID(AC177,3,2)&amp;MID(AC177,1,2)</f>
        <v>ADFF91FFAAFF91FF</v>
      </c>
      <c r="AC195" s="92"/>
      <c r="AD195" s="92" t="str">
        <f t="shared" ref="AD195:AD210" si="411">MID(AD161,3,2)&amp;MID(AD161,1,2)&amp;MID(AE161,3,2)&amp;MID(AE161,1,2)&amp;MID(AD177,3,2)&amp;MID(AD177,1,2)&amp;MID(AE177,3,2)&amp;MID(AE177,1,2)</f>
        <v>BAFF7CFFBAFF79FF</v>
      </c>
      <c r="AE195" s="92"/>
      <c r="AF195" s="92" t="str">
        <f t="shared" ref="AF195:AF210" si="412">MID(AF161,3,2)&amp;MID(AF161,1,2)&amp;MID(AG161,3,2)&amp;MID(AG161,1,2)&amp;MID(AF177,3,2)&amp;MID(AF177,1,2)&amp;MID(AG177,3,2)&amp;MID(AG177,1,2)</f>
        <v>D9FF85FFDCFF85FF</v>
      </c>
      <c r="AG195" s="92"/>
      <c r="AH195" s="92" t="str">
        <f t="shared" ref="AH195:AH210" si="413">MID(AH161,3,2)&amp;MID(AH161,1,2)&amp;MID(AI161,3,2)&amp;MID(AI161,1,2)&amp;MID(AH177,3,2)&amp;MID(AH177,1,2)&amp;MID(AI177,3,2)&amp;MID(AI177,1,2)</f>
        <v>EEFFA0FFF2FFA0FF</v>
      </c>
      <c r="AI195" s="92"/>
      <c r="AJ195" s="92" t="str">
        <f t="shared" ref="AJ195:AJ210" si="414">MID(AJ161,3,2)&amp;MID(AJ161,1,2)&amp;MID(AK161,3,2)&amp;MID(AK161,1,2)&amp;MID(AJ177,3,2)&amp;MID(AJ177,1,2)&amp;MID(AK177,3,2)&amp;MID(AK177,1,2)</f>
        <v>F8FFBDFFFBFFBDFF</v>
      </c>
      <c r="AK195" s="92"/>
      <c r="AL195" s="92" t="str">
        <f t="shared" ref="AL195:AL210" si="415">MID(AL161,3,2)&amp;MID(AL161,1,2)&amp;MID(AM161,3,2)&amp;MID(AM161,1,2)&amp;MID(AL177,3,2)&amp;MID(AL177,1,2)&amp;MID(AM177,3,2)&amp;MID(AM177,1,2)</f>
        <v>F2FFD6FFF2FFD9FF</v>
      </c>
      <c r="AM195" s="92"/>
      <c r="AN195" s="92" t="str">
        <f t="shared" ref="AN195:AN210" si="416">MID(AN161,3,2)&amp;MID(AN161,1,2)&amp;MID(AO161,3,2)&amp;MID(AO161,1,2)&amp;MID(AN177,3,2)&amp;MID(AN177,1,2)&amp;MID(AO177,3,2)&amp;MID(AO177,1,2)</f>
        <v>CBFFFFFFCEFFFFFF</v>
      </c>
      <c r="AO195" s="92"/>
      <c r="AP195" s="92" t="str">
        <f t="shared" ref="AP195:AP210" si="417">MID(AP161,3,2)&amp;MID(AP161,1,2)&amp;MID(AQ161,3,2)&amp;MID(AQ161,1,2)&amp;MID(AP177,3,2)&amp;MID(AP177,1,2)&amp;MID(AQ177,3,2)&amp;MID(AQ177,1,2)</f>
        <v>CFFFFEFFCFFFFBFF</v>
      </c>
      <c r="AQ195" s="92"/>
      <c r="AR195" s="92" t="str">
        <f t="shared" ref="AR195:AR210" si="418">MID(AR161,3,2)&amp;MID(AR161,1,2)&amp;MID(AS161,3,2)&amp;MID(AS161,1,2)&amp;MID(AR177,3,2)&amp;MID(AR177,1,2)&amp;MID(AS177,3,2)&amp;MID(AS177,1,2)</f>
        <v>F1FFF6FFF1FFF3FF</v>
      </c>
      <c r="AS195" s="92"/>
      <c r="AT195" s="92" t="str">
        <f t="shared" ref="AT195:AT210" si="419">MID(AT161,3,2)&amp;MID(AT161,1,2)&amp;MID(AU161,3,2)&amp;MID(AU161,1,2)&amp;MID(AT177,3,2)&amp;MID(AT177,1,2)&amp;MID(AU177,3,2)&amp;MID(AU177,1,2)</f>
        <v>0A0007000A000400</v>
      </c>
      <c r="AU195" s="92"/>
      <c r="AV195" s="92" t="str">
        <f t="shared" ref="AV195:AV210" si="420">MID(AV161,3,2)&amp;MID(AV161,1,2)&amp;MID(AW161,3,2)&amp;MID(AW161,1,2)&amp;MID(AV177,3,2)&amp;MID(AV177,1,2)&amp;MID(AW177,3,2)&amp;MID(AW177,1,2)</f>
        <v>25000B0025000800</v>
      </c>
      <c r="AW195" s="92"/>
      <c r="AX195" s="92" t="str">
        <f t="shared" ref="AX195:AX210" si="421">MID(AX161,3,2)&amp;MID(AX161,1,2)&amp;MID(AY161,3,2)&amp;MID(AY161,1,2)&amp;MID(AX177,3,2)&amp;MID(AX177,1,2)&amp;MID(AY177,3,2)&amp;MID(AY177,1,2)</f>
        <v>2E00E9FF2C00EBFF</v>
      </c>
      <c r="AY195" s="92"/>
      <c r="AZ195" s="92" t="str">
        <f t="shared" ref="AZ195:AZ210" si="422">MID(AZ161,3,2)&amp;MID(AZ161,1,2)&amp;MID(BA161,3,2)&amp;MID(BA161,1,2)&amp;MID(AZ177,3,2)&amp;MID(AZ177,1,2)&amp;MID(BA177,3,2)&amp;MID(BA177,1,2)</f>
        <v>3300C5FF3000C5FF</v>
      </c>
      <c r="BA195" s="92"/>
      <c r="BB195" s="92" t="str">
        <f t="shared" ref="BB195:BB210" si="423">MID(BB161,3,2)&amp;MID(BB161,1,2)&amp;MID(BC161,3,2)&amp;MID(BC161,1,2)&amp;MID(BB177,3,2)&amp;MID(BB177,1,2)&amp;MID(BC177,3,2)&amp;MID(BC177,1,2)</f>
        <v>1700ABFF1500ADFF</v>
      </c>
      <c r="BC195" s="92"/>
      <c r="BD195" s="92" t="str">
        <f t="shared" ref="BD195:BD210" si="424">MID(BD161,3,2)&amp;MID(BD161,1,2)&amp;MID(BE161,3,2)&amp;MID(BE161,1,2)&amp;MID(BD177,3,2)&amp;MID(BD177,1,2)&amp;MID(BE177,3,2)&amp;MID(BE177,1,2)</f>
        <v>3500CAFF3500C7FF</v>
      </c>
      <c r="BE195" s="92"/>
      <c r="BF195" s="92" t="str">
        <f t="shared" ref="BF195:BF210" si="425">MID(BF161,3,2)&amp;MID(BF161,1,2)&amp;MID(BG161,3,2)&amp;MID(BG161,1,2)&amp;MID(BF177,3,2)&amp;MID(BF177,1,2)&amp;MID(BG177,3,2)&amp;MID(BG177,1,2)</f>
        <v>6200CEFF6000CCFF</v>
      </c>
      <c r="BG195" s="92"/>
      <c r="BH195" s="92" t="str">
        <f t="shared" ref="BH195:BH210" si="426">MID(BH161,3,2)&amp;MID(BH161,1,2)&amp;MID(BI161,3,2)&amp;MID(BI161,1,2)&amp;MID(BH177,3,2)&amp;MID(BH177,1,2)&amp;MID(BI177,3,2)&amp;MID(BI177,1,2)</f>
        <v>7300B1FF7000B1FF</v>
      </c>
      <c r="BI195" s="92"/>
      <c r="BJ195" s="92" t="str">
        <f t="shared" ref="BJ195:BJ210" si="427">MID(BJ161,3,2)&amp;MID(BJ161,1,2)&amp;MID(BK161,3,2)&amp;MID(BK161,1,2)&amp;MID(BJ177,3,2)&amp;MID(BJ177,1,2)&amp;MID(BK177,3,2)&amp;MID(BK177,1,2)</f>
        <v>7500B6FF7500B3FF</v>
      </c>
      <c r="BK195" s="92"/>
      <c r="BL195" s="92" t="str">
        <f t="shared" ref="BL195:BL210" si="428">MID(BL161,3,2)&amp;MID(BL161,1,2)&amp;MID(BM161,3,2)&amp;MID(BM161,1,2)&amp;MID(BL177,3,2)&amp;MID(BL177,1,2)&amp;MID(BM177,3,2)&amp;MID(BM177,1,2)</f>
        <v>9700D1FF9A00D1FF</v>
      </c>
      <c r="BM195" s="92"/>
      <c r="BN195" s="92" t="str">
        <f t="shared" ref="BN195:BN210" si="429">MID(BN161,3,2)&amp;MID(BN161,1,2)&amp;MID(BO161,3,2)&amp;MID(BO161,1,2)&amp;MID(BN177,3,2)&amp;MID(BN177,1,2)&amp;MID(BO177,3,2)&amp;MID(BO177,1,2)</f>
        <v>8D00F1FF9000F1FF</v>
      </c>
      <c r="BO195" s="92"/>
      <c r="BP195" s="92" t="str">
        <f t="shared" ref="BP195:BP210" si="430">MID(BP161,3,2)&amp;MID(BP161,1,2)&amp;MID(BQ161,3,2)&amp;MID(BQ161,1,2)&amp;MID(BP177,3,2)&amp;MID(BP177,1,2)&amp;MID(BQ177,3,2)&amp;MID(BQ177,1,2)</f>
        <v>6F0007006F000A00</v>
      </c>
      <c r="BQ195" s="92"/>
      <c r="BR195" s="92" t="str">
        <f t="shared" ref="BR195:BR210" si="431">MID(BR161,3,2)&amp;MID(BR161,1,2)&amp;MID(BS161,3,2)&amp;MID(BS161,1,2)&amp;MID(BR177,3,2)&amp;MID(BR177,1,2)&amp;MID(BS177,3,2)&amp;MID(BS177,1,2)</f>
        <v>5A0022005A002500</v>
      </c>
      <c r="BS195" s="92"/>
      <c r="BT195" s="92" t="str">
        <f t="shared" ref="BT195:BT210" si="432">MID(BT161,3,2)&amp;MID(BT161,1,2)&amp;MID(BU161,3,2)&amp;MID(BU161,1,2)&amp;MID(BT177,3,2)&amp;MID(BT177,1,2)&amp;MID(BU177,3,2)&amp;MID(BU177,1,2)</f>
        <v>43000E0043001100</v>
      </c>
      <c r="BU195" s="92"/>
      <c r="BV195" s="92" t="str">
        <f t="shared" ref="BV195:BV210" si="433">MID(BV161,3,2)&amp;MID(BV161,1,2)&amp;MID(BW161,3,2)&amp;MID(BW161,1,2)&amp;MID(BV177,3,2)&amp;MID(BV177,1,2)&amp;MID(BW177,3,2)&amp;MID(BW177,1,2)</f>
        <v>0400080007000800</v>
      </c>
      <c r="BW195" s="92"/>
      <c r="BX195" s="92" t="str">
        <f t="shared" ref="BX195:BX210" si="434">MID(BX161,3,2)&amp;MID(BX161,1,2)&amp;MID(BY161,3,2)&amp;MID(BY161,1,2)&amp;MID(BX177,3,2)&amp;MID(BX177,1,2)&amp;MID(BY177,3,2)&amp;MID(BY177,1,2)</f>
        <v>F8FF3300FAFF3100</v>
      </c>
      <c r="BY195" s="92"/>
      <c r="BZ195" s="92" t="str">
        <f t="shared" ref="BZ195:BZ210" si="435">MID(BZ161,3,2)&amp;MID(BZ161,1,2)&amp;MID(CA161,3,2)&amp;MID(CA161,1,2)&amp;MID(BZ177,3,2)&amp;MID(BZ177,1,2)&amp;MID(CA177,3,2)&amp;MID(CA177,1,2)</f>
        <v>11003F0014003F00</v>
      </c>
      <c r="CA195" s="92"/>
      <c r="CB195" s="92" t="str">
        <f t="shared" ref="CB195:CB210" si="436">MID(CB161,3,2)&amp;MID(CB161,1,2)&amp;MID(CC161,3,2)&amp;MID(CC161,1,2)&amp;MID(CB177,3,2)&amp;MID(CB177,1,2)&amp;MID(CC177,3,2)&amp;MID(CC177,1,2)</f>
        <v>07005C0007005900</v>
      </c>
      <c r="CC195" s="92"/>
      <c r="CD195" s="92" t="str">
        <f t="shared" ref="CD195:CD210" si="437">MID(CD161,3,2)&amp;MID(CD161,1,2)&amp;MID(CE161,3,2)&amp;MID(CE161,1,2)&amp;MID(CD177,3,2)&amp;MID(CD177,1,2)&amp;MID(CE177,3,2)&amp;MID(CE177,1,2)</f>
        <v>2800640028006100</v>
      </c>
      <c r="CE195" s="92"/>
      <c r="CF195" s="92" t="str">
        <f t="shared" ref="CF195:CF210" si="438">MID(CF161,3,2)&amp;MID(CF161,1,2)&amp;MID(CG161,3,2)&amp;MID(CG161,1,2)&amp;MID(CF177,3,2)&amp;MID(CF177,1,2)&amp;MID(CG177,3,2)&amp;MID(CG177,1,2)</f>
        <v>3800830038008000</v>
      </c>
      <c r="CG195" s="92"/>
      <c r="CH195" s="92" t="str">
        <f t="shared" ref="CH195:CH210" si="439">MID(CH161,3,2)&amp;MID(CH161,1,2)&amp;MID(CI161,3,2)&amp;MID(CI161,1,2)&amp;MID(CH177,3,2)&amp;MID(CH177,1,2)&amp;MID(CI177,3,2)&amp;MID(CI177,1,2)</f>
        <v>0000790000007600</v>
      </c>
      <c r="CI195" s="92"/>
      <c r="CJ195" s="92" t="str">
        <f t="shared" ref="CJ195:CJ210" si="440">MID(CJ161,3,2)&amp;MID(CJ161,1,2)&amp;MID(CK161,3,2)&amp;MID(CK161,1,2)&amp;MID(CJ177,3,2)&amp;MID(CJ177,1,2)&amp;MID(CK177,3,2)&amp;MID(CK177,1,2)</f>
        <v>D5FF4F00D5FF4C00</v>
      </c>
      <c r="CK195" s="92"/>
      <c r="CL195" s="92" t="str">
        <f t="shared" ref="CL195:CL210" si="441">MID(CL161,3,2)&amp;MID(CL161,1,2)&amp;MID(CM161,3,2)&amp;MID(CM161,1,2)&amp;MID(CL177,3,2)&amp;MID(CL177,1,2)&amp;MID(CM177,3,2)&amp;MID(CM177,1,2)</f>
        <v>CFFF4C00CFFF4F00</v>
      </c>
      <c r="CM195" s="92"/>
      <c r="CN195" s="92" t="str">
        <f t="shared" ref="CN195:CN210" si="442">MID(CN161,3,2)&amp;MID(CN161,1,2)&amp;MID(CO161,3,2)&amp;MID(CO161,1,2)&amp;MID(CN177,3,2)&amp;MID(CN177,1,2)&amp;MID(CO177,3,2)&amp;MID(CO177,1,2)</f>
        <v>96FF5F0096FF6200</v>
      </c>
      <c r="CO195" s="92"/>
      <c r="CP195" s="92" t="str">
        <f t="shared" ref="CP195:CP210" si="443">MID(CP161,3,2)&amp;MID(CP161,1,2)&amp;MID(CQ161,3,2)&amp;MID(CQ161,1,2)&amp;MID(CP177,3,2)&amp;MID(CP177,1,2)&amp;MID(CQ177,3,2)&amp;MID(CQ177,1,2)</f>
        <v>81FF23007EFF2300</v>
      </c>
      <c r="CQ195" s="92"/>
      <c r="CR195" s="92" t="str">
        <f t="shared" ref="CR195:CR210" si="444">MID(CR161,3,2)&amp;MID(CR161,1,2)&amp;MID(CS161,3,2)&amp;MID(CS161,1,2)&amp;MID(CR177,3,2)&amp;MID(CR177,1,2)&amp;MID(CS177,3,2)&amp;MID(CS177,1,2)</f>
        <v>99FF64009CFF6400</v>
      </c>
      <c r="CS195" s="92"/>
    </row>
    <row r="196" spans="1:97">
      <c r="A196" s="7">
        <f t="shared" ref="A196:A210" si="445">A195+1</f>
        <v>2</v>
      </c>
      <c r="B196" s="92" t="str">
        <f t="shared" si="399"/>
        <v>48FFBEFF46FFBCFF</v>
      </c>
      <c r="C196" s="92"/>
      <c r="D196" s="92" t="str">
        <f t="shared" si="399"/>
        <v>41FFCBFF44FFCBFF</v>
      </c>
      <c r="E196" s="92"/>
      <c r="F196" s="92" t="str">
        <f t="shared" si="399"/>
        <v>50FFF0FF53FFF0FF</v>
      </c>
      <c r="G196" s="92"/>
      <c r="H196" s="92" t="str">
        <f t="shared" si="400"/>
        <v>5DFFEBFF5DFFE8FF</v>
      </c>
      <c r="I196" s="92"/>
      <c r="J196" s="92" t="str">
        <f t="shared" si="401"/>
        <v>7FFFEBFF7DFFE9FF</v>
      </c>
      <c r="K196" s="92"/>
      <c r="L196" s="92" t="str">
        <f t="shared" si="402"/>
        <v>96FFC3FF93FFC3FF</v>
      </c>
      <c r="M196" s="92"/>
      <c r="N196" s="92" t="str">
        <f t="shared" si="403"/>
        <v>80FFA4FF82FFA6FF</v>
      </c>
      <c r="O196" s="92"/>
      <c r="P196" s="92" t="str">
        <f t="shared" si="404"/>
        <v>8CFF9FFF8AFF9DFF</v>
      </c>
      <c r="Q196" s="92"/>
      <c r="R196" s="92" t="str">
        <f t="shared" si="405"/>
        <v>AAFF9DFFADFF9DFF</v>
      </c>
      <c r="S196" s="92"/>
      <c r="T196" s="92" t="str">
        <f t="shared" si="406"/>
        <v>B9FFC0FFBCFFC0FF</v>
      </c>
      <c r="U196" s="92"/>
      <c r="V196" s="92" t="str">
        <f t="shared" si="407"/>
        <v>CFFFE3FFD2FFE3FF</v>
      </c>
      <c r="W196" s="92"/>
      <c r="X196" s="92" t="str">
        <f t="shared" si="408"/>
        <v>C5FFFBFFC5FFFEFF</v>
      </c>
      <c r="Y196" s="92"/>
      <c r="Z196" s="92" t="str">
        <f t="shared" si="409"/>
        <v>A2FFE6FFA2FFE9FF</v>
      </c>
      <c r="AA196" s="92"/>
      <c r="AB196" s="92" t="str">
        <f t="shared" si="410"/>
        <v>ADFF8CFFAAFF8CFF</v>
      </c>
      <c r="AC196" s="92"/>
      <c r="AD196" s="92" t="str">
        <f t="shared" si="411"/>
        <v>BFFF7CFFBFFF79FF</v>
      </c>
      <c r="AE196" s="92"/>
      <c r="AF196" s="92" t="str">
        <f t="shared" si="412"/>
        <v>D9FF89FFDCFF89FF</v>
      </c>
      <c r="AG196" s="92"/>
      <c r="AH196" s="92" t="str">
        <f t="shared" si="413"/>
        <v>EEFFA5FFF2FFA5FF</v>
      </c>
      <c r="AI196" s="92"/>
      <c r="AJ196" s="92" t="str">
        <f t="shared" si="414"/>
        <v>F8FFC5FFFBFFC5FF</v>
      </c>
      <c r="AK196" s="92"/>
      <c r="AL196" s="92" t="str">
        <f t="shared" si="415"/>
        <v>EBFFD7FFEBFFDAFF</v>
      </c>
      <c r="AM196" s="92"/>
      <c r="AN196" s="92" t="str">
        <f t="shared" si="416"/>
        <v>CCFF0400CFFF0400</v>
      </c>
      <c r="AO196" s="92"/>
      <c r="AP196" s="92" t="str">
        <f t="shared" si="417"/>
        <v>D4FFFEFFD4FFFBFF</v>
      </c>
      <c r="AQ196" s="92"/>
      <c r="AR196" s="92" t="str">
        <f t="shared" si="418"/>
        <v>F8FFF7FFF8FFF4FF</v>
      </c>
      <c r="AS196" s="92"/>
      <c r="AT196" s="92" t="str">
        <f t="shared" si="419"/>
        <v>0E0006000E000300</v>
      </c>
      <c r="AU196" s="92"/>
      <c r="AV196" s="92" t="str">
        <f t="shared" si="420"/>
        <v>2C000B002C000800</v>
      </c>
      <c r="AW196" s="92"/>
      <c r="AX196" s="92" t="str">
        <f t="shared" si="421"/>
        <v>2B00E4FF2900E6FF</v>
      </c>
      <c r="AY196" s="92"/>
      <c r="AZ196" s="92" t="str">
        <f t="shared" si="422"/>
        <v>3200C1FF2F00C1FF</v>
      </c>
      <c r="BA196" s="92"/>
      <c r="BB196" s="92" t="str">
        <f t="shared" si="423"/>
        <v>1300A9FF1100ABFF</v>
      </c>
      <c r="BC196" s="92"/>
      <c r="BD196" s="92" t="str">
        <f t="shared" si="424"/>
        <v>3C00CCFF3E00CAFF</v>
      </c>
      <c r="BE196" s="92"/>
      <c r="BF196" s="92" t="str">
        <f t="shared" si="425"/>
        <v>6500CDFF6300CBFF</v>
      </c>
      <c r="BG196" s="92"/>
      <c r="BH196" s="92" t="str">
        <f t="shared" si="426"/>
        <v>7200ADFF6F00ADFF</v>
      </c>
      <c r="BI196" s="92"/>
      <c r="BJ196" s="92" t="str">
        <f t="shared" si="427"/>
        <v>7900B7FF7900B4FF</v>
      </c>
      <c r="BK196" s="92"/>
      <c r="BL196" s="92" t="str">
        <f t="shared" si="428"/>
        <v>9600D5FF9900D5FF</v>
      </c>
      <c r="BM196" s="92"/>
      <c r="BN196" s="92" t="str">
        <f t="shared" si="429"/>
        <v>8C00F7FF8F00F7FF</v>
      </c>
      <c r="BO196" s="92"/>
      <c r="BP196" s="92" t="str">
        <f t="shared" si="430"/>
        <v>690009006B000B00</v>
      </c>
      <c r="BQ196" s="92"/>
      <c r="BR196" s="92" t="str">
        <f t="shared" si="431"/>
        <v>5600210054002300</v>
      </c>
      <c r="BS196" s="92"/>
      <c r="BT196" s="92" t="str">
        <f t="shared" si="432"/>
        <v>3E000F003E001200</v>
      </c>
      <c r="BU196" s="92"/>
      <c r="BV196" s="92" t="str">
        <f t="shared" si="433"/>
        <v>03000C0005000E00</v>
      </c>
      <c r="BW196" s="92"/>
      <c r="BX196" s="92" t="str">
        <f t="shared" si="434"/>
        <v>FAFF3700FCFF3500</v>
      </c>
      <c r="BY196" s="92"/>
      <c r="BZ196" s="92" t="str">
        <f t="shared" si="435"/>
        <v>1200430015004300</v>
      </c>
      <c r="CA196" s="92"/>
      <c r="CB196" s="92" t="str">
        <f t="shared" si="436"/>
        <v>0D005C000D005900</v>
      </c>
      <c r="CC196" s="92"/>
      <c r="CD196" s="92" t="str">
        <f t="shared" si="437"/>
        <v>2A0065002C006300</v>
      </c>
      <c r="CE196" s="92"/>
      <c r="CF196" s="92" t="str">
        <f t="shared" si="438"/>
        <v>4300830043008000</v>
      </c>
      <c r="CG196" s="92"/>
      <c r="CH196" s="92" t="str">
        <f t="shared" si="439"/>
        <v>1000780010007500</v>
      </c>
      <c r="CI196" s="92"/>
      <c r="CJ196" s="92" t="str">
        <f t="shared" si="440"/>
        <v>DDFF4F00DDFF4C00</v>
      </c>
      <c r="CK196" s="92"/>
      <c r="CL196" s="92" t="str">
        <f t="shared" si="441"/>
        <v>C6FF4C00C6FF4F00</v>
      </c>
      <c r="CM196" s="92"/>
      <c r="CN196" s="92" t="str">
        <f t="shared" si="442"/>
        <v>92FF5E0090FF6000</v>
      </c>
      <c r="CO196" s="92"/>
      <c r="CP196" s="92" t="str">
        <f t="shared" si="443"/>
        <v>81FF17007EFF1700</v>
      </c>
      <c r="CQ196" s="92"/>
      <c r="CR196" s="92" t="str">
        <f t="shared" si="444"/>
        <v>9CFF6B009EFF6900</v>
      </c>
      <c r="CS196" s="92"/>
    </row>
    <row r="197" spans="1:97">
      <c r="A197" s="7">
        <f t="shared" si="445"/>
        <v>3</v>
      </c>
      <c r="B197" s="92" t="str">
        <f t="shared" si="399"/>
        <v>51FFBBFF51FFB8FF</v>
      </c>
      <c r="C197" s="92"/>
      <c r="D197" s="92" t="str">
        <f t="shared" si="399"/>
        <v>3EFFD1FF41FFD1FF</v>
      </c>
      <c r="E197" s="92"/>
      <c r="F197" s="92" t="str">
        <f t="shared" si="399"/>
        <v>51FFFBFF54FFFBFF</v>
      </c>
      <c r="G197" s="92"/>
      <c r="H197" s="92" t="str">
        <f t="shared" si="400"/>
        <v>64FFEEFF66FFECFF</v>
      </c>
      <c r="I197" s="92"/>
      <c r="J197" s="92" t="str">
        <f t="shared" si="401"/>
        <v>85FFE3FF83FFE1FF</v>
      </c>
      <c r="K197" s="92"/>
      <c r="L197" s="92" t="str">
        <f t="shared" si="402"/>
        <v>96FFB9FF93FFB9FF</v>
      </c>
      <c r="M197" s="92"/>
      <c r="N197" s="92" t="str">
        <f t="shared" si="403"/>
        <v>7AFFA8FF7CFFAAFF</v>
      </c>
      <c r="O197" s="92"/>
      <c r="P197" s="92" t="str">
        <f t="shared" si="404"/>
        <v>93FF9BFF91FF99FF</v>
      </c>
      <c r="Q197" s="92"/>
      <c r="R197" s="92" t="str">
        <f t="shared" si="405"/>
        <v>AEFFA4FFB0FFA2FF</v>
      </c>
      <c r="S197" s="92"/>
      <c r="T197" s="92" t="str">
        <f t="shared" si="406"/>
        <v>BCFFC6FFBEFFC4FF</v>
      </c>
      <c r="U197" s="92"/>
      <c r="V197" s="92" t="str">
        <f t="shared" si="407"/>
        <v>CBFFE8FFCDFFEAFF</v>
      </c>
      <c r="W197" s="92"/>
      <c r="X197" s="92" t="str">
        <f t="shared" si="408"/>
        <v>C0FFF9FFBEFFFBFF</v>
      </c>
      <c r="Y197" s="92"/>
      <c r="Z197" s="92" t="str">
        <f t="shared" si="409"/>
        <v>98FFE8FF9AFFEAFF</v>
      </c>
      <c r="AA197" s="92"/>
      <c r="AB197" s="92" t="str">
        <f t="shared" si="410"/>
        <v>AEFF85FFABFF85FF</v>
      </c>
      <c r="AC197" s="92"/>
      <c r="AD197" s="92" t="str">
        <f t="shared" si="411"/>
        <v>C4FF7DFFC6FF7BFF</v>
      </c>
      <c r="AE197" s="92"/>
      <c r="AF197" s="92" t="str">
        <f t="shared" si="412"/>
        <v>D6FF8FFFD9FF8FFF</v>
      </c>
      <c r="AG197" s="92"/>
      <c r="AH197" s="92" t="str">
        <f t="shared" si="413"/>
        <v>F2FFAAFFF4FFA8FF</v>
      </c>
      <c r="AI197" s="92"/>
      <c r="AJ197" s="92" t="str">
        <f t="shared" si="414"/>
        <v>F5FFCEFFF8FFCEFF</v>
      </c>
      <c r="AK197" s="92"/>
      <c r="AL197" s="92" t="str">
        <f t="shared" si="415"/>
        <v>E2FFD8FFE2FFDBFF</v>
      </c>
      <c r="AM197" s="92"/>
      <c r="AN197" s="92" t="str">
        <f t="shared" si="416"/>
        <v>CFFF0A00D1FF0800</v>
      </c>
      <c r="AO197" s="92"/>
      <c r="AP197" s="92" t="str">
        <f t="shared" si="417"/>
        <v>DCFFFCFFDAFFFAFF</v>
      </c>
      <c r="AQ197" s="92"/>
      <c r="AR197" s="92" t="str">
        <f t="shared" si="418"/>
        <v>FFFFFAFF0000F8FF</v>
      </c>
      <c r="AS197" s="92"/>
      <c r="AT197" s="92" t="str">
        <f t="shared" si="419"/>
        <v>1500080015000500</v>
      </c>
      <c r="AU197" s="92"/>
      <c r="AV197" s="92" t="str">
        <f t="shared" si="420"/>
        <v>3500050033000300</v>
      </c>
      <c r="AW197" s="92"/>
      <c r="AX197" s="92" t="str">
        <f t="shared" si="421"/>
        <v>2900DDFF2600DDFF</v>
      </c>
      <c r="AY197" s="92"/>
      <c r="AZ197" s="92" t="str">
        <f t="shared" si="422"/>
        <v>2F00B9FF2D00BBFF</v>
      </c>
      <c r="BA197" s="92"/>
      <c r="BB197" s="92" t="str">
        <f t="shared" si="423"/>
        <v>0F00A3FF0D00A5FF</v>
      </c>
      <c r="BC197" s="92"/>
      <c r="BD197" s="92" t="str">
        <f t="shared" si="424"/>
        <v>4400D2FF4600D0FF</v>
      </c>
      <c r="BE197" s="92"/>
      <c r="BF197" s="92" t="str">
        <f t="shared" si="425"/>
        <v>6900C6FF6600C6FF</v>
      </c>
      <c r="BG197" s="92"/>
      <c r="BH197" s="92" t="str">
        <f t="shared" si="426"/>
        <v>6E00A4FF6C00A6FF</v>
      </c>
      <c r="BI197" s="92"/>
      <c r="BJ197" s="92" t="str">
        <f t="shared" si="427"/>
        <v>8100BAFF8300B8FF</v>
      </c>
      <c r="BK197" s="92"/>
      <c r="BL197" s="92" t="str">
        <f t="shared" si="428"/>
        <v>9500D9FF9700DBFF</v>
      </c>
      <c r="BM197" s="92"/>
      <c r="BN197" s="92" t="str">
        <f t="shared" si="429"/>
        <v>8A00FDFF8C00FFFF</v>
      </c>
      <c r="BO197" s="92"/>
      <c r="BP197" s="92" t="str">
        <f t="shared" si="430"/>
        <v>65000D0067000F00</v>
      </c>
      <c r="BQ197" s="92"/>
      <c r="BR197" s="92" t="str">
        <f t="shared" si="431"/>
        <v>52001D0050001F00</v>
      </c>
      <c r="BS197" s="92"/>
      <c r="BT197" s="92" t="str">
        <f t="shared" si="432"/>
        <v>3500100035001300</v>
      </c>
      <c r="BU197" s="92"/>
      <c r="BV197" s="92" t="str">
        <f t="shared" si="433"/>
        <v>0000120002001400</v>
      </c>
      <c r="BW197" s="92"/>
      <c r="BX197" s="92" t="str">
        <f t="shared" si="434"/>
        <v>00003A0000003700</v>
      </c>
      <c r="BY197" s="92"/>
      <c r="BZ197" s="92" t="str">
        <f t="shared" si="435"/>
        <v>1100470013004900</v>
      </c>
      <c r="CA197" s="92"/>
      <c r="CB197" s="92" t="str">
        <f t="shared" si="436"/>
        <v>16005D0016005A00</v>
      </c>
      <c r="CC197" s="92"/>
      <c r="CD197" s="92" t="str">
        <f t="shared" si="437"/>
        <v>2E00680030006600</v>
      </c>
      <c r="CE197" s="92"/>
      <c r="CF197" s="92" t="str">
        <f t="shared" si="438"/>
        <v>5400800054007D00</v>
      </c>
      <c r="CG197" s="92"/>
      <c r="CH197" s="92" t="str">
        <f t="shared" si="439"/>
        <v>1900750017007300</v>
      </c>
      <c r="CI197" s="92"/>
      <c r="CJ197" s="92" t="str">
        <f t="shared" si="440"/>
        <v>E6FF5200E8FF5000</v>
      </c>
      <c r="CK197" s="92"/>
      <c r="CL197" s="92" t="str">
        <f t="shared" si="441"/>
        <v>BCFF5000BEFF5200</v>
      </c>
      <c r="CM197" s="92"/>
      <c r="CN197" s="92" t="str">
        <f t="shared" si="442"/>
        <v>8BFF590089FF5B00</v>
      </c>
      <c r="CO197" s="92"/>
      <c r="CP197" s="92" t="str">
        <f t="shared" si="443"/>
        <v>7FFF0C007CFF0C00</v>
      </c>
      <c r="CQ197" s="92"/>
      <c r="CR197" s="92" t="str">
        <f t="shared" si="444"/>
        <v>A3FF7400A5FF7200</v>
      </c>
      <c r="CS197" s="92"/>
    </row>
    <row r="198" spans="1:97">
      <c r="A198" s="7">
        <f t="shared" si="445"/>
        <v>4</v>
      </c>
      <c r="B198" s="92" t="str">
        <f t="shared" si="399"/>
        <v>5DFFBAFF5DFFB7FF</v>
      </c>
      <c r="C198" s="92"/>
      <c r="D198" s="92" t="str">
        <f t="shared" si="399"/>
        <v>3DFFD9FF40FFD9FF</v>
      </c>
      <c r="E198" s="92"/>
      <c r="F198" s="92" t="str">
        <f t="shared" si="399"/>
        <v>53FF020056FF0200</v>
      </c>
      <c r="G198" s="92"/>
      <c r="H198" s="92" t="str">
        <f t="shared" si="400"/>
        <v>69FFF3FF6BFFF1FF</v>
      </c>
      <c r="I198" s="92"/>
      <c r="J198" s="92" t="str">
        <f t="shared" si="401"/>
        <v>8CFFDFFF8AFFDDFF</v>
      </c>
      <c r="K198" s="92"/>
      <c r="L198" s="92" t="str">
        <f t="shared" si="402"/>
        <v>92FFB0FF90FFB2FF</v>
      </c>
      <c r="M198" s="92"/>
      <c r="N198" s="92" t="str">
        <f t="shared" si="403"/>
        <v>78FFAFFF7AFFB1FF</v>
      </c>
      <c r="O198" s="92"/>
      <c r="P198" s="92" t="str">
        <f t="shared" si="404"/>
        <v>9FFF98FF9FFF95FF</v>
      </c>
      <c r="Q198" s="92"/>
      <c r="R198" s="92" t="str">
        <f t="shared" si="405"/>
        <v>B5FFA8FFB7FFA6FF</v>
      </c>
      <c r="S198" s="92"/>
      <c r="T198" s="92" t="str">
        <f t="shared" si="406"/>
        <v>C0FFCAFFC2FFC8FF</v>
      </c>
      <c r="U198" s="92"/>
      <c r="V198" s="92" t="str">
        <f t="shared" si="407"/>
        <v>C8FFF0FFCBFFF0FF</v>
      </c>
      <c r="W198" s="92"/>
      <c r="X198" s="92" t="str">
        <f t="shared" si="408"/>
        <v>BBFFF3FFB9FFF5FF</v>
      </c>
      <c r="Y198" s="92"/>
      <c r="Z198" s="92" t="str">
        <f t="shared" si="409"/>
        <v>91FFEFFF93FFF1FF</v>
      </c>
      <c r="AA198" s="92"/>
      <c r="AB198" s="92" t="str">
        <f t="shared" si="410"/>
        <v>B1FF7FFFAFFF7DFF</v>
      </c>
      <c r="AC198" s="92"/>
      <c r="AD198" s="92" t="str">
        <f t="shared" si="411"/>
        <v>CCFF81FFCEFF7FFF</v>
      </c>
      <c r="AE198" s="92"/>
      <c r="AF198" s="92" t="str">
        <f t="shared" si="412"/>
        <v>D4FF96FFD7FF96FF</v>
      </c>
      <c r="AG198" s="92"/>
      <c r="AH198" s="92" t="str">
        <f t="shared" si="413"/>
        <v>F6FFAEFFF8FFACFF</v>
      </c>
      <c r="AI198" s="92"/>
      <c r="AJ198" s="92" t="str">
        <f t="shared" si="414"/>
        <v>F4FFD5FFF7FFD5FF</v>
      </c>
      <c r="AK198" s="92"/>
      <c r="AL198" s="92" t="str">
        <f t="shared" si="415"/>
        <v>DCFFDAFFDCFFDDFF</v>
      </c>
      <c r="AM198" s="92"/>
      <c r="AN198" s="92" t="str">
        <f t="shared" si="416"/>
        <v>D6FF0E00D6FF0B00</v>
      </c>
      <c r="AO198" s="92"/>
      <c r="AP198" s="92" t="str">
        <f t="shared" si="417"/>
        <v>E2FFF8FFE0FFF6FF</v>
      </c>
      <c r="AQ198" s="92"/>
      <c r="AR198" s="92" t="str">
        <f t="shared" si="418"/>
        <v>0300FFFF0500FDFF</v>
      </c>
      <c r="AS198" s="92"/>
      <c r="AT198" s="92" t="str">
        <f t="shared" si="419"/>
        <v>18000A001A000800</v>
      </c>
      <c r="AU198" s="92"/>
      <c r="AV198" s="92" t="str">
        <f t="shared" si="420"/>
        <v>3700FCFF3400FCFF</v>
      </c>
      <c r="AW198" s="92"/>
      <c r="AX198" s="92" t="str">
        <f t="shared" si="421"/>
        <v>2900D7FF2700D5FF</v>
      </c>
      <c r="AY198" s="92"/>
      <c r="AZ198" s="92" t="str">
        <f t="shared" si="422"/>
        <v>2900B5FF2700B7FF</v>
      </c>
      <c r="BA198" s="92"/>
      <c r="BB198" s="92" t="str">
        <f t="shared" si="423"/>
        <v>08009CFF06009EFF</v>
      </c>
      <c r="BC198" s="92"/>
      <c r="BD198" s="92" t="str">
        <f t="shared" si="424"/>
        <v>4E00D5FF4E00D2FF</v>
      </c>
      <c r="BE198" s="92"/>
      <c r="BF198" s="92" t="str">
        <f t="shared" si="425"/>
        <v>6800C0FF6500C0FF</v>
      </c>
      <c r="BG198" s="92"/>
      <c r="BH198" s="92" t="str">
        <f t="shared" si="426"/>
        <v>6A0098FF68009AFF</v>
      </c>
      <c r="BI198" s="92"/>
      <c r="BJ198" s="92" t="str">
        <f t="shared" si="427"/>
        <v>8600C1FF8800BFFF</v>
      </c>
      <c r="BK198" s="92"/>
      <c r="BL198" s="92" t="str">
        <f t="shared" si="428"/>
        <v>9000DFFF9200E1FF</v>
      </c>
      <c r="BM198" s="92"/>
      <c r="BN198" s="92" t="str">
        <f t="shared" si="429"/>
        <v>8400020086000400</v>
      </c>
      <c r="BO198" s="92"/>
      <c r="BP198" s="92" t="str">
        <f t="shared" si="430"/>
        <v>6200140065001400</v>
      </c>
      <c r="BQ198" s="92"/>
      <c r="BR198" s="92" t="str">
        <f t="shared" si="431"/>
        <v>500017004E001900</v>
      </c>
      <c r="BS198" s="92"/>
      <c r="BT198" s="92" t="str">
        <f t="shared" si="432"/>
        <v>2F0013002F001600</v>
      </c>
      <c r="BU198" s="92"/>
      <c r="BV198" s="92" t="str">
        <f t="shared" si="433"/>
        <v>FAFF1A00FCFF1C00</v>
      </c>
      <c r="BW198" s="92"/>
      <c r="BX198" s="92" t="str">
        <f t="shared" si="434"/>
        <v>07003A0007003700</v>
      </c>
      <c r="BY198" s="92"/>
      <c r="BZ198" s="92" t="str">
        <f t="shared" si="435"/>
        <v>0D004D000F004F00</v>
      </c>
      <c r="CA198" s="92"/>
      <c r="CB198" s="92" t="str">
        <f t="shared" si="436"/>
        <v>1C005F001E005D00</v>
      </c>
      <c r="CC198" s="92"/>
      <c r="CD198" s="92" t="str">
        <f t="shared" si="437"/>
        <v>30006D0032006B00</v>
      </c>
      <c r="CE198" s="92"/>
      <c r="CF198" s="92" t="str">
        <f t="shared" si="438"/>
        <v>6500780063007600</v>
      </c>
      <c r="CG198" s="92"/>
      <c r="CH198" s="92" t="str">
        <f t="shared" si="439"/>
        <v>1F0071001D006F00</v>
      </c>
      <c r="CI198" s="92"/>
      <c r="CJ198" s="92" t="str">
        <f t="shared" si="440"/>
        <v>EFFF5700F1FF5500</v>
      </c>
      <c r="CK198" s="92"/>
      <c r="CL198" s="92" t="str">
        <f t="shared" si="441"/>
        <v>B4FF5500B6FF5700</v>
      </c>
      <c r="CM198" s="92"/>
      <c r="CN198" s="92" t="str">
        <f t="shared" si="442"/>
        <v>85FF4E0082FF4E00</v>
      </c>
      <c r="CO198" s="92"/>
      <c r="CP198" s="92" t="str">
        <f t="shared" si="443"/>
        <v>7CFFFFFF79FFFFFF</v>
      </c>
      <c r="CQ198" s="92"/>
      <c r="CR198" s="92" t="str">
        <f t="shared" si="444"/>
        <v>B6FF8200B8FF8000</v>
      </c>
      <c r="CS198" s="92"/>
    </row>
    <row r="199" spans="1:97">
      <c r="A199" s="7">
        <f t="shared" si="445"/>
        <v>5</v>
      </c>
      <c r="B199" s="92" t="str">
        <f t="shared" si="399"/>
        <v>66FFBDFF66FFBAFF</v>
      </c>
      <c r="C199" s="92"/>
      <c r="D199" s="92" t="str">
        <f t="shared" si="399"/>
        <v>43FFE0FF45FFDEFF</v>
      </c>
      <c r="E199" s="92"/>
      <c r="F199" s="92" t="str">
        <f t="shared" si="399"/>
        <v>56FF090059FF0900</v>
      </c>
      <c r="G199" s="92"/>
      <c r="H199" s="92" t="str">
        <f t="shared" si="400"/>
        <v>72FFF6FF72FFF3FF</v>
      </c>
      <c r="I199" s="92"/>
      <c r="J199" s="92" t="str">
        <f t="shared" si="401"/>
        <v>92FFD5FF8FFFD5FF</v>
      </c>
      <c r="K199" s="92"/>
      <c r="L199" s="92" t="str">
        <f t="shared" si="402"/>
        <v>8CFFABFF8AFFADFF</v>
      </c>
      <c r="M199" s="92"/>
      <c r="N199" s="92" t="str">
        <f t="shared" si="403"/>
        <v>74FFB5FF76FFB7FF</v>
      </c>
      <c r="O199" s="92"/>
      <c r="P199" s="92" t="str">
        <f t="shared" si="404"/>
        <v>A9FF96FFA9FF93FF</v>
      </c>
      <c r="Q199" s="92"/>
      <c r="R199" s="92" t="str">
        <f t="shared" si="405"/>
        <v>BAFFADFFBCFFABFF</v>
      </c>
      <c r="S199" s="92"/>
      <c r="T199" s="92" t="str">
        <f t="shared" si="406"/>
        <v>C4FFCFFFC6FFCDFF</v>
      </c>
      <c r="U199" s="92"/>
      <c r="V199" s="92" t="str">
        <f t="shared" si="407"/>
        <v>C9FFF6FFCCFFF6FF</v>
      </c>
      <c r="W199" s="92"/>
      <c r="X199" s="92" t="str">
        <f t="shared" si="408"/>
        <v>B8FFEAFFB6FFECFF</v>
      </c>
      <c r="Y199" s="92"/>
      <c r="Z199" s="92" t="str">
        <f t="shared" si="409"/>
        <v>88FFF2FF88FFF5FF</v>
      </c>
      <c r="AA199" s="92"/>
      <c r="AB199" s="92" t="str">
        <f t="shared" si="410"/>
        <v>B6FF7DFFB4FF7BFF</v>
      </c>
      <c r="AC199" s="92"/>
      <c r="AD199" s="92" t="str">
        <f t="shared" si="411"/>
        <v>D3FF84FFD3FF81FF</v>
      </c>
      <c r="AE199" s="92"/>
      <c r="AF199" s="92" t="str">
        <f t="shared" si="412"/>
        <v>D6FF9CFFD8FF9AFF</v>
      </c>
      <c r="AG199" s="92"/>
      <c r="AH199" s="92" t="str">
        <f t="shared" si="413"/>
        <v>F8FFB3FFFBFFB3FF</v>
      </c>
      <c r="AI199" s="92"/>
      <c r="AJ199" s="92" t="str">
        <f t="shared" si="414"/>
        <v/>
      </c>
      <c r="AK199" s="92"/>
      <c r="AL199" s="92" t="str">
        <f t="shared" si="415"/>
        <v>D4FFDAFFD4FFDDFF</v>
      </c>
      <c r="AM199" s="92"/>
      <c r="AN199" s="92" t="str">
        <f t="shared" si="416"/>
        <v>DCFF0F00DCFF0C00</v>
      </c>
      <c r="AO199" s="92"/>
      <c r="AP199" s="92" t="str">
        <f t="shared" si="417"/>
        <v>E6FFF6FFE6FFF3FF</v>
      </c>
      <c r="AQ199" s="92"/>
      <c r="AR199" s="92" t="str">
        <f t="shared" si="418"/>
        <v>0400030007000300</v>
      </c>
      <c r="AS199" s="92"/>
      <c r="AT199" s="92" t="str">
        <f t="shared" si="419"/>
        <v>1D000C001D000900</v>
      </c>
      <c r="AU199" s="92"/>
      <c r="AV199" s="92" t="str">
        <f t="shared" si="420"/>
        <v>3500F3FF3300F5FF</v>
      </c>
      <c r="AW199" s="92"/>
      <c r="AX199" s="92" t="str">
        <f t="shared" si="421"/>
        <v>2D00D2FF2B00D0FF</v>
      </c>
      <c r="AY199" s="92"/>
      <c r="AZ199" s="92" t="str">
        <f t="shared" si="422"/>
        <v>2100B1FF1F00B3FF</v>
      </c>
      <c r="BA199" s="92"/>
      <c r="BB199" s="92" t="str">
        <f t="shared" si="423"/>
        <v>000099FF00009CFF</v>
      </c>
      <c r="BC199" s="92"/>
      <c r="BD199" s="92" t="str">
        <f t="shared" si="424"/>
        <v>5600D4FF5600D1FF</v>
      </c>
      <c r="BE199" s="92"/>
      <c r="BF199" s="92" t="str">
        <f t="shared" si="425"/>
        <v>6900BBFF6700B9FF</v>
      </c>
      <c r="BG199" s="92"/>
      <c r="BH199" s="92" t="str">
        <f t="shared" si="426"/>
        <v>65008EFF630090FF</v>
      </c>
      <c r="BI199" s="92"/>
      <c r="BJ199" s="92" t="str">
        <f t="shared" si="427"/>
        <v>8A00C9FF8C00C7FF</v>
      </c>
      <c r="BK199" s="92"/>
      <c r="BL199" s="92" t="str">
        <f t="shared" si="428"/>
        <v>8D00E7FF9000E7FF</v>
      </c>
      <c r="BM199" s="92"/>
      <c r="BN199" s="92" t="str">
        <f t="shared" si="429"/>
        <v>7D0005007D000800</v>
      </c>
      <c r="BO199" s="92"/>
      <c r="BP199" s="92" t="str">
        <f t="shared" si="430"/>
        <v>63001B0066001B00</v>
      </c>
      <c r="BQ199" s="92"/>
      <c r="BR199" s="92" t="str">
        <f t="shared" si="431"/>
        <v>4D0011004B001300</v>
      </c>
      <c r="BS199" s="92"/>
      <c r="BT199" s="92" t="str">
        <f t="shared" si="432"/>
        <v>2800120026001400</v>
      </c>
      <c r="BU199" s="92"/>
      <c r="BV199" s="92" t="str">
        <f t="shared" si="433"/>
        <v>F6FF2400F9FF2400</v>
      </c>
      <c r="BW199" s="92"/>
      <c r="BX199" s="92" t="str">
        <f t="shared" si="434"/>
        <v>0D003B000D003800</v>
      </c>
      <c r="BY199" s="92"/>
      <c r="BZ199" s="92" t="str">
        <f t="shared" si="435"/>
        <v>0600520008005400</v>
      </c>
      <c r="CA199" s="92"/>
      <c r="CB199" s="92" t="str">
        <f t="shared" si="436"/>
        <v>2100610023005F00</v>
      </c>
      <c r="CC199" s="92"/>
      <c r="CD199" s="92" t="str">
        <f t="shared" si="437"/>
        <v>3200730035007300</v>
      </c>
      <c r="CE199" s="92"/>
      <c r="CF199" s="92" t="str">
        <f t="shared" si="438"/>
        <v>7500710075006E00</v>
      </c>
      <c r="CG199" s="92"/>
      <c r="CH199" s="92" t="str">
        <f t="shared" si="439"/>
        <v>23006B0021006900</v>
      </c>
      <c r="CI199" s="92"/>
      <c r="CJ199" s="92" t="str">
        <f t="shared" si="440"/>
        <v>FAFF5B00FAFF5800</v>
      </c>
      <c r="CK199" s="92"/>
      <c r="CL199" s="92" t="str">
        <f t="shared" si="441"/>
        <v>ABFF5A00ADFF5C00</v>
      </c>
      <c r="CM199" s="92"/>
      <c r="CN199" s="92" t="str">
        <f t="shared" si="442"/>
        <v>83FF400080FF4000</v>
      </c>
      <c r="CO199" s="92"/>
      <c r="CP199" s="92" t="str">
        <f t="shared" si="443"/>
        <v>7CFFF7FF79FFF7FF</v>
      </c>
      <c r="CQ199" s="92"/>
      <c r="CR199" s="92" t="str">
        <f t="shared" si="444"/>
        <v>CBFF8D00CDFF8B00</v>
      </c>
      <c r="CS199" s="92"/>
    </row>
    <row r="200" spans="1:97">
      <c r="A200" s="7">
        <f t="shared" si="445"/>
        <v>6</v>
      </c>
      <c r="B200" s="92" t="str">
        <f t="shared" si="399"/>
        <v>6AFFBDFF6AFFBAFF</v>
      </c>
      <c r="C200" s="92"/>
      <c r="D200" s="92" t="str">
        <f t="shared" si="399"/>
        <v>4BFFE3FF4BFFE0FF</v>
      </c>
      <c r="E200" s="92"/>
      <c r="F200" s="92" t="str">
        <f t="shared" si="399"/>
        <v>57FF0C005AFF0C00</v>
      </c>
      <c r="G200" s="92"/>
      <c r="H200" s="92" t="str">
        <f t="shared" si="400"/>
        <v>78FFF6FF78FFF3FF</v>
      </c>
      <c r="I200" s="92"/>
      <c r="J200" s="92" t="str">
        <f t="shared" si="401"/>
        <v>92FFCEFF8FFFCEFF</v>
      </c>
      <c r="K200" s="92"/>
      <c r="L200" s="92" t="str">
        <f t="shared" si="402"/>
        <v>8AFFA5FF88FFA7FF</v>
      </c>
      <c r="M200" s="92"/>
      <c r="N200" s="92" t="str">
        <f t="shared" si="403"/>
        <v>6EFFB8FF70FFBAFF</v>
      </c>
      <c r="O200" s="92"/>
      <c r="P200" s="92" t="str">
        <f t="shared" si="404"/>
        <v/>
      </c>
      <c r="Q200" s="92"/>
      <c r="R200" s="92" t="str">
        <f t="shared" si="405"/>
        <v>BBFFB2FFBEFFB2FF</v>
      </c>
      <c r="S200" s="92"/>
      <c r="T200" s="92" t="str">
        <f t="shared" si="406"/>
        <v>C6FFD5FFC8FFD3FF</v>
      </c>
      <c r="U200" s="92"/>
      <c r="V200" s="92" t="str">
        <f t="shared" si="407"/>
        <v>CAFFFAFFCDFFFAFF</v>
      </c>
      <c r="W200" s="92"/>
      <c r="X200" s="92" t="str">
        <f t="shared" si="408"/>
        <v>B1FFE6FFB1FFE9FF</v>
      </c>
      <c r="Y200" s="92"/>
      <c r="Z200" s="92" t="str">
        <f t="shared" si="409"/>
        <v>7EFFF2FF7EFFF5FF</v>
      </c>
      <c r="AA200" s="92"/>
      <c r="AB200" s="92" t="str">
        <f t="shared" si="410"/>
        <v/>
      </c>
      <c r="AC200" s="92"/>
      <c r="AD200" s="92" t="str">
        <f t="shared" si="411"/>
        <v>D7FF84FFD7FF81FF</v>
      </c>
      <c r="AE200" s="92"/>
      <c r="AF200" s="92" t="str">
        <f t="shared" si="412"/>
        <v>DFFFA2FFDFFF9FFF</v>
      </c>
      <c r="AG200" s="92"/>
      <c r="AH200" s="92" t="str">
        <f t="shared" si="413"/>
        <v>F8FFB7FFFBFFB7FF</v>
      </c>
      <c r="AI200" s="92"/>
      <c r="AJ200" s="92" t="str">
        <f t="shared" si="414"/>
        <v/>
      </c>
      <c r="AK200" s="92"/>
      <c r="AL200" s="92" t="str">
        <f t="shared" si="415"/>
        <v/>
      </c>
      <c r="AM200" s="92"/>
      <c r="AN200" s="92" t="str">
        <f t="shared" si="416"/>
        <v>E0FF0F00E0FF0C00</v>
      </c>
      <c r="AO200" s="92"/>
      <c r="AP200" s="92" t="str">
        <f t="shared" si="417"/>
        <v>EAFFF6FFEAFFF3FF</v>
      </c>
      <c r="AQ200" s="92"/>
      <c r="AR200" s="92" t="str">
        <f t="shared" si="418"/>
        <v/>
      </c>
      <c r="AS200" s="92"/>
      <c r="AT200" s="92" t="str">
        <f t="shared" si="419"/>
        <v>1F000C001F000900</v>
      </c>
      <c r="AU200" s="92"/>
      <c r="AV200" s="92" t="str">
        <f t="shared" si="420"/>
        <v>3200EEFF3000F0FF</v>
      </c>
      <c r="AW200" s="92"/>
      <c r="AX200" s="92" t="str">
        <f t="shared" si="421"/>
        <v>3100CEFF2F00CCFF</v>
      </c>
      <c r="AY200" s="92"/>
      <c r="AZ200" s="92" t="str">
        <f t="shared" si="422"/>
        <v>1C00AEFF1A00B0FF</v>
      </c>
      <c r="BA200" s="92"/>
      <c r="BB200" s="92" t="str">
        <f t="shared" si="423"/>
        <v>F9FF99FFF9FF9CFF</v>
      </c>
      <c r="BC200" s="92"/>
      <c r="BD200" s="92" t="str">
        <f t="shared" si="424"/>
        <v>5D00D1FF5B00CFFF</v>
      </c>
      <c r="BE200" s="92"/>
      <c r="BF200" s="92" t="str">
        <f t="shared" si="425"/>
        <v>6C00B7FF6A00B5FF</v>
      </c>
      <c r="BG200" s="92"/>
      <c r="BH200" s="92" t="str">
        <f t="shared" si="426"/>
        <v>5F0088FF5D008AFF</v>
      </c>
      <c r="BI200" s="92"/>
      <c r="BJ200" s="92" t="str">
        <f t="shared" si="427"/>
        <v>8F00CEFF9100CCFF</v>
      </c>
      <c r="BK200" s="92"/>
      <c r="BL200" s="92" t="str">
        <f t="shared" si="428"/>
        <v>8D00EBFF9000EBFF</v>
      </c>
      <c r="BM200" s="92"/>
      <c r="BN200" s="92" t="str">
        <f t="shared" si="429"/>
        <v>7500060075000900</v>
      </c>
      <c r="BO200" s="92"/>
      <c r="BP200" s="92" t="str">
        <f t="shared" si="430"/>
        <v>61001F0063002100</v>
      </c>
      <c r="BQ200" s="92"/>
      <c r="BR200" s="92" t="str">
        <f t="shared" si="431"/>
        <v>4900100047001200</v>
      </c>
      <c r="BS200" s="92"/>
      <c r="BT200" s="92" t="str">
        <f t="shared" si="432"/>
        <v>24000F0022001100</v>
      </c>
      <c r="BU200" s="92"/>
      <c r="BV200" s="92" t="str">
        <f t="shared" si="433"/>
        <v>F6FF2C00F9FF2C00</v>
      </c>
      <c r="BW200" s="92"/>
      <c r="BX200" s="92" t="str">
        <f t="shared" si="434"/>
        <v>0F003C0011003A00</v>
      </c>
      <c r="BY200" s="92"/>
      <c r="BZ200" s="92" t="str">
        <f t="shared" si="435"/>
        <v>0400580007005800</v>
      </c>
      <c r="CA200" s="92"/>
      <c r="CB200" s="92" t="str">
        <f t="shared" si="436"/>
        <v/>
      </c>
      <c r="CC200" s="92"/>
      <c r="CD200" s="92" t="str">
        <f t="shared" si="437"/>
        <v>33007E0036007E00</v>
      </c>
      <c r="CE200" s="92"/>
      <c r="CF200" s="92" t="str">
        <f t="shared" si="438"/>
        <v>80006D0080006A00</v>
      </c>
      <c r="CG200" s="92"/>
      <c r="CH200" s="92" t="str">
        <f t="shared" si="439"/>
        <v>2600650023006500</v>
      </c>
      <c r="CI200" s="92"/>
      <c r="CJ200" s="92" t="str">
        <f t="shared" si="440"/>
        <v>01005C0001005900</v>
      </c>
      <c r="CK200" s="92"/>
      <c r="CL200" s="92" t="str">
        <f t="shared" si="441"/>
        <v>A3FF5D00A3FF6000</v>
      </c>
      <c r="CM200" s="92"/>
      <c r="CN200" s="92" t="str">
        <f t="shared" si="442"/>
        <v>83FF300080FF3000</v>
      </c>
      <c r="CO200" s="92"/>
      <c r="CP200" s="92" t="str">
        <f t="shared" si="443"/>
        <v/>
      </c>
      <c r="CQ200" s="92"/>
      <c r="CR200" s="92" t="str">
        <f t="shared" si="444"/>
        <v>E5FF9600E5FF9300</v>
      </c>
      <c r="CS200" s="92"/>
    </row>
    <row r="201" spans="1:97">
      <c r="A201" s="7">
        <f t="shared" si="445"/>
        <v>7</v>
      </c>
      <c r="B201" s="92" t="str">
        <f t="shared" si="399"/>
        <v/>
      </c>
      <c r="C201" s="92"/>
      <c r="D201" s="92" t="str">
        <f t="shared" si="399"/>
        <v>4FFFE5FF51FFE3FF</v>
      </c>
      <c r="E201" s="92"/>
      <c r="F201" s="92" t="str">
        <f t="shared" si="399"/>
        <v/>
      </c>
      <c r="G201" s="92"/>
      <c r="H201" s="92" t="str">
        <f t="shared" si="400"/>
        <v/>
      </c>
      <c r="I201" s="92"/>
      <c r="J201" s="92" t="str">
        <f t="shared" si="401"/>
        <v/>
      </c>
      <c r="K201" s="92"/>
      <c r="L201" s="92" t="str">
        <f t="shared" si="402"/>
        <v/>
      </c>
      <c r="M201" s="92"/>
      <c r="N201" s="92" t="str">
        <f t="shared" si="403"/>
        <v/>
      </c>
      <c r="O201" s="92"/>
      <c r="P201" s="92" t="str">
        <f t="shared" si="404"/>
        <v/>
      </c>
      <c r="Q201" s="92"/>
      <c r="R201" s="92" t="str">
        <f t="shared" si="405"/>
        <v>B9FFB6FFBCFFB6FF</v>
      </c>
      <c r="S201" s="92"/>
      <c r="T201" s="92" t="str">
        <f t="shared" si="406"/>
        <v>CAFFDBFFCCFFD9FF</v>
      </c>
      <c r="U201" s="92"/>
      <c r="V201" s="92" t="str">
        <f t="shared" si="407"/>
        <v/>
      </c>
      <c r="W201" s="92"/>
      <c r="X201" s="92" t="str">
        <f t="shared" si="408"/>
        <v>ACFFE6FFACFFE9FF</v>
      </c>
      <c r="Y201" s="92"/>
      <c r="Z201" s="92" t="str">
        <f t="shared" si="409"/>
        <v/>
      </c>
      <c r="AA201" s="92"/>
      <c r="AB201" s="92" t="str">
        <f t="shared" si="410"/>
        <v/>
      </c>
      <c r="AC201" s="92"/>
      <c r="AD201" s="92" t="str">
        <f t="shared" si="411"/>
        <v/>
      </c>
      <c r="AE201" s="92"/>
      <c r="AF201" s="92" t="str">
        <f t="shared" si="412"/>
        <v>E9FFA1FFE9FF9EFF</v>
      </c>
      <c r="AG201" s="92"/>
      <c r="AH201" s="92" t="str">
        <f t="shared" si="413"/>
        <v/>
      </c>
      <c r="AI201" s="92"/>
      <c r="AJ201" s="92" t="str">
        <f t="shared" si="414"/>
        <v/>
      </c>
      <c r="AK201" s="92"/>
      <c r="AL201" s="92" t="str">
        <f t="shared" si="415"/>
        <v/>
      </c>
      <c r="AM201" s="92"/>
      <c r="AN201" s="92" t="str">
        <f t="shared" si="416"/>
        <v/>
      </c>
      <c r="AO201" s="92"/>
      <c r="AP201" s="92" t="str">
        <f t="shared" si="417"/>
        <v/>
      </c>
      <c r="AQ201" s="92"/>
      <c r="AR201" s="92" t="str">
        <f t="shared" si="418"/>
        <v/>
      </c>
      <c r="AS201" s="92"/>
      <c r="AT201" s="92" t="str">
        <f t="shared" si="419"/>
        <v/>
      </c>
      <c r="AU201" s="92"/>
      <c r="AV201" s="92" t="str">
        <f t="shared" si="420"/>
        <v/>
      </c>
      <c r="AW201" s="92"/>
      <c r="AX201" s="92" t="str">
        <f t="shared" si="421"/>
        <v>3200CBFF2F00CBFF</v>
      </c>
      <c r="AY201" s="92"/>
      <c r="AZ201" s="92" t="str">
        <f t="shared" si="422"/>
        <v/>
      </c>
      <c r="BA201" s="92"/>
      <c r="BB201" s="92" t="str">
        <f t="shared" si="423"/>
        <v>F4FF9AFFF4FF9DFF</v>
      </c>
      <c r="BC201" s="92"/>
      <c r="BD201" s="92" t="str">
        <f t="shared" si="424"/>
        <v/>
      </c>
      <c r="BE201" s="92"/>
      <c r="BF201" s="92" t="str">
        <f t="shared" si="425"/>
        <v>6F00B7FF6F00B4FF</v>
      </c>
      <c r="BG201" s="92"/>
      <c r="BH201" s="92" t="str">
        <f t="shared" si="426"/>
        <v>5C0086FF5C0089FF</v>
      </c>
      <c r="BI201" s="92"/>
      <c r="BJ201" s="92" t="str">
        <f t="shared" si="427"/>
        <v>9500CFFF9500CCFF</v>
      </c>
      <c r="BK201" s="92"/>
      <c r="BL201" s="92" t="str">
        <f t="shared" si="428"/>
        <v/>
      </c>
      <c r="BM201" s="92"/>
      <c r="BN201" s="92" t="str">
        <f t="shared" si="429"/>
        <v/>
      </c>
      <c r="BO201" s="92"/>
      <c r="BP201" s="92" t="str">
        <f t="shared" si="430"/>
        <v>5E00220060002400</v>
      </c>
      <c r="BQ201" s="92"/>
      <c r="BR201" s="92" t="str">
        <f t="shared" si="431"/>
        <v/>
      </c>
      <c r="BS201" s="92"/>
      <c r="BT201" s="92" t="str">
        <f t="shared" si="432"/>
        <v>24000D0021000D00</v>
      </c>
      <c r="BU201" s="92"/>
      <c r="BV201" s="92" t="str">
        <f t="shared" si="433"/>
        <v/>
      </c>
      <c r="BW201" s="92"/>
      <c r="BX201" s="92" t="str">
        <f t="shared" si="434"/>
        <v/>
      </c>
      <c r="BY201" s="92"/>
      <c r="BZ201" s="92" t="str">
        <f t="shared" si="435"/>
        <v/>
      </c>
      <c r="CA201" s="92"/>
      <c r="CB201" s="92" t="str">
        <f t="shared" si="436"/>
        <v/>
      </c>
      <c r="CC201" s="92"/>
      <c r="CD201" s="92" t="str">
        <f t="shared" si="437"/>
        <v/>
      </c>
      <c r="CE201" s="92"/>
      <c r="CF201" s="92" t="str">
        <f t="shared" si="438"/>
        <v/>
      </c>
      <c r="CG201" s="92"/>
      <c r="CH201" s="92" t="str">
        <f t="shared" si="439"/>
        <v/>
      </c>
      <c r="CI201" s="92"/>
      <c r="CJ201" s="92" t="str">
        <f t="shared" si="440"/>
        <v/>
      </c>
      <c r="CK201" s="92"/>
      <c r="CL201" s="92" t="str">
        <f t="shared" si="441"/>
        <v>9CFF5F009CFF6200</v>
      </c>
      <c r="CM201" s="92"/>
      <c r="CN201" s="92" t="str">
        <f t="shared" si="442"/>
        <v>81FF29007EFF2900</v>
      </c>
      <c r="CO201" s="92"/>
      <c r="CP201" s="92" t="str">
        <f t="shared" si="443"/>
        <v/>
      </c>
      <c r="CQ201" s="92"/>
      <c r="CR201" s="92" t="str">
        <f t="shared" si="444"/>
        <v>F8FF9900F8FF9600</v>
      </c>
      <c r="CS201" s="92"/>
    </row>
    <row r="202" spans="1:97">
      <c r="A202" s="7">
        <f t="shared" si="445"/>
        <v>8</v>
      </c>
      <c r="B202" s="92" t="str">
        <f t="shared" si="399"/>
        <v/>
      </c>
      <c r="C202" s="92"/>
      <c r="D202" s="92" t="str">
        <f t="shared" si="399"/>
        <v>4FFFE5FF52FFE5FF</v>
      </c>
      <c r="E202" s="92"/>
      <c r="F202" s="92" t="str">
        <f t="shared" si="399"/>
        <v/>
      </c>
      <c r="G202" s="92"/>
      <c r="H202" s="92" t="str">
        <f t="shared" si="400"/>
        <v/>
      </c>
      <c r="I202" s="92"/>
      <c r="J202" s="92" t="str">
        <f t="shared" si="401"/>
        <v/>
      </c>
      <c r="K202" s="92"/>
      <c r="L202" s="92" t="str">
        <f t="shared" si="402"/>
        <v/>
      </c>
      <c r="M202" s="92"/>
      <c r="N202" s="92" t="str">
        <f t="shared" si="403"/>
        <v/>
      </c>
      <c r="O202" s="92"/>
      <c r="P202" s="92" t="str">
        <f t="shared" si="404"/>
        <v/>
      </c>
      <c r="Q202" s="92"/>
      <c r="R202" s="92" t="str">
        <f t="shared" si="405"/>
        <v/>
      </c>
      <c r="S202" s="92"/>
      <c r="T202" s="92" t="str">
        <f t="shared" si="406"/>
        <v>CEFFDCFFCEFFD9FF</v>
      </c>
      <c r="U202" s="92"/>
      <c r="V202" s="92" t="str">
        <f t="shared" si="407"/>
        <v/>
      </c>
      <c r="W202" s="92"/>
      <c r="X202" s="92" t="str">
        <f t="shared" si="408"/>
        <v/>
      </c>
      <c r="Y202" s="92"/>
      <c r="Z202" s="92" t="str">
        <f t="shared" si="409"/>
        <v/>
      </c>
      <c r="AA202" s="92"/>
      <c r="AB202" s="92" t="str">
        <f t="shared" si="410"/>
        <v/>
      </c>
      <c r="AC202" s="92"/>
      <c r="AD202" s="92" t="str">
        <f t="shared" si="411"/>
        <v/>
      </c>
      <c r="AE202" s="92"/>
      <c r="AF202" s="92" t="str">
        <f t="shared" si="412"/>
        <v>EDFF9FFFEDFF9CFF</v>
      </c>
      <c r="AG202" s="92"/>
      <c r="AH202" s="92" t="str">
        <f t="shared" si="413"/>
        <v/>
      </c>
      <c r="AI202" s="92"/>
      <c r="AJ202" s="92" t="str">
        <f t="shared" si="414"/>
        <v/>
      </c>
      <c r="AK202" s="92"/>
      <c r="AL202" s="92" t="str">
        <f t="shared" si="415"/>
        <v/>
      </c>
      <c r="AM202" s="92"/>
      <c r="AN202" s="92" t="str">
        <f t="shared" si="416"/>
        <v/>
      </c>
      <c r="AO202" s="92"/>
      <c r="AP202" s="92" t="str">
        <f t="shared" si="417"/>
        <v/>
      </c>
      <c r="AQ202" s="92"/>
      <c r="AR202" s="92" t="str">
        <f t="shared" si="418"/>
        <v/>
      </c>
      <c r="AS202" s="92"/>
      <c r="AT202" s="92" t="str">
        <f t="shared" si="419"/>
        <v/>
      </c>
      <c r="AU202" s="92"/>
      <c r="AV202" s="92" t="str">
        <f t="shared" si="420"/>
        <v/>
      </c>
      <c r="AW202" s="92"/>
      <c r="AX202" s="92" t="str">
        <f t="shared" si="421"/>
        <v/>
      </c>
      <c r="AY202" s="92"/>
      <c r="AZ202" s="92" t="str">
        <f t="shared" si="422"/>
        <v/>
      </c>
      <c r="BA202" s="92"/>
      <c r="BB202" s="92" t="str">
        <f t="shared" si="423"/>
        <v/>
      </c>
      <c r="BC202" s="92"/>
      <c r="BD202" s="92" t="str">
        <f t="shared" si="424"/>
        <v/>
      </c>
      <c r="BE202" s="92"/>
      <c r="BF202" s="92" t="str">
        <f t="shared" si="425"/>
        <v/>
      </c>
      <c r="BG202" s="92"/>
      <c r="BH202" s="92" t="str">
        <f t="shared" si="426"/>
        <v/>
      </c>
      <c r="BI202" s="92"/>
      <c r="BJ202" s="92" t="str">
        <f t="shared" si="427"/>
        <v/>
      </c>
      <c r="BK202" s="92"/>
      <c r="BL202" s="92" t="str">
        <f t="shared" si="428"/>
        <v/>
      </c>
      <c r="BM202" s="92"/>
      <c r="BN202" s="92" t="str">
        <f t="shared" si="429"/>
        <v/>
      </c>
      <c r="BO202" s="92"/>
      <c r="BP202" s="92" t="str">
        <f t="shared" si="430"/>
        <v/>
      </c>
      <c r="BQ202" s="92"/>
      <c r="BR202" s="92" t="str">
        <f t="shared" si="431"/>
        <v/>
      </c>
      <c r="BS202" s="92"/>
      <c r="BT202" s="92" t="str">
        <f t="shared" si="432"/>
        <v/>
      </c>
      <c r="BU202" s="92"/>
      <c r="BV202" s="92" t="str">
        <f t="shared" si="433"/>
        <v/>
      </c>
      <c r="BW202" s="92"/>
      <c r="BX202" s="92" t="str">
        <f t="shared" si="434"/>
        <v/>
      </c>
      <c r="BY202" s="92"/>
      <c r="BZ202" s="92" t="str">
        <f t="shared" si="435"/>
        <v/>
      </c>
      <c r="CA202" s="92"/>
      <c r="CB202" s="92" t="str">
        <f t="shared" si="436"/>
        <v/>
      </c>
      <c r="CC202" s="92"/>
      <c r="CD202" s="92" t="str">
        <f t="shared" si="437"/>
        <v/>
      </c>
      <c r="CE202" s="92"/>
      <c r="CF202" s="92" t="str">
        <f t="shared" si="438"/>
        <v/>
      </c>
      <c r="CG202" s="92"/>
      <c r="CH202" s="92" t="str">
        <f t="shared" si="439"/>
        <v/>
      </c>
      <c r="CI202" s="92"/>
      <c r="CJ202" s="92" t="str">
        <f t="shared" si="440"/>
        <v/>
      </c>
      <c r="CK202" s="92"/>
      <c r="CL202" s="92" t="str">
        <f t="shared" si="441"/>
        <v/>
      </c>
      <c r="CM202" s="92"/>
      <c r="CN202" s="92" t="str">
        <f t="shared" si="442"/>
        <v/>
      </c>
      <c r="CO202" s="92"/>
      <c r="CP202" s="92" t="str">
        <f t="shared" si="443"/>
        <v/>
      </c>
      <c r="CQ202" s="92"/>
      <c r="CR202" s="92" t="str">
        <f t="shared" si="444"/>
        <v>1700970017009400</v>
      </c>
      <c r="CS202" s="92"/>
    </row>
    <row r="203" spans="1:97">
      <c r="A203" s="7">
        <f t="shared" si="445"/>
        <v>9</v>
      </c>
      <c r="B203" s="92" t="str">
        <f t="shared" si="399"/>
        <v/>
      </c>
      <c r="C203" s="92"/>
      <c r="D203" s="92" t="str">
        <f t="shared" si="399"/>
        <v/>
      </c>
      <c r="E203" s="92"/>
      <c r="F203" s="92" t="str">
        <f t="shared" si="399"/>
        <v/>
      </c>
      <c r="G203" s="92"/>
      <c r="H203" s="92" t="str">
        <f t="shared" si="400"/>
        <v/>
      </c>
      <c r="I203" s="92"/>
      <c r="J203" s="92" t="str">
        <f t="shared" si="401"/>
        <v/>
      </c>
      <c r="K203" s="92"/>
      <c r="L203" s="92" t="str">
        <f t="shared" si="402"/>
        <v/>
      </c>
      <c r="M203" s="92"/>
      <c r="N203" s="92" t="str">
        <f t="shared" si="403"/>
        <v/>
      </c>
      <c r="O203" s="92"/>
      <c r="P203" s="92" t="str">
        <f t="shared" si="404"/>
        <v/>
      </c>
      <c r="Q203" s="92"/>
      <c r="R203" s="92" t="str">
        <f t="shared" si="405"/>
        <v/>
      </c>
      <c r="S203" s="92"/>
      <c r="T203" s="92" t="str">
        <f t="shared" si="406"/>
        <v/>
      </c>
      <c r="U203" s="92"/>
      <c r="V203" s="92" t="str">
        <f t="shared" si="407"/>
        <v/>
      </c>
      <c r="W203" s="92"/>
      <c r="X203" s="92" t="str">
        <f t="shared" si="408"/>
        <v/>
      </c>
      <c r="Y203" s="92"/>
      <c r="Z203" s="92" t="str">
        <f t="shared" si="409"/>
        <v/>
      </c>
      <c r="AA203" s="92"/>
      <c r="AB203" s="92" t="str">
        <f t="shared" si="410"/>
        <v/>
      </c>
      <c r="AC203" s="92"/>
      <c r="AD203" s="92" t="str">
        <f t="shared" si="411"/>
        <v/>
      </c>
      <c r="AE203" s="92"/>
      <c r="AF203" s="92" t="str">
        <f t="shared" si="412"/>
        <v/>
      </c>
      <c r="AG203" s="92"/>
      <c r="AH203" s="92" t="str">
        <f t="shared" si="413"/>
        <v/>
      </c>
      <c r="AI203" s="92"/>
      <c r="AJ203" s="92" t="str">
        <f t="shared" si="414"/>
        <v/>
      </c>
      <c r="AK203" s="92"/>
      <c r="AL203" s="92" t="str">
        <f t="shared" si="415"/>
        <v/>
      </c>
      <c r="AM203" s="92"/>
      <c r="AN203" s="92" t="str">
        <f t="shared" si="416"/>
        <v/>
      </c>
      <c r="AO203" s="92"/>
      <c r="AP203" s="92" t="str">
        <f t="shared" si="417"/>
        <v/>
      </c>
      <c r="AQ203" s="92"/>
      <c r="AR203" s="92" t="str">
        <f t="shared" si="418"/>
        <v/>
      </c>
      <c r="AS203" s="92"/>
      <c r="AT203" s="92" t="str">
        <f t="shared" si="419"/>
        <v/>
      </c>
      <c r="AU203" s="92"/>
      <c r="AV203" s="92" t="str">
        <f t="shared" si="420"/>
        <v/>
      </c>
      <c r="AW203" s="92"/>
      <c r="AX203" s="92" t="str">
        <f t="shared" si="421"/>
        <v/>
      </c>
      <c r="AY203" s="92"/>
      <c r="AZ203" s="92" t="str">
        <f t="shared" si="422"/>
        <v/>
      </c>
      <c r="BA203" s="92"/>
      <c r="BB203" s="92" t="str">
        <f t="shared" si="423"/>
        <v/>
      </c>
      <c r="BC203" s="92"/>
      <c r="BD203" s="92" t="str">
        <f t="shared" si="424"/>
        <v/>
      </c>
      <c r="BE203" s="92"/>
      <c r="BF203" s="92" t="str">
        <f t="shared" si="425"/>
        <v/>
      </c>
      <c r="BG203" s="92"/>
      <c r="BH203" s="92" t="str">
        <f t="shared" si="426"/>
        <v/>
      </c>
      <c r="BI203" s="92"/>
      <c r="BJ203" s="92" t="str">
        <f t="shared" si="427"/>
        <v/>
      </c>
      <c r="BK203" s="92"/>
      <c r="BL203" s="92" t="str">
        <f t="shared" si="428"/>
        <v/>
      </c>
      <c r="BM203" s="92"/>
      <c r="BN203" s="92" t="str">
        <f t="shared" si="429"/>
        <v/>
      </c>
      <c r="BO203" s="92"/>
      <c r="BP203" s="92" t="str">
        <f t="shared" si="430"/>
        <v/>
      </c>
      <c r="BQ203" s="92"/>
      <c r="BR203" s="92" t="str">
        <f t="shared" si="431"/>
        <v/>
      </c>
      <c r="BS203" s="92"/>
      <c r="BT203" s="92" t="str">
        <f t="shared" si="432"/>
        <v/>
      </c>
      <c r="BU203" s="92"/>
      <c r="BV203" s="92" t="str">
        <f t="shared" si="433"/>
        <v/>
      </c>
      <c r="BW203" s="92"/>
      <c r="BX203" s="92" t="str">
        <f t="shared" si="434"/>
        <v/>
      </c>
      <c r="BY203" s="92"/>
      <c r="BZ203" s="92" t="str">
        <f t="shared" si="435"/>
        <v/>
      </c>
      <c r="CA203" s="92"/>
      <c r="CB203" s="92" t="str">
        <f t="shared" si="436"/>
        <v/>
      </c>
      <c r="CC203" s="92"/>
      <c r="CD203" s="92" t="str">
        <f t="shared" si="437"/>
        <v/>
      </c>
      <c r="CE203" s="92"/>
      <c r="CF203" s="92" t="str">
        <f t="shared" si="438"/>
        <v/>
      </c>
      <c r="CG203" s="92"/>
      <c r="CH203" s="92" t="str">
        <f t="shared" si="439"/>
        <v/>
      </c>
      <c r="CI203" s="92"/>
      <c r="CJ203" s="92" t="str">
        <f t="shared" si="440"/>
        <v/>
      </c>
      <c r="CK203" s="92"/>
      <c r="CL203" s="92" t="str">
        <f t="shared" si="441"/>
        <v/>
      </c>
      <c r="CM203" s="92"/>
      <c r="CN203" s="92" t="str">
        <f t="shared" si="442"/>
        <v/>
      </c>
      <c r="CO203" s="92"/>
      <c r="CP203" s="92" t="str">
        <f t="shared" si="443"/>
        <v/>
      </c>
      <c r="CQ203" s="92"/>
      <c r="CR203" s="92" t="str">
        <f t="shared" si="444"/>
        <v>2800920026009000</v>
      </c>
      <c r="CS203" s="92"/>
    </row>
    <row r="204" spans="1:97">
      <c r="A204" s="7">
        <f t="shared" si="445"/>
        <v>10</v>
      </c>
      <c r="B204" s="92" t="str">
        <f t="shared" si="399"/>
        <v/>
      </c>
      <c r="C204" s="92"/>
      <c r="D204" s="92" t="str">
        <f t="shared" si="399"/>
        <v/>
      </c>
      <c r="E204" s="92"/>
      <c r="F204" s="92" t="str">
        <f t="shared" si="399"/>
        <v/>
      </c>
      <c r="G204" s="92"/>
      <c r="H204" s="92" t="str">
        <f t="shared" si="400"/>
        <v/>
      </c>
      <c r="I204" s="92"/>
      <c r="J204" s="92" t="str">
        <f t="shared" si="401"/>
        <v/>
      </c>
      <c r="K204" s="92"/>
      <c r="L204" s="92" t="str">
        <f t="shared" si="402"/>
        <v/>
      </c>
      <c r="M204" s="92"/>
      <c r="N204" s="92" t="str">
        <f t="shared" si="403"/>
        <v/>
      </c>
      <c r="O204" s="92"/>
      <c r="P204" s="92" t="str">
        <f t="shared" si="404"/>
        <v/>
      </c>
      <c r="Q204" s="92"/>
      <c r="R204" s="92" t="str">
        <f t="shared" si="405"/>
        <v/>
      </c>
      <c r="S204" s="92"/>
      <c r="T204" s="92" t="str">
        <f t="shared" si="406"/>
        <v/>
      </c>
      <c r="U204" s="92"/>
      <c r="V204" s="92" t="str">
        <f t="shared" si="407"/>
        <v/>
      </c>
      <c r="W204" s="92"/>
      <c r="X204" s="92" t="str">
        <f t="shared" si="408"/>
        <v/>
      </c>
      <c r="Y204" s="92"/>
      <c r="Z204" s="92" t="str">
        <f t="shared" si="409"/>
        <v/>
      </c>
      <c r="AA204" s="92"/>
      <c r="AB204" s="92" t="str">
        <f t="shared" si="410"/>
        <v/>
      </c>
      <c r="AC204" s="92"/>
      <c r="AD204" s="92" t="str">
        <f t="shared" si="411"/>
        <v/>
      </c>
      <c r="AE204" s="92"/>
      <c r="AF204" s="92" t="str">
        <f t="shared" si="412"/>
        <v/>
      </c>
      <c r="AG204" s="92"/>
      <c r="AH204" s="92" t="str">
        <f t="shared" si="413"/>
        <v/>
      </c>
      <c r="AI204" s="92"/>
      <c r="AJ204" s="92" t="str">
        <f t="shared" si="414"/>
        <v/>
      </c>
      <c r="AK204" s="92"/>
      <c r="AL204" s="92" t="str">
        <f t="shared" si="415"/>
        <v/>
      </c>
      <c r="AM204" s="92"/>
      <c r="AN204" s="92" t="str">
        <f t="shared" si="416"/>
        <v/>
      </c>
      <c r="AO204" s="92"/>
      <c r="AP204" s="92" t="str">
        <f t="shared" si="417"/>
        <v/>
      </c>
      <c r="AQ204" s="92"/>
      <c r="AR204" s="92" t="str">
        <f t="shared" si="418"/>
        <v/>
      </c>
      <c r="AS204" s="92"/>
      <c r="AT204" s="92" t="str">
        <f t="shared" si="419"/>
        <v/>
      </c>
      <c r="AU204" s="92"/>
      <c r="AV204" s="92" t="str">
        <f t="shared" si="420"/>
        <v/>
      </c>
      <c r="AW204" s="92"/>
      <c r="AX204" s="92" t="str">
        <f t="shared" si="421"/>
        <v/>
      </c>
      <c r="AY204" s="92"/>
      <c r="AZ204" s="92" t="str">
        <f t="shared" si="422"/>
        <v/>
      </c>
      <c r="BA204" s="92"/>
      <c r="BB204" s="92" t="str">
        <f t="shared" si="423"/>
        <v/>
      </c>
      <c r="BC204" s="92"/>
      <c r="BD204" s="92" t="str">
        <f t="shared" si="424"/>
        <v/>
      </c>
      <c r="BE204" s="92"/>
      <c r="BF204" s="92" t="str">
        <f t="shared" si="425"/>
        <v/>
      </c>
      <c r="BG204" s="92"/>
      <c r="BH204" s="92" t="str">
        <f t="shared" si="426"/>
        <v/>
      </c>
      <c r="BI204" s="92"/>
      <c r="BJ204" s="92" t="str">
        <f t="shared" si="427"/>
        <v/>
      </c>
      <c r="BK204" s="92"/>
      <c r="BL204" s="92" t="str">
        <f t="shared" si="428"/>
        <v/>
      </c>
      <c r="BM204" s="92"/>
      <c r="BN204" s="92" t="str">
        <f t="shared" si="429"/>
        <v/>
      </c>
      <c r="BO204" s="92"/>
      <c r="BP204" s="92" t="str">
        <f t="shared" si="430"/>
        <v/>
      </c>
      <c r="BQ204" s="92"/>
      <c r="BR204" s="92" t="str">
        <f t="shared" si="431"/>
        <v/>
      </c>
      <c r="BS204" s="92"/>
      <c r="BT204" s="92" t="str">
        <f t="shared" si="432"/>
        <v/>
      </c>
      <c r="BU204" s="92"/>
      <c r="BV204" s="92" t="str">
        <f t="shared" si="433"/>
        <v/>
      </c>
      <c r="BW204" s="92"/>
      <c r="BX204" s="92" t="str">
        <f t="shared" si="434"/>
        <v/>
      </c>
      <c r="BY204" s="92"/>
      <c r="BZ204" s="92" t="str">
        <f t="shared" si="435"/>
        <v/>
      </c>
      <c r="CA204" s="92"/>
      <c r="CB204" s="92" t="str">
        <f t="shared" si="436"/>
        <v/>
      </c>
      <c r="CC204" s="92"/>
      <c r="CD204" s="92" t="str">
        <f t="shared" si="437"/>
        <v/>
      </c>
      <c r="CE204" s="92"/>
      <c r="CF204" s="92" t="str">
        <f t="shared" si="438"/>
        <v/>
      </c>
      <c r="CG204" s="92"/>
      <c r="CH204" s="92" t="str">
        <f t="shared" si="439"/>
        <v/>
      </c>
      <c r="CI204" s="92"/>
      <c r="CJ204" s="92" t="str">
        <f t="shared" si="440"/>
        <v/>
      </c>
      <c r="CK204" s="92"/>
      <c r="CL204" s="92" t="str">
        <f t="shared" si="441"/>
        <v/>
      </c>
      <c r="CM204" s="92"/>
      <c r="CN204" s="92" t="str">
        <f t="shared" si="442"/>
        <v/>
      </c>
      <c r="CO204" s="92"/>
      <c r="CP204" s="92" t="str">
        <f t="shared" si="443"/>
        <v/>
      </c>
      <c r="CQ204" s="92"/>
      <c r="CR204" s="92" t="str">
        <f t="shared" si="444"/>
        <v>31008B002F008900</v>
      </c>
      <c r="CS204" s="92"/>
    </row>
    <row r="205" spans="1:97">
      <c r="A205" s="7">
        <f t="shared" si="445"/>
        <v>11</v>
      </c>
      <c r="B205" s="92" t="str">
        <f t="shared" si="399"/>
        <v/>
      </c>
      <c r="C205" s="92"/>
      <c r="D205" s="92" t="str">
        <f t="shared" si="399"/>
        <v/>
      </c>
      <c r="E205" s="92"/>
      <c r="F205" s="92" t="str">
        <f t="shared" si="399"/>
        <v/>
      </c>
      <c r="G205" s="92"/>
      <c r="H205" s="92" t="str">
        <f t="shared" si="400"/>
        <v/>
      </c>
      <c r="I205" s="92"/>
      <c r="J205" s="92" t="str">
        <f t="shared" si="401"/>
        <v/>
      </c>
      <c r="K205" s="92"/>
      <c r="L205" s="92" t="str">
        <f t="shared" si="402"/>
        <v/>
      </c>
      <c r="M205" s="92"/>
      <c r="N205" s="92" t="str">
        <f t="shared" si="403"/>
        <v/>
      </c>
      <c r="O205" s="92"/>
      <c r="P205" s="92" t="str">
        <f t="shared" si="404"/>
        <v/>
      </c>
      <c r="Q205" s="92"/>
      <c r="R205" s="92" t="str">
        <f t="shared" si="405"/>
        <v/>
      </c>
      <c r="S205" s="92"/>
      <c r="T205" s="92" t="str">
        <f t="shared" si="406"/>
        <v/>
      </c>
      <c r="U205" s="92"/>
      <c r="V205" s="92" t="str">
        <f t="shared" si="407"/>
        <v/>
      </c>
      <c r="W205" s="92"/>
      <c r="X205" s="92" t="str">
        <f t="shared" si="408"/>
        <v/>
      </c>
      <c r="Y205" s="92"/>
      <c r="Z205" s="92" t="str">
        <f t="shared" si="409"/>
        <v/>
      </c>
      <c r="AA205" s="92"/>
      <c r="AB205" s="92" t="str">
        <f t="shared" si="410"/>
        <v/>
      </c>
      <c r="AC205" s="92"/>
      <c r="AD205" s="92" t="str">
        <f t="shared" si="411"/>
        <v/>
      </c>
      <c r="AE205" s="92"/>
      <c r="AF205" s="92" t="str">
        <f t="shared" si="412"/>
        <v/>
      </c>
      <c r="AG205" s="92"/>
      <c r="AH205" s="92" t="str">
        <f t="shared" si="413"/>
        <v/>
      </c>
      <c r="AI205" s="92"/>
      <c r="AJ205" s="92" t="str">
        <f t="shared" si="414"/>
        <v/>
      </c>
      <c r="AK205" s="92"/>
      <c r="AL205" s="92" t="str">
        <f t="shared" si="415"/>
        <v/>
      </c>
      <c r="AM205" s="92"/>
      <c r="AN205" s="92" t="str">
        <f t="shared" si="416"/>
        <v/>
      </c>
      <c r="AO205" s="92"/>
      <c r="AP205" s="92" t="str">
        <f t="shared" si="417"/>
        <v/>
      </c>
      <c r="AQ205" s="92"/>
      <c r="AR205" s="92" t="str">
        <f t="shared" si="418"/>
        <v/>
      </c>
      <c r="AS205" s="92"/>
      <c r="AT205" s="92" t="str">
        <f t="shared" si="419"/>
        <v/>
      </c>
      <c r="AU205" s="92"/>
      <c r="AV205" s="92" t="str">
        <f t="shared" si="420"/>
        <v/>
      </c>
      <c r="AW205" s="92"/>
      <c r="AX205" s="92" t="str">
        <f t="shared" si="421"/>
        <v/>
      </c>
      <c r="AY205" s="92"/>
      <c r="AZ205" s="92" t="str">
        <f t="shared" si="422"/>
        <v/>
      </c>
      <c r="BA205" s="92"/>
      <c r="BB205" s="92" t="str">
        <f t="shared" si="423"/>
        <v/>
      </c>
      <c r="BC205" s="92"/>
      <c r="BD205" s="92" t="str">
        <f t="shared" si="424"/>
        <v/>
      </c>
      <c r="BE205" s="92"/>
      <c r="BF205" s="92" t="str">
        <f t="shared" si="425"/>
        <v/>
      </c>
      <c r="BG205" s="92"/>
      <c r="BH205" s="92" t="str">
        <f t="shared" si="426"/>
        <v/>
      </c>
      <c r="BI205" s="92"/>
      <c r="BJ205" s="92" t="str">
        <f t="shared" si="427"/>
        <v/>
      </c>
      <c r="BK205" s="92"/>
      <c r="BL205" s="92" t="str">
        <f t="shared" si="428"/>
        <v/>
      </c>
      <c r="BM205" s="92"/>
      <c r="BN205" s="92" t="str">
        <f t="shared" si="429"/>
        <v/>
      </c>
      <c r="BO205" s="92"/>
      <c r="BP205" s="92" t="str">
        <f t="shared" si="430"/>
        <v/>
      </c>
      <c r="BQ205" s="92"/>
      <c r="BR205" s="92" t="str">
        <f t="shared" si="431"/>
        <v/>
      </c>
      <c r="BS205" s="92"/>
      <c r="BT205" s="92" t="str">
        <f t="shared" si="432"/>
        <v/>
      </c>
      <c r="BU205" s="92"/>
      <c r="BV205" s="92" t="str">
        <f t="shared" si="433"/>
        <v/>
      </c>
      <c r="BW205" s="92"/>
      <c r="BX205" s="92" t="str">
        <f t="shared" si="434"/>
        <v/>
      </c>
      <c r="BY205" s="92"/>
      <c r="BZ205" s="92" t="str">
        <f t="shared" si="435"/>
        <v/>
      </c>
      <c r="CA205" s="92"/>
      <c r="CB205" s="92" t="str">
        <f t="shared" si="436"/>
        <v/>
      </c>
      <c r="CC205" s="92"/>
      <c r="CD205" s="92" t="str">
        <f t="shared" si="437"/>
        <v/>
      </c>
      <c r="CE205" s="92"/>
      <c r="CF205" s="92" t="str">
        <f t="shared" si="438"/>
        <v/>
      </c>
      <c r="CG205" s="92"/>
      <c r="CH205" s="92" t="str">
        <f t="shared" si="439"/>
        <v/>
      </c>
      <c r="CI205" s="92"/>
      <c r="CJ205" s="92" t="str">
        <f t="shared" si="440"/>
        <v/>
      </c>
      <c r="CK205" s="92"/>
      <c r="CL205" s="92" t="str">
        <f t="shared" si="441"/>
        <v/>
      </c>
      <c r="CM205" s="92"/>
      <c r="CN205" s="92" t="str">
        <f t="shared" si="442"/>
        <v/>
      </c>
      <c r="CO205" s="92"/>
      <c r="CP205" s="92" t="str">
        <f t="shared" si="443"/>
        <v/>
      </c>
      <c r="CQ205" s="92"/>
      <c r="CR205" s="92" t="str">
        <f t="shared" si="444"/>
        <v>3400850032008300</v>
      </c>
      <c r="CS205" s="92"/>
    </row>
    <row r="206" spans="1:97">
      <c r="A206" s="7">
        <f t="shared" si="445"/>
        <v>12</v>
      </c>
      <c r="B206" s="92" t="str">
        <f t="shared" si="399"/>
        <v/>
      </c>
      <c r="C206" s="92"/>
      <c r="D206" s="92" t="str">
        <f t="shared" si="399"/>
        <v/>
      </c>
      <c r="E206" s="92"/>
      <c r="F206" s="92" t="str">
        <f t="shared" si="399"/>
        <v/>
      </c>
      <c r="G206" s="92"/>
      <c r="H206" s="92" t="str">
        <f t="shared" si="400"/>
        <v/>
      </c>
      <c r="I206" s="92"/>
      <c r="J206" s="92" t="str">
        <f t="shared" si="401"/>
        <v/>
      </c>
      <c r="K206" s="92"/>
      <c r="L206" s="92" t="str">
        <f t="shared" si="402"/>
        <v/>
      </c>
      <c r="M206" s="92"/>
      <c r="N206" s="92" t="str">
        <f t="shared" si="403"/>
        <v/>
      </c>
      <c r="O206" s="92"/>
      <c r="P206" s="92" t="str">
        <f t="shared" si="404"/>
        <v/>
      </c>
      <c r="Q206" s="92"/>
      <c r="R206" s="92" t="str">
        <f t="shared" si="405"/>
        <v/>
      </c>
      <c r="S206" s="92"/>
      <c r="T206" s="92" t="str">
        <f t="shared" si="406"/>
        <v/>
      </c>
      <c r="U206" s="92"/>
      <c r="V206" s="92" t="str">
        <f t="shared" si="407"/>
        <v/>
      </c>
      <c r="W206" s="92"/>
      <c r="X206" s="92" t="str">
        <f t="shared" si="408"/>
        <v/>
      </c>
      <c r="Y206" s="92"/>
      <c r="Z206" s="92" t="str">
        <f t="shared" si="409"/>
        <v/>
      </c>
      <c r="AA206" s="92"/>
      <c r="AB206" s="92" t="str">
        <f t="shared" si="410"/>
        <v/>
      </c>
      <c r="AC206" s="92"/>
      <c r="AD206" s="92" t="str">
        <f t="shared" si="411"/>
        <v/>
      </c>
      <c r="AE206" s="92"/>
      <c r="AF206" s="92" t="str">
        <f t="shared" si="412"/>
        <v/>
      </c>
      <c r="AG206" s="92"/>
      <c r="AH206" s="92" t="str">
        <f t="shared" si="413"/>
        <v/>
      </c>
      <c r="AI206" s="92"/>
      <c r="AJ206" s="92" t="str">
        <f t="shared" si="414"/>
        <v/>
      </c>
      <c r="AK206" s="92"/>
      <c r="AL206" s="92" t="str">
        <f t="shared" si="415"/>
        <v/>
      </c>
      <c r="AM206" s="92"/>
      <c r="AN206" s="92" t="str">
        <f t="shared" si="416"/>
        <v/>
      </c>
      <c r="AO206" s="92"/>
      <c r="AP206" s="92" t="str">
        <f t="shared" si="417"/>
        <v/>
      </c>
      <c r="AQ206" s="92"/>
      <c r="AR206" s="92" t="str">
        <f t="shared" si="418"/>
        <v/>
      </c>
      <c r="AS206" s="92"/>
      <c r="AT206" s="92" t="str">
        <f t="shared" si="419"/>
        <v/>
      </c>
      <c r="AU206" s="92"/>
      <c r="AV206" s="92" t="str">
        <f t="shared" si="420"/>
        <v/>
      </c>
      <c r="AW206" s="92"/>
      <c r="AX206" s="92" t="str">
        <f t="shared" si="421"/>
        <v/>
      </c>
      <c r="AY206" s="92"/>
      <c r="AZ206" s="92" t="str">
        <f t="shared" si="422"/>
        <v/>
      </c>
      <c r="BA206" s="92"/>
      <c r="BB206" s="92" t="str">
        <f t="shared" si="423"/>
        <v/>
      </c>
      <c r="BC206" s="92"/>
      <c r="BD206" s="92" t="str">
        <f t="shared" si="424"/>
        <v/>
      </c>
      <c r="BE206" s="92"/>
      <c r="BF206" s="92" t="str">
        <f t="shared" si="425"/>
        <v/>
      </c>
      <c r="BG206" s="92"/>
      <c r="BH206" s="92" t="str">
        <f t="shared" si="426"/>
        <v/>
      </c>
      <c r="BI206" s="92"/>
      <c r="BJ206" s="92" t="str">
        <f t="shared" si="427"/>
        <v/>
      </c>
      <c r="BK206" s="92"/>
      <c r="BL206" s="92" t="str">
        <f t="shared" si="428"/>
        <v/>
      </c>
      <c r="BM206" s="92"/>
      <c r="BN206" s="92" t="str">
        <f t="shared" si="429"/>
        <v/>
      </c>
      <c r="BO206" s="92"/>
      <c r="BP206" s="92" t="str">
        <f t="shared" si="430"/>
        <v/>
      </c>
      <c r="BQ206" s="92"/>
      <c r="BR206" s="92" t="str">
        <f t="shared" si="431"/>
        <v/>
      </c>
      <c r="BS206" s="92"/>
      <c r="BT206" s="92" t="str">
        <f t="shared" si="432"/>
        <v/>
      </c>
      <c r="BU206" s="92"/>
      <c r="BV206" s="92" t="str">
        <f t="shared" si="433"/>
        <v/>
      </c>
      <c r="BW206" s="92"/>
      <c r="BX206" s="92" t="str">
        <f t="shared" si="434"/>
        <v/>
      </c>
      <c r="BY206" s="92"/>
      <c r="BZ206" s="92" t="str">
        <f t="shared" si="435"/>
        <v/>
      </c>
      <c r="CA206" s="92"/>
      <c r="CB206" s="92" t="str">
        <f t="shared" si="436"/>
        <v/>
      </c>
      <c r="CC206" s="92"/>
      <c r="CD206" s="92" t="str">
        <f t="shared" si="437"/>
        <v/>
      </c>
      <c r="CE206" s="92"/>
      <c r="CF206" s="92" t="str">
        <f t="shared" si="438"/>
        <v/>
      </c>
      <c r="CG206" s="92"/>
      <c r="CH206" s="92" t="str">
        <f t="shared" si="439"/>
        <v/>
      </c>
      <c r="CI206" s="92"/>
      <c r="CJ206" s="92" t="str">
        <f t="shared" si="440"/>
        <v/>
      </c>
      <c r="CK206" s="92"/>
      <c r="CL206" s="92" t="str">
        <f t="shared" si="441"/>
        <v/>
      </c>
      <c r="CM206" s="92"/>
      <c r="CN206" s="92" t="str">
        <f t="shared" si="442"/>
        <v/>
      </c>
      <c r="CO206" s="92"/>
      <c r="CP206" s="92" t="str">
        <f t="shared" si="443"/>
        <v/>
      </c>
      <c r="CQ206" s="92"/>
      <c r="CR206" s="92" t="str">
        <f t="shared" si="444"/>
        <v/>
      </c>
      <c r="CS206" s="92"/>
    </row>
    <row r="207" spans="1:97">
      <c r="A207" s="7">
        <f t="shared" si="445"/>
        <v>13</v>
      </c>
      <c r="B207" s="92" t="str">
        <f t="shared" si="399"/>
        <v/>
      </c>
      <c r="C207" s="92"/>
      <c r="D207" s="92" t="str">
        <f t="shared" si="399"/>
        <v/>
      </c>
      <c r="E207" s="92"/>
      <c r="F207" s="92" t="str">
        <f t="shared" si="399"/>
        <v/>
      </c>
      <c r="G207" s="92"/>
      <c r="H207" s="92" t="str">
        <f t="shared" si="400"/>
        <v/>
      </c>
      <c r="I207" s="92"/>
      <c r="J207" s="92" t="str">
        <f t="shared" si="401"/>
        <v/>
      </c>
      <c r="K207" s="92"/>
      <c r="L207" s="92" t="str">
        <f t="shared" si="402"/>
        <v/>
      </c>
      <c r="M207" s="92"/>
      <c r="N207" s="92" t="str">
        <f t="shared" si="403"/>
        <v/>
      </c>
      <c r="O207" s="92"/>
      <c r="P207" s="92" t="str">
        <f t="shared" si="404"/>
        <v/>
      </c>
      <c r="Q207" s="92"/>
      <c r="R207" s="92" t="str">
        <f t="shared" si="405"/>
        <v/>
      </c>
      <c r="S207" s="92"/>
      <c r="T207" s="92" t="str">
        <f t="shared" si="406"/>
        <v/>
      </c>
      <c r="U207" s="92"/>
      <c r="V207" s="92" t="str">
        <f t="shared" si="407"/>
        <v/>
      </c>
      <c r="W207" s="92"/>
      <c r="X207" s="92" t="str">
        <f t="shared" si="408"/>
        <v/>
      </c>
      <c r="Y207" s="92"/>
      <c r="Z207" s="92" t="str">
        <f t="shared" si="409"/>
        <v/>
      </c>
      <c r="AA207" s="92"/>
      <c r="AB207" s="92" t="str">
        <f t="shared" si="410"/>
        <v/>
      </c>
      <c r="AC207" s="92"/>
      <c r="AD207" s="92" t="str">
        <f t="shared" si="411"/>
        <v/>
      </c>
      <c r="AE207" s="92"/>
      <c r="AF207" s="92" t="str">
        <f t="shared" si="412"/>
        <v/>
      </c>
      <c r="AG207" s="92"/>
      <c r="AH207" s="92" t="str">
        <f t="shared" si="413"/>
        <v/>
      </c>
      <c r="AI207" s="92"/>
      <c r="AJ207" s="92" t="str">
        <f t="shared" si="414"/>
        <v/>
      </c>
      <c r="AK207" s="92"/>
      <c r="AL207" s="92" t="str">
        <f t="shared" si="415"/>
        <v/>
      </c>
      <c r="AM207" s="92"/>
      <c r="AN207" s="92" t="str">
        <f t="shared" si="416"/>
        <v/>
      </c>
      <c r="AO207" s="92"/>
      <c r="AP207" s="92" t="str">
        <f t="shared" si="417"/>
        <v/>
      </c>
      <c r="AQ207" s="92"/>
      <c r="AR207" s="92" t="str">
        <f t="shared" si="418"/>
        <v/>
      </c>
      <c r="AS207" s="92"/>
      <c r="AT207" s="92" t="str">
        <f t="shared" si="419"/>
        <v/>
      </c>
      <c r="AU207" s="92"/>
      <c r="AV207" s="92" t="str">
        <f t="shared" si="420"/>
        <v/>
      </c>
      <c r="AW207" s="92"/>
      <c r="AX207" s="92" t="str">
        <f t="shared" si="421"/>
        <v/>
      </c>
      <c r="AY207" s="92"/>
      <c r="AZ207" s="92" t="str">
        <f t="shared" si="422"/>
        <v/>
      </c>
      <c r="BA207" s="92"/>
      <c r="BB207" s="92" t="str">
        <f t="shared" si="423"/>
        <v/>
      </c>
      <c r="BC207" s="92"/>
      <c r="BD207" s="92" t="str">
        <f t="shared" si="424"/>
        <v/>
      </c>
      <c r="BE207" s="92"/>
      <c r="BF207" s="92" t="str">
        <f t="shared" si="425"/>
        <v/>
      </c>
      <c r="BG207" s="92"/>
      <c r="BH207" s="92" t="str">
        <f t="shared" si="426"/>
        <v/>
      </c>
      <c r="BI207" s="92"/>
      <c r="BJ207" s="92" t="str">
        <f t="shared" si="427"/>
        <v/>
      </c>
      <c r="BK207" s="92"/>
      <c r="BL207" s="92" t="str">
        <f t="shared" si="428"/>
        <v/>
      </c>
      <c r="BM207" s="92"/>
      <c r="BN207" s="92" t="str">
        <f t="shared" si="429"/>
        <v/>
      </c>
      <c r="BO207" s="92"/>
      <c r="BP207" s="92" t="str">
        <f t="shared" si="430"/>
        <v/>
      </c>
      <c r="BQ207" s="92"/>
      <c r="BR207" s="92" t="str">
        <f t="shared" si="431"/>
        <v/>
      </c>
      <c r="BS207" s="92"/>
      <c r="BT207" s="92" t="str">
        <f t="shared" si="432"/>
        <v/>
      </c>
      <c r="BU207" s="92"/>
      <c r="BV207" s="92" t="str">
        <f t="shared" si="433"/>
        <v/>
      </c>
      <c r="BW207" s="92"/>
      <c r="BX207" s="92" t="str">
        <f t="shared" si="434"/>
        <v/>
      </c>
      <c r="BY207" s="92"/>
      <c r="BZ207" s="92" t="str">
        <f t="shared" si="435"/>
        <v/>
      </c>
      <c r="CA207" s="92"/>
      <c r="CB207" s="92" t="str">
        <f t="shared" si="436"/>
        <v/>
      </c>
      <c r="CC207" s="92"/>
      <c r="CD207" s="92" t="str">
        <f t="shared" si="437"/>
        <v/>
      </c>
      <c r="CE207" s="92"/>
      <c r="CF207" s="92" t="str">
        <f t="shared" si="438"/>
        <v/>
      </c>
      <c r="CG207" s="92"/>
      <c r="CH207" s="92" t="str">
        <f t="shared" si="439"/>
        <v/>
      </c>
      <c r="CI207" s="92"/>
      <c r="CJ207" s="92" t="str">
        <f t="shared" si="440"/>
        <v/>
      </c>
      <c r="CK207" s="92"/>
      <c r="CL207" s="92" t="str">
        <f t="shared" si="441"/>
        <v/>
      </c>
      <c r="CM207" s="92"/>
      <c r="CN207" s="92" t="str">
        <f t="shared" si="442"/>
        <v/>
      </c>
      <c r="CO207" s="92"/>
      <c r="CP207" s="92" t="str">
        <f t="shared" si="443"/>
        <v/>
      </c>
      <c r="CQ207" s="92"/>
      <c r="CR207" s="92" t="str">
        <f t="shared" si="444"/>
        <v/>
      </c>
      <c r="CS207" s="92"/>
    </row>
    <row r="208" spans="1:97">
      <c r="A208" s="7">
        <f t="shared" si="445"/>
        <v>14</v>
      </c>
      <c r="B208" s="92" t="str">
        <f t="shared" si="399"/>
        <v/>
      </c>
      <c r="C208" s="92"/>
      <c r="D208" s="92" t="str">
        <f t="shared" si="399"/>
        <v/>
      </c>
      <c r="E208" s="92"/>
      <c r="F208" s="92" t="str">
        <f t="shared" si="399"/>
        <v/>
      </c>
      <c r="G208" s="92"/>
      <c r="H208" s="92" t="str">
        <f t="shared" si="400"/>
        <v/>
      </c>
      <c r="I208" s="92"/>
      <c r="J208" s="92" t="str">
        <f t="shared" si="401"/>
        <v/>
      </c>
      <c r="K208" s="92"/>
      <c r="L208" s="92" t="str">
        <f t="shared" si="402"/>
        <v/>
      </c>
      <c r="M208" s="92"/>
      <c r="N208" s="92" t="str">
        <f t="shared" si="403"/>
        <v/>
      </c>
      <c r="O208" s="92"/>
      <c r="P208" s="92" t="str">
        <f t="shared" si="404"/>
        <v/>
      </c>
      <c r="Q208" s="92"/>
      <c r="R208" s="92" t="str">
        <f t="shared" si="405"/>
        <v/>
      </c>
      <c r="S208" s="92"/>
      <c r="T208" s="92" t="str">
        <f t="shared" si="406"/>
        <v/>
      </c>
      <c r="U208" s="92"/>
      <c r="V208" s="92" t="str">
        <f t="shared" si="407"/>
        <v/>
      </c>
      <c r="W208" s="92"/>
      <c r="X208" s="92" t="str">
        <f t="shared" si="408"/>
        <v/>
      </c>
      <c r="Y208" s="92"/>
      <c r="Z208" s="92" t="str">
        <f t="shared" si="409"/>
        <v/>
      </c>
      <c r="AA208" s="92"/>
      <c r="AB208" s="92" t="str">
        <f t="shared" si="410"/>
        <v/>
      </c>
      <c r="AC208" s="92"/>
      <c r="AD208" s="92" t="str">
        <f t="shared" si="411"/>
        <v/>
      </c>
      <c r="AE208" s="92"/>
      <c r="AF208" s="92" t="str">
        <f t="shared" si="412"/>
        <v/>
      </c>
      <c r="AG208" s="92"/>
      <c r="AH208" s="92" t="str">
        <f t="shared" si="413"/>
        <v/>
      </c>
      <c r="AI208" s="92"/>
      <c r="AJ208" s="92" t="str">
        <f t="shared" si="414"/>
        <v/>
      </c>
      <c r="AK208" s="92"/>
      <c r="AL208" s="92" t="str">
        <f t="shared" si="415"/>
        <v/>
      </c>
      <c r="AM208" s="92"/>
      <c r="AN208" s="92" t="str">
        <f t="shared" si="416"/>
        <v/>
      </c>
      <c r="AO208" s="92"/>
      <c r="AP208" s="92" t="str">
        <f t="shared" si="417"/>
        <v/>
      </c>
      <c r="AQ208" s="92"/>
      <c r="AR208" s="92" t="str">
        <f t="shared" si="418"/>
        <v/>
      </c>
      <c r="AS208" s="92"/>
      <c r="AT208" s="92" t="str">
        <f t="shared" si="419"/>
        <v/>
      </c>
      <c r="AU208" s="92"/>
      <c r="AV208" s="92" t="str">
        <f t="shared" si="420"/>
        <v/>
      </c>
      <c r="AW208" s="92"/>
      <c r="AX208" s="92" t="str">
        <f t="shared" si="421"/>
        <v/>
      </c>
      <c r="AY208" s="92"/>
      <c r="AZ208" s="92" t="str">
        <f t="shared" si="422"/>
        <v/>
      </c>
      <c r="BA208" s="92"/>
      <c r="BB208" s="92" t="str">
        <f t="shared" si="423"/>
        <v/>
      </c>
      <c r="BC208" s="92"/>
      <c r="BD208" s="92" t="str">
        <f t="shared" si="424"/>
        <v/>
      </c>
      <c r="BE208" s="92"/>
      <c r="BF208" s="92" t="str">
        <f t="shared" si="425"/>
        <v/>
      </c>
      <c r="BG208" s="92"/>
      <c r="BH208" s="92" t="str">
        <f t="shared" si="426"/>
        <v/>
      </c>
      <c r="BI208" s="92"/>
      <c r="BJ208" s="92" t="str">
        <f t="shared" si="427"/>
        <v/>
      </c>
      <c r="BK208" s="92"/>
      <c r="BL208" s="92" t="str">
        <f t="shared" si="428"/>
        <v/>
      </c>
      <c r="BM208" s="92"/>
      <c r="BN208" s="92" t="str">
        <f t="shared" si="429"/>
        <v/>
      </c>
      <c r="BO208" s="92"/>
      <c r="BP208" s="92" t="str">
        <f t="shared" si="430"/>
        <v/>
      </c>
      <c r="BQ208" s="92"/>
      <c r="BR208" s="92" t="str">
        <f t="shared" si="431"/>
        <v/>
      </c>
      <c r="BS208" s="92"/>
      <c r="BT208" s="92" t="str">
        <f t="shared" si="432"/>
        <v/>
      </c>
      <c r="BU208" s="92"/>
      <c r="BV208" s="92" t="str">
        <f t="shared" si="433"/>
        <v/>
      </c>
      <c r="BW208" s="92"/>
      <c r="BX208" s="92" t="str">
        <f t="shared" si="434"/>
        <v/>
      </c>
      <c r="BY208" s="92"/>
      <c r="BZ208" s="92" t="str">
        <f t="shared" si="435"/>
        <v/>
      </c>
      <c r="CA208" s="92"/>
      <c r="CB208" s="92" t="str">
        <f t="shared" si="436"/>
        <v/>
      </c>
      <c r="CC208" s="92"/>
      <c r="CD208" s="92" t="str">
        <f t="shared" si="437"/>
        <v/>
      </c>
      <c r="CE208" s="92"/>
      <c r="CF208" s="92" t="str">
        <f t="shared" si="438"/>
        <v/>
      </c>
      <c r="CG208" s="92"/>
      <c r="CH208" s="92" t="str">
        <f t="shared" si="439"/>
        <v/>
      </c>
      <c r="CI208" s="92"/>
      <c r="CJ208" s="92" t="str">
        <f t="shared" si="440"/>
        <v/>
      </c>
      <c r="CK208" s="92"/>
      <c r="CL208" s="92" t="str">
        <f t="shared" si="441"/>
        <v/>
      </c>
      <c r="CM208" s="92"/>
      <c r="CN208" s="92" t="str">
        <f t="shared" si="442"/>
        <v/>
      </c>
      <c r="CO208" s="92"/>
      <c r="CP208" s="92" t="str">
        <f t="shared" si="443"/>
        <v/>
      </c>
      <c r="CQ208" s="92"/>
      <c r="CR208" s="92" t="str">
        <f t="shared" si="444"/>
        <v/>
      </c>
      <c r="CS208" s="92"/>
    </row>
    <row r="209" spans="1:97">
      <c r="A209" s="7">
        <f t="shared" si="445"/>
        <v>15</v>
      </c>
      <c r="B209" s="92" t="str">
        <f t="shared" si="399"/>
        <v/>
      </c>
      <c r="C209" s="92"/>
      <c r="D209" s="92" t="str">
        <f t="shared" si="399"/>
        <v/>
      </c>
      <c r="E209" s="92"/>
      <c r="F209" s="92" t="str">
        <f t="shared" si="399"/>
        <v/>
      </c>
      <c r="G209" s="92"/>
      <c r="H209" s="92" t="str">
        <f t="shared" si="400"/>
        <v/>
      </c>
      <c r="I209" s="92"/>
      <c r="J209" s="92" t="str">
        <f t="shared" si="401"/>
        <v/>
      </c>
      <c r="K209" s="92"/>
      <c r="L209" s="92" t="str">
        <f t="shared" si="402"/>
        <v/>
      </c>
      <c r="M209" s="92"/>
      <c r="N209" s="92" t="str">
        <f t="shared" si="403"/>
        <v/>
      </c>
      <c r="O209" s="92"/>
      <c r="P209" s="92" t="str">
        <f t="shared" si="404"/>
        <v/>
      </c>
      <c r="Q209" s="92"/>
      <c r="R209" s="92" t="str">
        <f t="shared" si="405"/>
        <v/>
      </c>
      <c r="S209" s="92"/>
      <c r="T209" s="92" t="str">
        <f t="shared" si="406"/>
        <v/>
      </c>
      <c r="U209" s="92"/>
      <c r="V209" s="92" t="str">
        <f t="shared" si="407"/>
        <v/>
      </c>
      <c r="W209" s="92"/>
      <c r="X209" s="92" t="str">
        <f t="shared" si="408"/>
        <v/>
      </c>
      <c r="Y209" s="92"/>
      <c r="Z209" s="92" t="str">
        <f t="shared" si="409"/>
        <v/>
      </c>
      <c r="AA209" s="92"/>
      <c r="AB209" s="92" t="str">
        <f t="shared" si="410"/>
        <v/>
      </c>
      <c r="AC209" s="92"/>
      <c r="AD209" s="92" t="str">
        <f t="shared" si="411"/>
        <v/>
      </c>
      <c r="AE209" s="92"/>
      <c r="AF209" s="92" t="str">
        <f t="shared" si="412"/>
        <v/>
      </c>
      <c r="AG209" s="92"/>
      <c r="AH209" s="92" t="str">
        <f t="shared" si="413"/>
        <v/>
      </c>
      <c r="AI209" s="92"/>
      <c r="AJ209" s="92" t="str">
        <f t="shared" si="414"/>
        <v/>
      </c>
      <c r="AK209" s="92"/>
      <c r="AL209" s="92" t="str">
        <f t="shared" si="415"/>
        <v/>
      </c>
      <c r="AM209" s="92"/>
      <c r="AN209" s="92" t="str">
        <f t="shared" si="416"/>
        <v/>
      </c>
      <c r="AO209" s="92"/>
      <c r="AP209" s="92" t="str">
        <f t="shared" si="417"/>
        <v/>
      </c>
      <c r="AQ209" s="92"/>
      <c r="AR209" s="92" t="str">
        <f t="shared" si="418"/>
        <v/>
      </c>
      <c r="AS209" s="92"/>
      <c r="AT209" s="92" t="str">
        <f t="shared" si="419"/>
        <v/>
      </c>
      <c r="AU209" s="92"/>
      <c r="AV209" s="92" t="str">
        <f t="shared" si="420"/>
        <v/>
      </c>
      <c r="AW209" s="92"/>
      <c r="AX209" s="92" t="str">
        <f t="shared" si="421"/>
        <v/>
      </c>
      <c r="AY209" s="92"/>
      <c r="AZ209" s="92" t="str">
        <f t="shared" si="422"/>
        <v/>
      </c>
      <c r="BA209" s="92"/>
      <c r="BB209" s="92" t="str">
        <f t="shared" si="423"/>
        <v/>
      </c>
      <c r="BC209" s="92"/>
      <c r="BD209" s="92" t="str">
        <f t="shared" si="424"/>
        <v/>
      </c>
      <c r="BE209" s="92"/>
      <c r="BF209" s="92" t="str">
        <f t="shared" si="425"/>
        <v/>
      </c>
      <c r="BG209" s="92"/>
      <c r="BH209" s="92" t="str">
        <f t="shared" si="426"/>
        <v/>
      </c>
      <c r="BI209" s="92"/>
      <c r="BJ209" s="92" t="str">
        <f t="shared" si="427"/>
        <v/>
      </c>
      <c r="BK209" s="92"/>
      <c r="BL209" s="92" t="str">
        <f t="shared" si="428"/>
        <v/>
      </c>
      <c r="BM209" s="92"/>
      <c r="BN209" s="92" t="str">
        <f t="shared" si="429"/>
        <v/>
      </c>
      <c r="BO209" s="92"/>
      <c r="BP209" s="92" t="str">
        <f t="shared" si="430"/>
        <v/>
      </c>
      <c r="BQ209" s="92"/>
      <c r="BR209" s="92" t="str">
        <f t="shared" si="431"/>
        <v/>
      </c>
      <c r="BS209" s="92"/>
      <c r="BT209" s="92" t="str">
        <f t="shared" si="432"/>
        <v/>
      </c>
      <c r="BU209" s="92"/>
      <c r="BV209" s="92" t="str">
        <f t="shared" si="433"/>
        <v/>
      </c>
      <c r="BW209" s="92"/>
      <c r="BX209" s="92" t="str">
        <f t="shared" si="434"/>
        <v/>
      </c>
      <c r="BY209" s="92"/>
      <c r="BZ209" s="92" t="str">
        <f t="shared" si="435"/>
        <v/>
      </c>
      <c r="CA209" s="92"/>
      <c r="CB209" s="92" t="str">
        <f t="shared" si="436"/>
        <v/>
      </c>
      <c r="CC209" s="92"/>
      <c r="CD209" s="92" t="str">
        <f t="shared" si="437"/>
        <v/>
      </c>
      <c r="CE209" s="92"/>
      <c r="CF209" s="92" t="str">
        <f t="shared" si="438"/>
        <v/>
      </c>
      <c r="CG209" s="92"/>
      <c r="CH209" s="92" t="str">
        <f t="shared" si="439"/>
        <v/>
      </c>
      <c r="CI209" s="92"/>
      <c r="CJ209" s="92" t="str">
        <f t="shared" si="440"/>
        <v/>
      </c>
      <c r="CK209" s="92"/>
      <c r="CL209" s="92" t="str">
        <f t="shared" si="441"/>
        <v/>
      </c>
      <c r="CM209" s="92"/>
      <c r="CN209" s="92" t="str">
        <f t="shared" si="442"/>
        <v/>
      </c>
      <c r="CO209" s="92"/>
      <c r="CP209" s="92" t="str">
        <f t="shared" si="443"/>
        <v/>
      </c>
      <c r="CQ209" s="92"/>
      <c r="CR209" s="92" t="str">
        <f t="shared" si="444"/>
        <v/>
      </c>
      <c r="CS209" s="92"/>
    </row>
    <row r="210" spans="1:97">
      <c r="A210" s="7">
        <f t="shared" si="445"/>
        <v>16</v>
      </c>
      <c r="B210" s="92" t="str">
        <f t="shared" si="399"/>
        <v/>
      </c>
      <c r="C210" s="92"/>
      <c r="D210" s="92" t="str">
        <f t="shared" si="399"/>
        <v/>
      </c>
      <c r="E210" s="92"/>
      <c r="F210" s="92" t="str">
        <f t="shared" si="399"/>
        <v/>
      </c>
      <c r="G210" s="92"/>
      <c r="H210" s="92" t="str">
        <f t="shared" si="400"/>
        <v/>
      </c>
      <c r="I210" s="92"/>
      <c r="J210" s="92" t="str">
        <f t="shared" si="401"/>
        <v/>
      </c>
      <c r="K210" s="92"/>
      <c r="L210" s="92" t="str">
        <f t="shared" si="402"/>
        <v/>
      </c>
      <c r="M210" s="92"/>
      <c r="N210" s="92" t="str">
        <f t="shared" si="403"/>
        <v/>
      </c>
      <c r="O210" s="92"/>
      <c r="P210" s="92" t="str">
        <f t="shared" si="404"/>
        <v/>
      </c>
      <c r="Q210" s="92"/>
      <c r="R210" s="92" t="str">
        <f t="shared" si="405"/>
        <v/>
      </c>
      <c r="S210" s="92"/>
      <c r="T210" s="92" t="str">
        <f t="shared" si="406"/>
        <v/>
      </c>
      <c r="U210" s="92"/>
      <c r="V210" s="92" t="str">
        <f t="shared" si="407"/>
        <v/>
      </c>
      <c r="W210" s="92"/>
      <c r="X210" s="92" t="str">
        <f t="shared" si="408"/>
        <v/>
      </c>
      <c r="Y210" s="92"/>
      <c r="Z210" s="92" t="str">
        <f t="shared" si="409"/>
        <v/>
      </c>
      <c r="AA210" s="92"/>
      <c r="AB210" s="92" t="str">
        <f t="shared" si="410"/>
        <v/>
      </c>
      <c r="AC210" s="92"/>
      <c r="AD210" s="92" t="str">
        <f t="shared" si="411"/>
        <v/>
      </c>
      <c r="AE210" s="92"/>
      <c r="AF210" s="92" t="str">
        <f t="shared" si="412"/>
        <v/>
      </c>
      <c r="AG210" s="92"/>
      <c r="AH210" s="92" t="str">
        <f t="shared" si="413"/>
        <v/>
      </c>
      <c r="AI210" s="92"/>
      <c r="AJ210" s="92" t="str">
        <f t="shared" si="414"/>
        <v/>
      </c>
      <c r="AK210" s="92"/>
      <c r="AL210" s="92" t="str">
        <f t="shared" si="415"/>
        <v/>
      </c>
      <c r="AM210" s="92"/>
      <c r="AN210" s="92" t="str">
        <f t="shared" si="416"/>
        <v/>
      </c>
      <c r="AO210" s="92"/>
      <c r="AP210" s="92" t="str">
        <f t="shared" si="417"/>
        <v/>
      </c>
      <c r="AQ210" s="92"/>
      <c r="AR210" s="92" t="str">
        <f t="shared" si="418"/>
        <v/>
      </c>
      <c r="AS210" s="92"/>
      <c r="AT210" s="92" t="str">
        <f t="shared" si="419"/>
        <v/>
      </c>
      <c r="AU210" s="92"/>
      <c r="AV210" s="92" t="str">
        <f t="shared" si="420"/>
        <v/>
      </c>
      <c r="AW210" s="92"/>
      <c r="AX210" s="92" t="str">
        <f t="shared" si="421"/>
        <v/>
      </c>
      <c r="AY210" s="92"/>
      <c r="AZ210" s="92" t="str">
        <f t="shared" si="422"/>
        <v/>
      </c>
      <c r="BA210" s="92"/>
      <c r="BB210" s="92" t="str">
        <f t="shared" si="423"/>
        <v/>
      </c>
      <c r="BC210" s="92"/>
      <c r="BD210" s="92" t="str">
        <f t="shared" si="424"/>
        <v/>
      </c>
      <c r="BE210" s="92"/>
      <c r="BF210" s="92" t="str">
        <f t="shared" si="425"/>
        <v/>
      </c>
      <c r="BG210" s="92"/>
      <c r="BH210" s="92" t="str">
        <f t="shared" si="426"/>
        <v/>
      </c>
      <c r="BI210" s="92"/>
      <c r="BJ210" s="92" t="str">
        <f t="shared" si="427"/>
        <v/>
      </c>
      <c r="BK210" s="92"/>
      <c r="BL210" s="92" t="str">
        <f t="shared" si="428"/>
        <v/>
      </c>
      <c r="BM210" s="92"/>
      <c r="BN210" s="92" t="str">
        <f t="shared" si="429"/>
        <v/>
      </c>
      <c r="BO210" s="92"/>
      <c r="BP210" s="92" t="str">
        <f t="shared" si="430"/>
        <v/>
      </c>
      <c r="BQ210" s="92"/>
      <c r="BR210" s="92" t="str">
        <f t="shared" si="431"/>
        <v/>
      </c>
      <c r="BS210" s="92"/>
      <c r="BT210" s="92" t="str">
        <f t="shared" si="432"/>
        <v/>
      </c>
      <c r="BU210" s="92"/>
      <c r="BV210" s="92" t="str">
        <f t="shared" si="433"/>
        <v/>
      </c>
      <c r="BW210" s="92"/>
      <c r="BX210" s="92" t="str">
        <f t="shared" si="434"/>
        <v/>
      </c>
      <c r="BY210" s="92"/>
      <c r="BZ210" s="92" t="str">
        <f t="shared" si="435"/>
        <v/>
      </c>
      <c r="CA210" s="92"/>
      <c r="CB210" s="92" t="str">
        <f t="shared" si="436"/>
        <v/>
      </c>
      <c r="CC210" s="92"/>
      <c r="CD210" s="92" t="str">
        <f t="shared" si="437"/>
        <v/>
      </c>
      <c r="CE210" s="92"/>
      <c r="CF210" s="92" t="str">
        <f t="shared" si="438"/>
        <v/>
      </c>
      <c r="CG210" s="92"/>
      <c r="CH210" s="92" t="str">
        <f t="shared" si="439"/>
        <v/>
      </c>
      <c r="CI210" s="92"/>
      <c r="CJ210" s="92" t="str">
        <f t="shared" si="440"/>
        <v/>
      </c>
      <c r="CK210" s="92"/>
      <c r="CL210" s="92" t="str">
        <f t="shared" si="441"/>
        <v/>
      </c>
      <c r="CM210" s="92"/>
      <c r="CN210" s="92" t="str">
        <f t="shared" si="442"/>
        <v/>
      </c>
      <c r="CO210" s="92"/>
      <c r="CP210" s="92" t="str">
        <f t="shared" si="443"/>
        <v/>
      </c>
      <c r="CQ210" s="92"/>
      <c r="CR210" s="92" t="str">
        <f t="shared" si="444"/>
        <v/>
      </c>
      <c r="CS210" s="92"/>
    </row>
    <row r="212" spans="1:97" hidden="1">
      <c r="A212" s="8">
        <v>1</v>
      </c>
      <c r="B212" s="93">
        <f t="shared" ref="B212:B227" si="446">IF(LEN(B195),1,0)</f>
        <v>1</v>
      </c>
      <c r="C212" s="93"/>
      <c r="D212" s="93">
        <f t="shared" ref="D212:D227" si="447">IF(LEN(D195),1,0)</f>
        <v>1</v>
      </c>
      <c r="E212" s="93"/>
      <c r="F212" s="93">
        <f t="shared" ref="F212:F227" si="448">IF(LEN(F195),1,0)</f>
        <v>1</v>
      </c>
      <c r="G212" s="93"/>
      <c r="H212" s="93">
        <f t="shared" ref="H212:H227" si="449">IF(LEN(H195),1,0)</f>
        <v>1</v>
      </c>
      <c r="I212" s="93"/>
      <c r="J212" s="93">
        <f t="shared" ref="J212:J227" si="450">IF(LEN(J195),1,0)</f>
        <v>1</v>
      </c>
      <c r="K212" s="93"/>
      <c r="L212" s="93">
        <f t="shared" ref="L212:L227" si="451">IF(LEN(L195),1,0)</f>
        <v>1</v>
      </c>
      <c r="M212" s="93"/>
      <c r="N212" s="93">
        <f t="shared" ref="N212:N227" si="452">IF(LEN(N195),1,0)</f>
        <v>1</v>
      </c>
      <c r="O212" s="93"/>
      <c r="P212" s="93">
        <f t="shared" ref="P212:P227" si="453">IF(LEN(P195),1,0)</f>
        <v>1</v>
      </c>
      <c r="Q212" s="93"/>
      <c r="R212" s="93">
        <f t="shared" ref="R212:R227" si="454">IF(LEN(R195),1,0)</f>
        <v>1</v>
      </c>
      <c r="S212" s="93"/>
      <c r="T212" s="93">
        <f t="shared" ref="T212:T227" si="455">IF(LEN(T195),1,0)</f>
        <v>1</v>
      </c>
      <c r="U212" s="93"/>
      <c r="V212" s="93">
        <f t="shared" ref="V212:V227" si="456">IF(LEN(V195),1,0)</f>
        <v>1</v>
      </c>
      <c r="W212" s="93"/>
      <c r="X212" s="93">
        <f t="shared" ref="X212:X227" si="457">IF(LEN(X195),1,0)</f>
        <v>1</v>
      </c>
      <c r="Y212" s="93"/>
      <c r="Z212" s="93">
        <f t="shared" ref="Z212:Z227" si="458">IF(LEN(Z195),1,0)</f>
        <v>1</v>
      </c>
      <c r="AA212" s="93"/>
      <c r="AB212" s="93">
        <f t="shared" ref="AB212:AB227" si="459">IF(LEN(AB195),1,0)</f>
        <v>1</v>
      </c>
      <c r="AC212" s="93"/>
      <c r="AD212" s="93">
        <f t="shared" ref="AD212:AD227" si="460">IF(LEN(AD195),1,0)</f>
        <v>1</v>
      </c>
      <c r="AE212" s="93"/>
      <c r="AF212" s="93">
        <f t="shared" ref="AF212:AF227" si="461">IF(LEN(AF195),1,0)</f>
        <v>1</v>
      </c>
      <c r="AG212" s="93"/>
      <c r="AH212" s="93">
        <f t="shared" ref="AH212:AH227" si="462">IF(LEN(AH195),1,0)</f>
        <v>1</v>
      </c>
      <c r="AI212" s="93"/>
      <c r="AJ212" s="93">
        <f t="shared" ref="AJ212:AJ227" si="463">IF(LEN(AJ195),1,0)</f>
        <v>1</v>
      </c>
      <c r="AK212" s="93"/>
      <c r="AL212" s="93">
        <f t="shared" ref="AL212:AL227" si="464">IF(LEN(AL195),1,0)</f>
        <v>1</v>
      </c>
      <c r="AM212" s="93"/>
      <c r="AN212" s="93">
        <f t="shared" ref="AN212:AN227" si="465">IF(LEN(AN195),1,0)</f>
        <v>1</v>
      </c>
      <c r="AO212" s="93"/>
      <c r="AP212" s="93">
        <f t="shared" ref="AP212:AP227" si="466">IF(LEN(AP195),1,0)</f>
        <v>1</v>
      </c>
      <c r="AQ212" s="93"/>
      <c r="AR212" s="93">
        <f t="shared" ref="AR212:AR227" si="467">IF(LEN(AR195),1,0)</f>
        <v>1</v>
      </c>
      <c r="AS212" s="93"/>
      <c r="AT212" s="93">
        <f t="shared" ref="AT212:AT227" si="468">IF(LEN(AT195),1,0)</f>
        <v>1</v>
      </c>
      <c r="AU212" s="93"/>
      <c r="AV212" s="93">
        <f t="shared" ref="AV212:AV227" si="469">IF(LEN(AV195),1,0)</f>
        <v>1</v>
      </c>
      <c r="AW212" s="93"/>
      <c r="AX212" s="93">
        <f t="shared" ref="AX212:AX227" si="470">IF(LEN(AX195),1,0)</f>
        <v>1</v>
      </c>
      <c r="AY212" s="93"/>
      <c r="AZ212" s="93">
        <f t="shared" ref="AZ212:AZ227" si="471">IF(LEN(AZ195),1,0)</f>
        <v>1</v>
      </c>
      <c r="BA212" s="93"/>
      <c r="BB212" s="93">
        <f t="shared" ref="BB212:BB227" si="472">IF(LEN(BB195),1,0)</f>
        <v>1</v>
      </c>
      <c r="BC212" s="93"/>
      <c r="BD212" s="93">
        <f t="shared" ref="BD212:BD227" si="473">IF(LEN(BD195),1,0)</f>
        <v>1</v>
      </c>
      <c r="BE212" s="93"/>
      <c r="BF212" s="93">
        <f t="shared" ref="BF212:BF227" si="474">IF(LEN(BF195),1,0)</f>
        <v>1</v>
      </c>
      <c r="BG212" s="93"/>
      <c r="BH212" s="93">
        <f t="shared" ref="BH212:BH227" si="475">IF(LEN(BH195),1,0)</f>
        <v>1</v>
      </c>
      <c r="BI212" s="93"/>
      <c r="BJ212" s="93">
        <f t="shared" ref="BJ212:BJ227" si="476">IF(LEN(BJ195),1,0)</f>
        <v>1</v>
      </c>
      <c r="BK212" s="93"/>
      <c r="BL212" s="93">
        <f t="shared" ref="BL212:BL227" si="477">IF(LEN(BL195),1,0)</f>
        <v>1</v>
      </c>
      <c r="BM212" s="93"/>
      <c r="BN212" s="93">
        <f t="shared" ref="BN212:BN227" si="478">IF(LEN(BN195),1,0)</f>
        <v>1</v>
      </c>
      <c r="BO212" s="93"/>
      <c r="BP212" s="93">
        <f t="shared" ref="BP212:BP227" si="479">IF(LEN(BP195),1,0)</f>
        <v>1</v>
      </c>
      <c r="BQ212" s="93"/>
      <c r="BR212" s="93">
        <f t="shared" ref="BR212:BR227" si="480">IF(LEN(BR195),1,0)</f>
        <v>1</v>
      </c>
      <c r="BS212" s="93"/>
      <c r="BT212" s="93">
        <f t="shared" ref="BT212:BT227" si="481">IF(LEN(BT195),1,0)</f>
        <v>1</v>
      </c>
      <c r="BU212" s="93"/>
      <c r="BV212" s="93">
        <f t="shared" ref="BV212:BV227" si="482">IF(LEN(BV195),1,0)</f>
        <v>1</v>
      </c>
      <c r="BW212" s="93"/>
      <c r="BX212" s="93">
        <f t="shared" ref="BX212:BX227" si="483">IF(LEN(BX195),1,0)</f>
        <v>1</v>
      </c>
      <c r="BY212" s="93"/>
      <c r="BZ212" s="93">
        <f t="shared" ref="BZ212:BZ227" si="484">IF(LEN(BZ195),1,0)</f>
        <v>1</v>
      </c>
      <c r="CA212" s="93"/>
      <c r="CB212" s="93">
        <f t="shared" ref="CB212:CB227" si="485">IF(LEN(CB195),1,0)</f>
        <v>1</v>
      </c>
      <c r="CC212" s="93"/>
      <c r="CD212" s="93">
        <f t="shared" ref="CD212:CD227" si="486">IF(LEN(CD195),1,0)</f>
        <v>1</v>
      </c>
      <c r="CE212" s="93"/>
      <c r="CF212" s="93">
        <f t="shared" ref="CF212:CF227" si="487">IF(LEN(CF195),1,0)</f>
        <v>1</v>
      </c>
      <c r="CG212" s="93"/>
      <c r="CH212" s="93">
        <f t="shared" ref="CH212:CH227" si="488">IF(LEN(CH195),1,0)</f>
        <v>1</v>
      </c>
      <c r="CI212" s="93"/>
      <c r="CJ212" s="93">
        <f t="shared" ref="CJ212:CJ227" si="489">IF(LEN(CJ195),1,0)</f>
        <v>1</v>
      </c>
      <c r="CK212" s="93"/>
      <c r="CL212" s="93">
        <f t="shared" ref="CL212:CL227" si="490">IF(LEN(CL195),1,0)</f>
        <v>1</v>
      </c>
      <c r="CM212" s="93"/>
      <c r="CN212" s="93">
        <f t="shared" ref="CN212:CN227" si="491">IF(LEN(CN195),1,0)</f>
        <v>1</v>
      </c>
      <c r="CO212" s="93"/>
      <c r="CP212" s="93">
        <f t="shared" ref="CP212:CP227" si="492">IF(LEN(CP195),1,0)</f>
        <v>1</v>
      </c>
      <c r="CQ212" s="93"/>
      <c r="CR212" s="93">
        <f t="shared" ref="CR212:CR227" si="493">IF(LEN(CR195),1,0)</f>
        <v>1</v>
      </c>
      <c r="CS212" s="93"/>
    </row>
    <row r="213" spans="1:97" hidden="1">
      <c r="A213" s="8">
        <f t="shared" ref="A213:A227" si="494">A212+1</f>
        <v>2</v>
      </c>
      <c r="B213" s="93">
        <f t="shared" si="446"/>
        <v>1</v>
      </c>
      <c r="C213" s="93"/>
      <c r="D213" s="93">
        <f t="shared" si="447"/>
        <v>1</v>
      </c>
      <c r="E213" s="93"/>
      <c r="F213" s="93">
        <f t="shared" si="448"/>
        <v>1</v>
      </c>
      <c r="G213" s="93"/>
      <c r="H213" s="93">
        <f t="shared" si="449"/>
        <v>1</v>
      </c>
      <c r="I213" s="93"/>
      <c r="J213" s="93">
        <f t="shared" si="450"/>
        <v>1</v>
      </c>
      <c r="K213" s="93"/>
      <c r="L213" s="93">
        <f t="shared" si="451"/>
        <v>1</v>
      </c>
      <c r="M213" s="93"/>
      <c r="N213" s="93">
        <f t="shared" si="452"/>
        <v>1</v>
      </c>
      <c r="O213" s="93"/>
      <c r="P213" s="93">
        <f t="shared" si="453"/>
        <v>1</v>
      </c>
      <c r="Q213" s="93"/>
      <c r="R213" s="93">
        <f t="shared" si="454"/>
        <v>1</v>
      </c>
      <c r="S213" s="93"/>
      <c r="T213" s="93">
        <f t="shared" si="455"/>
        <v>1</v>
      </c>
      <c r="U213" s="93"/>
      <c r="V213" s="93">
        <f t="shared" si="456"/>
        <v>1</v>
      </c>
      <c r="W213" s="93"/>
      <c r="X213" s="93">
        <f t="shared" si="457"/>
        <v>1</v>
      </c>
      <c r="Y213" s="93"/>
      <c r="Z213" s="93">
        <f t="shared" si="458"/>
        <v>1</v>
      </c>
      <c r="AA213" s="93"/>
      <c r="AB213" s="93">
        <f t="shared" si="459"/>
        <v>1</v>
      </c>
      <c r="AC213" s="93"/>
      <c r="AD213" s="93">
        <f t="shared" si="460"/>
        <v>1</v>
      </c>
      <c r="AE213" s="93"/>
      <c r="AF213" s="93">
        <f t="shared" si="461"/>
        <v>1</v>
      </c>
      <c r="AG213" s="93"/>
      <c r="AH213" s="93">
        <f t="shared" si="462"/>
        <v>1</v>
      </c>
      <c r="AI213" s="93"/>
      <c r="AJ213" s="93">
        <f t="shared" si="463"/>
        <v>1</v>
      </c>
      <c r="AK213" s="93"/>
      <c r="AL213" s="93">
        <f t="shared" si="464"/>
        <v>1</v>
      </c>
      <c r="AM213" s="93"/>
      <c r="AN213" s="93">
        <f t="shared" si="465"/>
        <v>1</v>
      </c>
      <c r="AO213" s="93"/>
      <c r="AP213" s="93">
        <f t="shared" si="466"/>
        <v>1</v>
      </c>
      <c r="AQ213" s="93"/>
      <c r="AR213" s="93">
        <f t="shared" si="467"/>
        <v>1</v>
      </c>
      <c r="AS213" s="93"/>
      <c r="AT213" s="93">
        <f t="shared" si="468"/>
        <v>1</v>
      </c>
      <c r="AU213" s="93"/>
      <c r="AV213" s="93">
        <f t="shared" si="469"/>
        <v>1</v>
      </c>
      <c r="AW213" s="93"/>
      <c r="AX213" s="93">
        <f t="shared" si="470"/>
        <v>1</v>
      </c>
      <c r="AY213" s="93"/>
      <c r="AZ213" s="93">
        <f t="shared" si="471"/>
        <v>1</v>
      </c>
      <c r="BA213" s="93"/>
      <c r="BB213" s="93">
        <f t="shared" si="472"/>
        <v>1</v>
      </c>
      <c r="BC213" s="93"/>
      <c r="BD213" s="93">
        <f t="shared" si="473"/>
        <v>1</v>
      </c>
      <c r="BE213" s="93"/>
      <c r="BF213" s="93">
        <f t="shared" si="474"/>
        <v>1</v>
      </c>
      <c r="BG213" s="93"/>
      <c r="BH213" s="93">
        <f t="shared" si="475"/>
        <v>1</v>
      </c>
      <c r="BI213" s="93"/>
      <c r="BJ213" s="93">
        <f t="shared" si="476"/>
        <v>1</v>
      </c>
      <c r="BK213" s="93"/>
      <c r="BL213" s="93">
        <f t="shared" si="477"/>
        <v>1</v>
      </c>
      <c r="BM213" s="93"/>
      <c r="BN213" s="93">
        <f t="shared" si="478"/>
        <v>1</v>
      </c>
      <c r="BO213" s="93"/>
      <c r="BP213" s="93">
        <f t="shared" si="479"/>
        <v>1</v>
      </c>
      <c r="BQ213" s="93"/>
      <c r="BR213" s="93">
        <f t="shared" si="480"/>
        <v>1</v>
      </c>
      <c r="BS213" s="93"/>
      <c r="BT213" s="93">
        <f t="shared" si="481"/>
        <v>1</v>
      </c>
      <c r="BU213" s="93"/>
      <c r="BV213" s="93">
        <f t="shared" si="482"/>
        <v>1</v>
      </c>
      <c r="BW213" s="93"/>
      <c r="BX213" s="93">
        <f t="shared" si="483"/>
        <v>1</v>
      </c>
      <c r="BY213" s="93"/>
      <c r="BZ213" s="93">
        <f t="shared" si="484"/>
        <v>1</v>
      </c>
      <c r="CA213" s="93"/>
      <c r="CB213" s="93">
        <f t="shared" si="485"/>
        <v>1</v>
      </c>
      <c r="CC213" s="93"/>
      <c r="CD213" s="93">
        <f t="shared" si="486"/>
        <v>1</v>
      </c>
      <c r="CE213" s="93"/>
      <c r="CF213" s="93">
        <f t="shared" si="487"/>
        <v>1</v>
      </c>
      <c r="CG213" s="93"/>
      <c r="CH213" s="93">
        <f t="shared" si="488"/>
        <v>1</v>
      </c>
      <c r="CI213" s="93"/>
      <c r="CJ213" s="93">
        <f t="shared" si="489"/>
        <v>1</v>
      </c>
      <c r="CK213" s="93"/>
      <c r="CL213" s="93">
        <f t="shared" si="490"/>
        <v>1</v>
      </c>
      <c r="CM213" s="93"/>
      <c r="CN213" s="93">
        <f t="shared" si="491"/>
        <v>1</v>
      </c>
      <c r="CO213" s="93"/>
      <c r="CP213" s="93">
        <f t="shared" si="492"/>
        <v>1</v>
      </c>
      <c r="CQ213" s="93"/>
      <c r="CR213" s="93">
        <f t="shared" si="493"/>
        <v>1</v>
      </c>
      <c r="CS213" s="93"/>
    </row>
    <row r="214" spans="1:97" hidden="1">
      <c r="A214" s="8">
        <f t="shared" si="494"/>
        <v>3</v>
      </c>
      <c r="B214" s="93">
        <f t="shared" si="446"/>
        <v>1</v>
      </c>
      <c r="C214" s="93"/>
      <c r="D214" s="93">
        <f t="shared" si="447"/>
        <v>1</v>
      </c>
      <c r="E214" s="93"/>
      <c r="F214" s="93">
        <f t="shared" si="448"/>
        <v>1</v>
      </c>
      <c r="G214" s="93"/>
      <c r="H214" s="93">
        <f t="shared" si="449"/>
        <v>1</v>
      </c>
      <c r="I214" s="93"/>
      <c r="J214" s="93">
        <f t="shared" si="450"/>
        <v>1</v>
      </c>
      <c r="K214" s="93"/>
      <c r="L214" s="93">
        <f t="shared" si="451"/>
        <v>1</v>
      </c>
      <c r="M214" s="93"/>
      <c r="N214" s="93">
        <f t="shared" si="452"/>
        <v>1</v>
      </c>
      <c r="O214" s="93"/>
      <c r="P214" s="93">
        <f t="shared" si="453"/>
        <v>1</v>
      </c>
      <c r="Q214" s="93"/>
      <c r="R214" s="93">
        <f t="shared" si="454"/>
        <v>1</v>
      </c>
      <c r="S214" s="93"/>
      <c r="T214" s="93">
        <f t="shared" si="455"/>
        <v>1</v>
      </c>
      <c r="U214" s="93"/>
      <c r="V214" s="93">
        <f t="shared" si="456"/>
        <v>1</v>
      </c>
      <c r="W214" s="93"/>
      <c r="X214" s="93">
        <f t="shared" si="457"/>
        <v>1</v>
      </c>
      <c r="Y214" s="93"/>
      <c r="Z214" s="93">
        <f t="shared" si="458"/>
        <v>1</v>
      </c>
      <c r="AA214" s="93"/>
      <c r="AB214" s="93">
        <f t="shared" si="459"/>
        <v>1</v>
      </c>
      <c r="AC214" s="93"/>
      <c r="AD214" s="93">
        <f t="shared" si="460"/>
        <v>1</v>
      </c>
      <c r="AE214" s="93"/>
      <c r="AF214" s="93">
        <f t="shared" si="461"/>
        <v>1</v>
      </c>
      <c r="AG214" s="93"/>
      <c r="AH214" s="93">
        <f t="shared" si="462"/>
        <v>1</v>
      </c>
      <c r="AI214" s="93"/>
      <c r="AJ214" s="93">
        <f t="shared" si="463"/>
        <v>1</v>
      </c>
      <c r="AK214" s="93"/>
      <c r="AL214" s="93">
        <f t="shared" si="464"/>
        <v>1</v>
      </c>
      <c r="AM214" s="93"/>
      <c r="AN214" s="93">
        <f t="shared" si="465"/>
        <v>1</v>
      </c>
      <c r="AO214" s="93"/>
      <c r="AP214" s="93">
        <f t="shared" si="466"/>
        <v>1</v>
      </c>
      <c r="AQ214" s="93"/>
      <c r="AR214" s="93">
        <f t="shared" si="467"/>
        <v>1</v>
      </c>
      <c r="AS214" s="93"/>
      <c r="AT214" s="93">
        <f t="shared" si="468"/>
        <v>1</v>
      </c>
      <c r="AU214" s="93"/>
      <c r="AV214" s="93">
        <f t="shared" si="469"/>
        <v>1</v>
      </c>
      <c r="AW214" s="93"/>
      <c r="AX214" s="93">
        <f t="shared" si="470"/>
        <v>1</v>
      </c>
      <c r="AY214" s="93"/>
      <c r="AZ214" s="93">
        <f t="shared" si="471"/>
        <v>1</v>
      </c>
      <c r="BA214" s="93"/>
      <c r="BB214" s="93">
        <f t="shared" si="472"/>
        <v>1</v>
      </c>
      <c r="BC214" s="93"/>
      <c r="BD214" s="93">
        <f t="shared" si="473"/>
        <v>1</v>
      </c>
      <c r="BE214" s="93"/>
      <c r="BF214" s="93">
        <f t="shared" si="474"/>
        <v>1</v>
      </c>
      <c r="BG214" s="93"/>
      <c r="BH214" s="93">
        <f t="shared" si="475"/>
        <v>1</v>
      </c>
      <c r="BI214" s="93"/>
      <c r="BJ214" s="93">
        <f t="shared" si="476"/>
        <v>1</v>
      </c>
      <c r="BK214" s="93"/>
      <c r="BL214" s="93">
        <f t="shared" si="477"/>
        <v>1</v>
      </c>
      <c r="BM214" s="93"/>
      <c r="BN214" s="93">
        <f t="shared" si="478"/>
        <v>1</v>
      </c>
      <c r="BO214" s="93"/>
      <c r="BP214" s="93">
        <f t="shared" si="479"/>
        <v>1</v>
      </c>
      <c r="BQ214" s="93"/>
      <c r="BR214" s="93">
        <f t="shared" si="480"/>
        <v>1</v>
      </c>
      <c r="BS214" s="93"/>
      <c r="BT214" s="93">
        <f t="shared" si="481"/>
        <v>1</v>
      </c>
      <c r="BU214" s="93"/>
      <c r="BV214" s="93">
        <f t="shared" si="482"/>
        <v>1</v>
      </c>
      <c r="BW214" s="93"/>
      <c r="BX214" s="93">
        <f t="shared" si="483"/>
        <v>1</v>
      </c>
      <c r="BY214" s="93"/>
      <c r="BZ214" s="93">
        <f t="shared" si="484"/>
        <v>1</v>
      </c>
      <c r="CA214" s="93"/>
      <c r="CB214" s="93">
        <f t="shared" si="485"/>
        <v>1</v>
      </c>
      <c r="CC214" s="93"/>
      <c r="CD214" s="93">
        <f t="shared" si="486"/>
        <v>1</v>
      </c>
      <c r="CE214" s="93"/>
      <c r="CF214" s="93">
        <f t="shared" si="487"/>
        <v>1</v>
      </c>
      <c r="CG214" s="93"/>
      <c r="CH214" s="93">
        <f t="shared" si="488"/>
        <v>1</v>
      </c>
      <c r="CI214" s="93"/>
      <c r="CJ214" s="93">
        <f t="shared" si="489"/>
        <v>1</v>
      </c>
      <c r="CK214" s="93"/>
      <c r="CL214" s="93">
        <f t="shared" si="490"/>
        <v>1</v>
      </c>
      <c r="CM214" s="93"/>
      <c r="CN214" s="93">
        <f t="shared" si="491"/>
        <v>1</v>
      </c>
      <c r="CO214" s="93"/>
      <c r="CP214" s="93">
        <f t="shared" si="492"/>
        <v>1</v>
      </c>
      <c r="CQ214" s="93"/>
      <c r="CR214" s="93">
        <f t="shared" si="493"/>
        <v>1</v>
      </c>
      <c r="CS214" s="93"/>
    </row>
    <row r="215" spans="1:97" hidden="1">
      <c r="A215" s="8">
        <f t="shared" si="494"/>
        <v>4</v>
      </c>
      <c r="B215" s="93">
        <f t="shared" si="446"/>
        <v>1</v>
      </c>
      <c r="C215" s="93"/>
      <c r="D215" s="93">
        <f t="shared" si="447"/>
        <v>1</v>
      </c>
      <c r="E215" s="93"/>
      <c r="F215" s="93">
        <f t="shared" si="448"/>
        <v>1</v>
      </c>
      <c r="G215" s="93"/>
      <c r="H215" s="93">
        <f t="shared" si="449"/>
        <v>1</v>
      </c>
      <c r="I215" s="93"/>
      <c r="J215" s="93">
        <f t="shared" si="450"/>
        <v>1</v>
      </c>
      <c r="K215" s="93"/>
      <c r="L215" s="93">
        <f t="shared" si="451"/>
        <v>1</v>
      </c>
      <c r="M215" s="93"/>
      <c r="N215" s="93">
        <f t="shared" si="452"/>
        <v>1</v>
      </c>
      <c r="O215" s="93"/>
      <c r="P215" s="93">
        <f t="shared" si="453"/>
        <v>1</v>
      </c>
      <c r="Q215" s="93"/>
      <c r="R215" s="93">
        <f t="shared" si="454"/>
        <v>1</v>
      </c>
      <c r="S215" s="93"/>
      <c r="T215" s="93">
        <f t="shared" si="455"/>
        <v>1</v>
      </c>
      <c r="U215" s="93"/>
      <c r="V215" s="93">
        <f t="shared" si="456"/>
        <v>1</v>
      </c>
      <c r="W215" s="93"/>
      <c r="X215" s="93">
        <f t="shared" si="457"/>
        <v>1</v>
      </c>
      <c r="Y215" s="93"/>
      <c r="Z215" s="93">
        <f t="shared" si="458"/>
        <v>1</v>
      </c>
      <c r="AA215" s="93"/>
      <c r="AB215" s="93">
        <f t="shared" si="459"/>
        <v>1</v>
      </c>
      <c r="AC215" s="93"/>
      <c r="AD215" s="93">
        <f t="shared" si="460"/>
        <v>1</v>
      </c>
      <c r="AE215" s="93"/>
      <c r="AF215" s="93">
        <f t="shared" si="461"/>
        <v>1</v>
      </c>
      <c r="AG215" s="93"/>
      <c r="AH215" s="93">
        <f t="shared" si="462"/>
        <v>1</v>
      </c>
      <c r="AI215" s="93"/>
      <c r="AJ215" s="93">
        <f t="shared" si="463"/>
        <v>1</v>
      </c>
      <c r="AK215" s="93"/>
      <c r="AL215" s="93">
        <f t="shared" si="464"/>
        <v>1</v>
      </c>
      <c r="AM215" s="93"/>
      <c r="AN215" s="93">
        <f t="shared" si="465"/>
        <v>1</v>
      </c>
      <c r="AO215" s="93"/>
      <c r="AP215" s="93">
        <f t="shared" si="466"/>
        <v>1</v>
      </c>
      <c r="AQ215" s="93"/>
      <c r="AR215" s="93">
        <f t="shared" si="467"/>
        <v>1</v>
      </c>
      <c r="AS215" s="93"/>
      <c r="AT215" s="93">
        <f t="shared" si="468"/>
        <v>1</v>
      </c>
      <c r="AU215" s="93"/>
      <c r="AV215" s="93">
        <f t="shared" si="469"/>
        <v>1</v>
      </c>
      <c r="AW215" s="93"/>
      <c r="AX215" s="93">
        <f t="shared" si="470"/>
        <v>1</v>
      </c>
      <c r="AY215" s="93"/>
      <c r="AZ215" s="93">
        <f t="shared" si="471"/>
        <v>1</v>
      </c>
      <c r="BA215" s="93"/>
      <c r="BB215" s="93">
        <f t="shared" si="472"/>
        <v>1</v>
      </c>
      <c r="BC215" s="93"/>
      <c r="BD215" s="93">
        <f t="shared" si="473"/>
        <v>1</v>
      </c>
      <c r="BE215" s="93"/>
      <c r="BF215" s="93">
        <f t="shared" si="474"/>
        <v>1</v>
      </c>
      <c r="BG215" s="93"/>
      <c r="BH215" s="93">
        <f t="shared" si="475"/>
        <v>1</v>
      </c>
      <c r="BI215" s="93"/>
      <c r="BJ215" s="93">
        <f t="shared" si="476"/>
        <v>1</v>
      </c>
      <c r="BK215" s="93"/>
      <c r="BL215" s="93">
        <f t="shared" si="477"/>
        <v>1</v>
      </c>
      <c r="BM215" s="93"/>
      <c r="BN215" s="93">
        <f t="shared" si="478"/>
        <v>1</v>
      </c>
      <c r="BO215" s="93"/>
      <c r="BP215" s="93">
        <f t="shared" si="479"/>
        <v>1</v>
      </c>
      <c r="BQ215" s="93"/>
      <c r="BR215" s="93">
        <f t="shared" si="480"/>
        <v>1</v>
      </c>
      <c r="BS215" s="93"/>
      <c r="BT215" s="93">
        <f t="shared" si="481"/>
        <v>1</v>
      </c>
      <c r="BU215" s="93"/>
      <c r="BV215" s="93">
        <f t="shared" si="482"/>
        <v>1</v>
      </c>
      <c r="BW215" s="93"/>
      <c r="BX215" s="93">
        <f t="shared" si="483"/>
        <v>1</v>
      </c>
      <c r="BY215" s="93"/>
      <c r="BZ215" s="93">
        <f t="shared" si="484"/>
        <v>1</v>
      </c>
      <c r="CA215" s="93"/>
      <c r="CB215" s="93">
        <f t="shared" si="485"/>
        <v>1</v>
      </c>
      <c r="CC215" s="93"/>
      <c r="CD215" s="93">
        <f t="shared" si="486"/>
        <v>1</v>
      </c>
      <c r="CE215" s="93"/>
      <c r="CF215" s="93">
        <f t="shared" si="487"/>
        <v>1</v>
      </c>
      <c r="CG215" s="93"/>
      <c r="CH215" s="93">
        <f t="shared" si="488"/>
        <v>1</v>
      </c>
      <c r="CI215" s="93"/>
      <c r="CJ215" s="93">
        <f t="shared" si="489"/>
        <v>1</v>
      </c>
      <c r="CK215" s="93"/>
      <c r="CL215" s="93">
        <f t="shared" si="490"/>
        <v>1</v>
      </c>
      <c r="CM215" s="93"/>
      <c r="CN215" s="93">
        <f t="shared" si="491"/>
        <v>1</v>
      </c>
      <c r="CO215" s="93"/>
      <c r="CP215" s="93">
        <f t="shared" si="492"/>
        <v>1</v>
      </c>
      <c r="CQ215" s="93"/>
      <c r="CR215" s="93">
        <f t="shared" si="493"/>
        <v>1</v>
      </c>
      <c r="CS215" s="93"/>
    </row>
    <row r="216" spans="1:97" hidden="1">
      <c r="A216" s="8">
        <f t="shared" si="494"/>
        <v>5</v>
      </c>
      <c r="B216" s="93">
        <f t="shared" si="446"/>
        <v>1</v>
      </c>
      <c r="C216" s="93"/>
      <c r="D216" s="93">
        <f t="shared" si="447"/>
        <v>1</v>
      </c>
      <c r="E216" s="93"/>
      <c r="F216" s="93">
        <f t="shared" si="448"/>
        <v>1</v>
      </c>
      <c r="G216" s="93"/>
      <c r="H216" s="93">
        <f t="shared" si="449"/>
        <v>1</v>
      </c>
      <c r="I216" s="93"/>
      <c r="J216" s="93">
        <f t="shared" si="450"/>
        <v>1</v>
      </c>
      <c r="K216" s="93"/>
      <c r="L216" s="93">
        <f t="shared" si="451"/>
        <v>1</v>
      </c>
      <c r="M216" s="93"/>
      <c r="N216" s="93">
        <f t="shared" si="452"/>
        <v>1</v>
      </c>
      <c r="O216" s="93"/>
      <c r="P216" s="93">
        <f t="shared" si="453"/>
        <v>1</v>
      </c>
      <c r="Q216" s="93"/>
      <c r="R216" s="93">
        <f t="shared" si="454"/>
        <v>1</v>
      </c>
      <c r="S216" s="93"/>
      <c r="T216" s="93">
        <f t="shared" si="455"/>
        <v>1</v>
      </c>
      <c r="U216" s="93"/>
      <c r="V216" s="93">
        <f t="shared" si="456"/>
        <v>1</v>
      </c>
      <c r="W216" s="93"/>
      <c r="X216" s="93">
        <f t="shared" si="457"/>
        <v>1</v>
      </c>
      <c r="Y216" s="93"/>
      <c r="Z216" s="93">
        <f t="shared" si="458"/>
        <v>1</v>
      </c>
      <c r="AA216" s="93"/>
      <c r="AB216" s="93">
        <f t="shared" si="459"/>
        <v>1</v>
      </c>
      <c r="AC216" s="93"/>
      <c r="AD216" s="93">
        <f t="shared" si="460"/>
        <v>1</v>
      </c>
      <c r="AE216" s="93"/>
      <c r="AF216" s="93">
        <f t="shared" si="461"/>
        <v>1</v>
      </c>
      <c r="AG216" s="93"/>
      <c r="AH216" s="93">
        <f t="shared" si="462"/>
        <v>1</v>
      </c>
      <c r="AI216" s="93"/>
      <c r="AJ216" s="93">
        <f t="shared" si="463"/>
        <v>0</v>
      </c>
      <c r="AK216" s="93"/>
      <c r="AL216" s="93">
        <f t="shared" si="464"/>
        <v>1</v>
      </c>
      <c r="AM216" s="93"/>
      <c r="AN216" s="93">
        <f t="shared" si="465"/>
        <v>1</v>
      </c>
      <c r="AO216" s="93"/>
      <c r="AP216" s="93">
        <f t="shared" si="466"/>
        <v>1</v>
      </c>
      <c r="AQ216" s="93"/>
      <c r="AR216" s="93">
        <f t="shared" si="467"/>
        <v>1</v>
      </c>
      <c r="AS216" s="93"/>
      <c r="AT216" s="93">
        <f t="shared" si="468"/>
        <v>1</v>
      </c>
      <c r="AU216" s="93"/>
      <c r="AV216" s="93">
        <f t="shared" si="469"/>
        <v>1</v>
      </c>
      <c r="AW216" s="93"/>
      <c r="AX216" s="93">
        <f t="shared" si="470"/>
        <v>1</v>
      </c>
      <c r="AY216" s="93"/>
      <c r="AZ216" s="93">
        <f t="shared" si="471"/>
        <v>1</v>
      </c>
      <c r="BA216" s="93"/>
      <c r="BB216" s="93">
        <f t="shared" si="472"/>
        <v>1</v>
      </c>
      <c r="BC216" s="93"/>
      <c r="BD216" s="93">
        <f t="shared" si="473"/>
        <v>1</v>
      </c>
      <c r="BE216" s="93"/>
      <c r="BF216" s="93">
        <f t="shared" si="474"/>
        <v>1</v>
      </c>
      <c r="BG216" s="93"/>
      <c r="BH216" s="93">
        <f t="shared" si="475"/>
        <v>1</v>
      </c>
      <c r="BI216" s="93"/>
      <c r="BJ216" s="93">
        <f t="shared" si="476"/>
        <v>1</v>
      </c>
      <c r="BK216" s="93"/>
      <c r="BL216" s="93">
        <f t="shared" si="477"/>
        <v>1</v>
      </c>
      <c r="BM216" s="93"/>
      <c r="BN216" s="93">
        <f t="shared" si="478"/>
        <v>1</v>
      </c>
      <c r="BO216" s="93"/>
      <c r="BP216" s="93">
        <f t="shared" si="479"/>
        <v>1</v>
      </c>
      <c r="BQ216" s="93"/>
      <c r="BR216" s="93">
        <f t="shared" si="480"/>
        <v>1</v>
      </c>
      <c r="BS216" s="93"/>
      <c r="BT216" s="93">
        <f t="shared" si="481"/>
        <v>1</v>
      </c>
      <c r="BU216" s="93"/>
      <c r="BV216" s="93">
        <f t="shared" si="482"/>
        <v>1</v>
      </c>
      <c r="BW216" s="93"/>
      <c r="BX216" s="93">
        <f t="shared" si="483"/>
        <v>1</v>
      </c>
      <c r="BY216" s="93"/>
      <c r="BZ216" s="93">
        <f t="shared" si="484"/>
        <v>1</v>
      </c>
      <c r="CA216" s="93"/>
      <c r="CB216" s="93">
        <f t="shared" si="485"/>
        <v>1</v>
      </c>
      <c r="CC216" s="93"/>
      <c r="CD216" s="93">
        <f t="shared" si="486"/>
        <v>1</v>
      </c>
      <c r="CE216" s="93"/>
      <c r="CF216" s="93">
        <f t="shared" si="487"/>
        <v>1</v>
      </c>
      <c r="CG216" s="93"/>
      <c r="CH216" s="93">
        <f t="shared" si="488"/>
        <v>1</v>
      </c>
      <c r="CI216" s="93"/>
      <c r="CJ216" s="93">
        <f t="shared" si="489"/>
        <v>1</v>
      </c>
      <c r="CK216" s="93"/>
      <c r="CL216" s="93">
        <f t="shared" si="490"/>
        <v>1</v>
      </c>
      <c r="CM216" s="93"/>
      <c r="CN216" s="93">
        <f t="shared" si="491"/>
        <v>1</v>
      </c>
      <c r="CO216" s="93"/>
      <c r="CP216" s="93">
        <f t="shared" si="492"/>
        <v>1</v>
      </c>
      <c r="CQ216" s="93"/>
      <c r="CR216" s="93">
        <f t="shared" si="493"/>
        <v>1</v>
      </c>
      <c r="CS216" s="93"/>
    </row>
    <row r="217" spans="1:97" hidden="1">
      <c r="A217" s="8">
        <f t="shared" si="494"/>
        <v>6</v>
      </c>
      <c r="B217" s="93">
        <f t="shared" si="446"/>
        <v>1</v>
      </c>
      <c r="C217" s="93"/>
      <c r="D217" s="93">
        <f t="shared" si="447"/>
        <v>1</v>
      </c>
      <c r="E217" s="93"/>
      <c r="F217" s="93">
        <f t="shared" si="448"/>
        <v>1</v>
      </c>
      <c r="G217" s="93"/>
      <c r="H217" s="93">
        <f t="shared" si="449"/>
        <v>1</v>
      </c>
      <c r="I217" s="93"/>
      <c r="J217" s="93">
        <f t="shared" si="450"/>
        <v>1</v>
      </c>
      <c r="K217" s="93"/>
      <c r="L217" s="93">
        <f t="shared" si="451"/>
        <v>1</v>
      </c>
      <c r="M217" s="93"/>
      <c r="N217" s="93">
        <f t="shared" si="452"/>
        <v>1</v>
      </c>
      <c r="O217" s="93"/>
      <c r="P217" s="93">
        <f t="shared" si="453"/>
        <v>0</v>
      </c>
      <c r="Q217" s="93"/>
      <c r="R217" s="93">
        <f t="shared" si="454"/>
        <v>1</v>
      </c>
      <c r="S217" s="93"/>
      <c r="T217" s="93">
        <f t="shared" si="455"/>
        <v>1</v>
      </c>
      <c r="U217" s="93"/>
      <c r="V217" s="93">
        <f t="shared" si="456"/>
        <v>1</v>
      </c>
      <c r="W217" s="93"/>
      <c r="X217" s="93">
        <f t="shared" si="457"/>
        <v>1</v>
      </c>
      <c r="Y217" s="93"/>
      <c r="Z217" s="93">
        <f t="shared" si="458"/>
        <v>1</v>
      </c>
      <c r="AA217" s="93"/>
      <c r="AB217" s="93">
        <f t="shared" si="459"/>
        <v>0</v>
      </c>
      <c r="AC217" s="93"/>
      <c r="AD217" s="93">
        <f t="shared" si="460"/>
        <v>1</v>
      </c>
      <c r="AE217" s="93"/>
      <c r="AF217" s="93">
        <f t="shared" si="461"/>
        <v>1</v>
      </c>
      <c r="AG217" s="93"/>
      <c r="AH217" s="93">
        <f t="shared" si="462"/>
        <v>1</v>
      </c>
      <c r="AI217" s="93"/>
      <c r="AJ217" s="93">
        <f t="shared" si="463"/>
        <v>0</v>
      </c>
      <c r="AK217" s="93"/>
      <c r="AL217" s="93">
        <f t="shared" si="464"/>
        <v>0</v>
      </c>
      <c r="AM217" s="93"/>
      <c r="AN217" s="93">
        <f t="shared" si="465"/>
        <v>1</v>
      </c>
      <c r="AO217" s="93"/>
      <c r="AP217" s="93">
        <f t="shared" si="466"/>
        <v>1</v>
      </c>
      <c r="AQ217" s="93"/>
      <c r="AR217" s="93">
        <f t="shared" si="467"/>
        <v>0</v>
      </c>
      <c r="AS217" s="93"/>
      <c r="AT217" s="93">
        <f t="shared" si="468"/>
        <v>1</v>
      </c>
      <c r="AU217" s="93"/>
      <c r="AV217" s="93">
        <f t="shared" si="469"/>
        <v>1</v>
      </c>
      <c r="AW217" s="93"/>
      <c r="AX217" s="93">
        <f t="shared" si="470"/>
        <v>1</v>
      </c>
      <c r="AY217" s="93"/>
      <c r="AZ217" s="93">
        <f t="shared" si="471"/>
        <v>1</v>
      </c>
      <c r="BA217" s="93"/>
      <c r="BB217" s="93">
        <f t="shared" si="472"/>
        <v>1</v>
      </c>
      <c r="BC217" s="93"/>
      <c r="BD217" s="93">
        <f t="shared" si="473"/>
        <v>1</v>
      </c>
      <c r="BE217" s="93"/>
      <c r="BF217" s="93">
        <f t="shared" si="474"/>
        <v>1</v>
      </c>
      <c r="BG217" s="93"/>
      <c r="BH217" s="93">
        <f t="shared" si="475"/>
        <v>1</v>
      </c>
      <c r="BI217" s="93"/>
      <c r="BJ217" s="93">
        <f t="shared" si="476"/>
        <v>1</v>
      </c>
      <c r="BK217" s="93"/>
      <c r="BL217" s="93">
        <f t="shared" si="477"/>
        <v>1</v>
      </c>
      <c r="BM217" s="93"/>
      <c r="BN217" s="93">
        <f t="shared" si="478"/>
        <v>1</v>
      </c>
      <c r="BO217" s="93"/>
      <c r="BP217" s="93">
        <f t="shared" si="479"/>
        <v>1</v>
      </c>
      <c r="BQ217" s="93"/>
      <c r="BR217" s="93">
        <f t="shared" si="480"/>
        <v>1</v>
      </c>
      <c r="BS217" s="93"/>
      <c r="BT217" s="93">
        <f t="shared" si="481"/>
        <v>1</v>
      </c>
      <c r="BU217" s="93"/>
      <c r="BV217" s="93">
        <f t="shared" si="482"/>
        <v>1</v>
      </c>
      <c r="BW217" s="93"/>
      <c r="BX217" s="93">
        <f t="shared" si="483"/>
        <v>1</v>
      </c>
      <c r="BY217" s="93"/>
      <c r="BZ217" s="93">
        <f t="shared" si="484"/>
        <v>1</v>
      </c>
      <c r="CA217" s="93"/>
      <c r="CB217" s="93">
        <f t="shared" si="485"/>
        <v>0</v>
      </c>
      <c r="CC217" s="93"/>
      <c r="CD217" s="93">
        <f t="shared" si="486"/>
        <v>1</v>
      </c>
      <c r="CE217" s="93"/>
      <c r="CF217" s="93">
        <f t="shared" si="487"/>
        <v>1</v>
      </c>
      <c r="CG217" s="93"/>
      <c r="CH217" s="93">
        <f t="shared" si="488"/>
        <v>1</v>
      </c>
      <c r="CI217" s="93"/>
      <c r="CJ217" s="93">
        <f t="shared" si="489"/>
        <v>1</v>
      </c>
      <c r="CK217" s="93"/>
      <c r="CL217" s="93">
        <f t="shared" si="490"/>
        <v>1</v>
      </c>
      <c r="CM217" s="93"/>
      <c r="CN217" s="93">
        <f t="shared" si="491"/>
        <v>1</v>
      </c>
      <c r="CO217" s="93"/>
      <c r="CP217" s="93">
        <f t="shared" si="492"/>
        <v>0</v>
      </c>
      <c r="CQ217" s="93"/>
      <c r="CR217" s="93">
        <f t="shared" si="493"/>
        <v>1</v>
      </c>
      <c r="CS217" s="93"/>
    </row>
    <row r="218" spans="1:97" hidden="1">
      <c r="A218" s="8">
        <f t="shared" si="494"/>
        <v>7</v>
      </c>
      <c r="B218" s="93">
        <f t="shared" si="446"/>
        <v>0</v>
      </c>
      <c r="C218" s="93"/>
      <c r="D218" s="93">
        <f t="shared" si="447"/>
        <v>1</v>
      </c>
      <c r="E218" s="93"/>
      <c r="F218" s="93">
        <f t="shared" si="448"/>
        <v>0</v>
      </c>
      <c r="G218" s="93"/>
      <c r="H218" s="93">
        <f t="shared" si="449"/>
        <v>0</v>
      </c>
      <c r="I218" s="93"/>
      <c r="J218" s="93">
        <f t="shared" si="450"/>
        <v>0</v>
      </c>
      <c r="K218" s="93"/>
      <c r="L218" s="93">
        <f t="shared" si="451"/>
        <v>0</v>
      </c>
      <c r="M218" s="93"/>
      <c r="N218" s="93">
        <f t="shared" si="452"/>
        <v>0</v>
      </c>
      <c r="O218" s="93"/>
      <c r="P218" s="93">
        <f t="shared" si="453"/>
        <v>0</v>
      </c>
      <c r="Q218" s="93"/>
      <c r="R218" s="93">
        <f t="shared" si="454"/>
        <v>1</v>
      </c>
      <c r="S218" s="93"/>
      <c r="T218" s="93">
        <f t="shared" si="455"/>
        <v>1</v>
      </c>
      <c r="U218" s="93"/>
      <c r="V218" s="93">
        <f t="shared" si="456"/>
        <v>0</v>
      </c>
      <c r="W218" s="93"/>
      <c r="X218" s="93">
        <f t="shared" si="457"/>
        <v>1</v>
      </c>
      <c r="Y218" s="93"/>
      <c r="Z218" s="93">
        <f t="shared" si="458"/>
        <v>0</v>
      </c>
      <c r="AA218" s="93"/>
      <c r="AB218" s="93">
        <f t="shared" si="459"/>
        <v>0</v>
      </c>
      <c r="AC218" s="93"/>
      <c r="AD218" s="93">
        <f t="shared" si="460"/>
        <v>0</v>
      </c>
      <c r="AE218" s="93"/>
      <c r="AF218" s="93">
        <f t="shared" si="461"/>
        <v>1</v>
      </c>
      <c r="AG218" s="93"/>
      <c r="AH218" s="93">
        <f t="shared" si="462"/>
        <v>0</v>
      </c>
      <c r="AI218" s="93"/>
      <c r="AJ218" s="93">
        <f t="shared" si="463"/>
        <v>0</v>
      </c>
      <c r="AK218" s="93"/>
      <c r="AL218" s="93">
        <f t="shared" si="464"/>
        <v>0</v>
      </c>
      <c r="AM218" s="93"/>
      <c r="AN218" s="93">
        <f t="shared" si="465"/>
        <v>0</v>
      </c>
      <c r="AO218" s="93"/>
      <c r="AP218" s="93">
        <f t="shared" si="466"/>
        <v>0</v>
      </c>
      <c r="AQ218" s="93"/>
      <c r="AR218" s="93">
        <f t="shared" si="467"/>
        <v>0</v>
      </c>
      <c r="AS218" s="93"/>
      <c r="AT218" s="93">
        <f t="shared" si="468"/>
        <v>0</v>
      </c>
      <c r="AU218" s="93"/>
      <c r="AV218" s="93">
        <f t="shared" si="469"/>
        <v>0</v>
      </c>
      <c r="AW218" s="93"/>
      <c r="AX218" s="93">
        <f t="shared" si="470"/>
        <v>1</v>
      </c>
      <c r="AY218" s="93"/>
      <c r="AZ218" s="93">
        <f t="shared" si="471"/>
        <v>0</v>
      </c>
      <c r="BA218" s="93"/>
      <c r="BB218" s="93">
        <f t="shared" si="472"/>
        <v>1</v>
      </c>
      <c r="BC218" s="93"/>
      <c r="BD218" s="93">
        <f t="shared" si="473"/>
        <v>0</v>
      </c>
      <c r="BE218" s="93"/>
      <c r="BF218" s="93">
        <f t="shared" si="474"/>
        <v>1</v>
      </c>
      <c r="BG218" s="93"/>
      <c r="BH218" s="93">
        <f t="shared" si="475"/>
        <v>1</v>
      </c>
      <c r="BI218" s="93"/>
      <c r="BJ218" s="93">
        <f t="shared" si="476"/>
        <v>1</v>
      </c>
      <c r="BK218" s="93"/>
      <c r="BL218" s="93">
        <f t="shared" si="477"/>
        <v>0</v>
      </c>
      <c r="BM218" s="93"/>
      <c r="BN218" s="93">
        <f t="shared" si="478"/>
        <v>0</v>
      </c>
      <c r="BO218" s="93"/>
      <c r="BP218" s="93">
        <f t="shared" si="479"/>
        <v>1</v>
      </c>
      <c r="BQ218" s="93"/>
      <c r="BR218" s="93">
        <f t="shared" si="480"/>
        <v>0</v>
      </c>
      <c r="BS218" s="93"/>
      <c r="BT218" s="93">
        <f t="shared" si="481"/>
        <v>1</v>
      </c>
      <c r="BU218" s="93"/>
      <c r="BV218" s="93">
        <f t="shared" si="482"/>
        <v>0</v>
      </c>
      <c r="BW218" s="93"/>
      <c r="BX218" s="93">
        <f t="shared" si="483"/>
        <v>0</v>
      </c>
      <c r="BY218" s="93"/>
      <c r="BZ218" s="93">
        <f t="shared" si="484"/>
        <v>0</v>
      </c>
      <c r="CA218" s="93"/>
      <c r="CB218" s="93">
        <f t="shared" si="485"/>
        <v>0</v>
      </c>
      <c r="CC218" s="93"/>
      <c r="CD218" s="93">
        <f t="shared" si="486"/>
        <v>0</v>
      </c>
      <c r="CE218" s="93"/>
      <c r="CF218" s="93">
        <f t="shared" si="487"/>
        <v>0</v>
      </c>
      <c r="CG218" s="93"/>
      <c r="CH218" s="93">
        <f t="shared" si="488"/>
        <v>0</v>
      </c>
      <c r="CI218" s="93"/>
      <c r="CJ218" s="93">
        <f t="shared" si="489"/>
        <v>0</v>
      </c>
      <c r="CK218" s="93"/>
      <c r="CL218" s="93">
        <f t="shared" si="490"/>
        <v>1</v>
      </c>
      <c r="CM218" s="93"/>
      <c r="CN218" s="93">
        <f t="shared" si="491"/>
        <v>1</v>
      </c>
      <c r="CO218" s="93"/>
      <c r="CP218" s="93">
        <f t="shared" si="492"/>
        <v>0</v>
      </c>
      <c r="CQ218" s="93"/>
      <c r="CR218" s="93">
        <f t="shared" si="493"/>
        <v>1</v>
      </c>
      <c r="CS218" s="93"/>
    </row>
    <row r="219" spans="1:97" hidden="1">
      <c r="A219" s="8">
        <f t="shared" si="494"/>
        <v>8</v>
      </c>
      <c r="B219" s="93">
        <f t="shared" si="446"/>
        <v>0</v>
      </c>
      <c r="C219" s="93"/>
      <c r="D219" s="93">
        <f t="shared" si="447"/>
        <v>1</v>
      </c>
      <c r="E219" s="93"/>
      <c r="F219" s="93">
        <f t="shared" si="448"/>
        <v>0</v>
      </c>
      <c r="G219" s="93"/>
      <c r="H219" s="93">
        <f t="shared" si="449"/>
        <v>0</v>
      </c>
      <c r="I219" s="93"/>
      <c r="J219" s="93">
        <f t="shared" si="450"/>
        <v>0</v>
      </c>
      <c r="K219" s="93"/>
      <c r="L219" s="93">
        <f t="shared" si="451"/>
        <v>0</v>
      </c>
      <c r="M219" s="93"/>
      <c r="N219" s="93">
        <f t="shared" si="452"/>
        <v>0</v>
      </c>
      <c r="O219" s="93"/>
      <c r="P219" s="93">
        <f t="shared" si="453"/>
        <v>0</v>
      </c>
      <c r="Q219" s="93"/>
      <c r="R219" s="93">
        <f t="shared" si="454"/>
        <v>0</v>
      </c>
      <c r="S219" s="93"/>
      <c r="T219" s="93">
        <f t="shared" si="455"/>
        <v>1</v>
      </c>
      <c r="U219" s="93"/>
      <c r="V219" s="93">
        <f t="shared" si="456"/>
        <v>0</v>
      </c>
      <c r="W219" s="93"/>
      <c r="X219" s="93">
        <f t="shared" si="457"/>
        <v>0</v>
      </c>
      <c r="Y219" s="93"/>
      <c r="Z219" s="93">
        <f t="shared" si="458"/>
        <v>0</v>
      </c>
      <c r="AA219" s="93"/>
      <c r="AB219" s="93">
        <f t="shared" si="459"/>
        <v>0</v>
      </c>
      <c r="AC219" s="93"/>
      <c r="AD219" s="93">
        <f t="shared" si="460"/>
        <v>0</v>
      </c>
      <c r="AE219" s="93"/>
      <c r="AF219" s="93">
        <f t="shared" si="461"/>
        <v>1</v>
      </c>
      <c r="AG219" s="93"/>
      <c r="AH219" s="93">
        <f t="shared" si="462"/>
        <v>0</v>
      </c>
      <c r="AI219" s="93"/>
      <c r="AJ219" s="93">
        <f t="shared" si="463"/>
        <v>0</v>
      </c>
      <c r="AK219" s="93"/>
      <c r="AL219" s="93">
        <f t="shared" si="464"/>
        <v>0</v>
      </c>
      <c r="AM219" s="93"/>
      <c r="AN219" s="93">
        <f t="shared" si="465"/>
        <v>0</v>
      </c>
      <c r="AO219" s="93"/>
      <c r="AP219" s="93">
        <f t="shared" si="466"/>
        <v>0</v>
      </c>
      <c r="AQ219" s="93"/>
      <c r="AR219" s="93">
        <f t="shared" si="467"/>
        <v>0</v>
      </c>
      <c r="AS219" s="93"/>
      <c r="AT219" s="93">
        <f t="shared" si="468"/>
        <v>0</v>
      </c>
      <c r="AU219" s="93"/>
      <c r="AV219" s="93">
        <f t="shared" si="469"/>
        <v>0</v>
      </c>
      <c r="AW219" s="93"/>
      <c r="AX219" s="93">
        <f t="shared" si="470"/>
        <v>0</v>
      </c>
      <c r="AY219" s="93"/>
      <c r="AZ219" s="93">
        <f t="shared" si="471"/>
        <v>0</v>
      </c>
      <c r="BA219" s="93"/>
      <c r="BB219" s="93">
        <f t="shared" si="472"/>
        <v>0</v>
      </c>
      <c r="BC219" s="93"/>
      <c r="BD219" s="93">
        <f t="shared" si="473"/>
        <v>0</v>
      </c>
      <c r="BE219" s="93"/>
      <c r="BF219" s="93">
        <f t="shared" si="474"/>
        <v>0</v>
      </c>
      <c r="BG219" s="93"/>
      <c r="BH219" s="93">
        <f t="shared" si="475"/>
        <v>0</v>
      </c>
      <c r="BI219" s="93"/>
      <c r="BJ219" s="93">
        <f t="shared" si="476"/>
        <v>0</v>
      </c>
      <c r="BK219" s="93"/>
      <c r="BL219" s="93">
        <f t="shared" si="477"/>
        <v>0</v>
      </c>
      <c r="BM219" s="93"/>
      <c r="BN219" s="93">
        <f t="shared" si="478"/>
        <v>0</v>
      </c>
      <c r="BO219" s="93"/>
      <c r="BP219" s="93">
        <f t="shared" si="479"/>
        <v>0</v>
      </c>
      <c r="BQ219" s="93"/>
      <c r="BR219" s="93">
        <f t="shared" si="480"/>
        <v>0</v>
      </c>
      <c r="BS219" s="93"/>
      <c r="BT219" s="93">
        <f t="shared" si="481"/>
        <v>0</v>
      </c>
      <c r="BU219" s="93"/>
      <c r="BV219" s="93">
        <f t="shared" si="482"/>
        <v>0</v>
      </c>
      <c r="BW219" s="93"/>
      <c r="BX219" s="93">
        <f t="shared" si="483"/>
        <v>0</v>
      </c>
      <c r="BY219" s="93"/>
      <c r="BZ219" s="93">
        <f t="shared" si="484"/>
        <v>0</v>
      </c>
      <c r="CA219" s="93"/>
      <c r="CB219" s="93">
        <f t="shared" si="485"/>
        <v>0</v>
      </c>
      <c r="CC219" s="93"/>
      <c r="CD219" s="93">
        <f t="shared" si="486"/>
        <v>0</v>
      </c>
      <c r="CE219" s="93"/>
      <c r="CF219" s="93">
        <f t="shared" si="487"/>
        <v>0</v>
      </c>
      <c r="CG219" s="93"/>
      <c r="CH219" s="93">
        <f t="shared" si="488"/>
        <v>0</v>
      </c>
      <c r="CI219" s="93"/>
      <c r="CJ219" s="93">
        <f t="shared" si="489"/>
        <v>0</v>
      </c>
      <c r="CK219" s="93"/>
      <c r="CL219" s="93">
        <f t="shared" si="490"/>
        <v>0</v>
      </c>
      <c r="CM219" s="93"/>
      <c r="CN219" s="93">
        <f t="shared" si="491"/>
        <v>0</v>
      </c>
      <c r="CO219" s="93"/>
      <c r="CP219" s="93">
        <f t="shared" si="492"/>
        <v>0</v>
      </c>
      <c r="CQ219" s="93"/>
      <c r="CR219" s="93">
        <f t="shared" si="493"/>
        <v>1</v>
      </c>
      <c r="CS219" s="93"/>
    </row>
    <row r="220" spans="1:97" hidden="1">
      <c r="A220" s="8">
        <f t="shared" si="494"/>
        <v>9</v>
      </c>
      <c r="B220" s="93">
        <f t="shared" si="446"/>
        <v>0</v>
      </c>
      <c r="C220" s="93"/>
      <c r="D220" s="93">
        <f t="shared" si="447"/>
        <v>0</v>
      </c>
      <c r="E220" s="93"/>
      <c r="F220" s="93">
        <f t="shared" si="448"/>
        <v>0</v>
      </c>
      <c r="G220" s="93"/>
      <c r="H220" s="93">
        <f t="shared" si="449"/>
        <v>0</v>
      </c>
      <c r="I220" s="93"/>
      <c r="J220" s="93">
        <f t="shared" si="450"/>
        <v>0</v>
      </c>
      <c r="K220" s="93"/>
      <c r="L220" s="93">
        <f t="shared" si="451"/>
        <v>0</v>
      </c>
      <c r="M220" s="93"/>
      <c r="N220" s="93">
        <f t="shared" si="452"/>
        <v>0</v>
      </c>
      <c r="O220" s="93"/>
      <c r="P220" s="93">
        <f t="shared" si="453"/>
        <v>0</v>
      </c>
      <c r="Q220" s="93"/>
      <c r="R220" s="93">
        <f t="shared" si="454"/>
        <v>0</v>
      </c>
      <c r="S220" s="93"/>
      <c r="T220" s="93">
        <f t="shared" si="455"/>
        <v>0</v>
      </c>
      <c r="U220" s="93"/>
      <c r="V220" s="93">
        <f t="shared" si="456"/>
        <v>0</v>
      </c>
      <c r="W220" s="93"/>
      <c r="X220" s="93">
        <f t="shared" si="457"/>
        <v>0</v>
      </c>
      <c r="Y220" s="93"/>
      <c r="Z220" s="93">
        <f t="shared" si="458"/>
        <v>0</v>
      </c>
      <c r="AA220" s="93"/>
      <c r="AB220" s="93">
        <f t="shared" si="459"/>
        <v>0</v>
      </c>
      <c r="AC220" s="93"/>
      <c r="AD220" s="93">
        <f t="shared" si="460"/>
        <v>0</v>
      </c>
      <c r="AE220" s="93"/>
      <c r="AF220" s="93">
        <f t="shared" si="461"/>
        <v>0</v>
      </c>
      <c r="AG220" s="93"/>
      <c r="AH220" s="93">
        <f t="shared" si="462"/>
        <v>0</v>
      </c>
      <c r="AI220" s="93"/>
      <c r="AJ220" s="93">
        <f t="shared" si="463"/>
        <v>0</v>
      </c>
      <c r="AK220" s="93"/>
      <c r="AL220" s="93">
        <f t="shared" si="464"/>
        <v>0</v>
      </c>
      <c r="AM220" s="93"/>
      <c r="AN220" s="93">
        <f t="shared" si="465"/>
        <v>0</v>
      </c>
      <c r="AO220" s="93"/>
      <c r="AP220" s="93">
        <f t="shared" si="466"/>
        <v>0</v>
      </c>
      <c r="AQ220" s="93"/>
      <c r="AR220" s="93">
        <f t="shared" si="467"/>
        <v>0</v>
      </c>
      <c r="AS220" s="93"/>
      <c r="AT220" s="93">
        <f t="shared" si="468"/>
        <v>0</v>
      </c>
      <c r="AU220" s="93"/>
      <c r="AV220" s="93">
        <f t="shared" si="469"/>
        <v>0</v>
      </c>
      <c r="AW220" s="93"/>
      <c r="AX220" s="93">
        <f t="shared" si="470"/>
        <v>0</v>
      </c>
      <c r="AY220" s="93"/>
      <c r="AZ220" s="93">
        <f t="shared" si="471"/>
        <v>0</v>
      </c>
      <c r="BA220" s="93"/>
      <c r="BB220" s="93">
        <f t="shared" si="472"/>
        <v>0</v>
      </c>
      <c r="BC220" s="93"/>
      <c r="BD220" s="93">
        <f t="shared" si="473"/>
        <v>0</v>
      </c>
      <c r="BE220" s="93"/>
      <c r="BF220" s="93">
        <f t="shared" si="474"/>
        <v>0</v>
      </c>
      <c r="BG220" s="93"/>
      <c r="BH220" s="93">
        <f t="shared" si="475"/>
        <v>0</v>
      </c>
      <c r="BI220" s="93"/>
      <c r="BJ220" s="93">
        <f t="shared" si="476"/>
        <v>0</v>
      </c>
      <c r="BK220" s="93"/>
      <c r="BL220" s="93">
        <f t="shared" si="477"/>
        <v>0</v>
      </c>
      <c r="BM220" s="93"/>
      <c r="BN220" s="93">
        <f t="shared" si="478"/>
        <v>0</v>
      </c>
      <c r="BO220" s="93"/>
      <c r="BP220" s="93">
        <f t="shared" si="479"/>
        <v>0</v>
      </c>
      <c r="BQ220" s="93"/>
      <c r="BR220" s="93">
        <f t="shared" si="480"/>
        <v>0</v>
      </c>
      <c r="BS220" s="93"/>
      <c r="BT220" s="93">
        <f t="shared" si="481"/>
        <v>0</v>
      </c>
      <c r="BU220" s="93"/>
      <c r="BV220" s="93">
        <f t="shared" si="482"/>
        <v>0</v>
      </c>
      <c r="BW220" s="93"/>
      <c r="BX220" s="93">
        <f t="shared" si="483"/>
        <v>0</v>
      </c>
      <c r="BY220" s="93"/>
      <c r="BZ220" s="93">
        <f t="shared" si="484"/>
        <v>0</v>
      </c>
      <c r="CA220" s="93"/>
      <c r="CB220" s="93">
        <f t="shared" si="485"/>
        <v>0</v>
      </c>
      <c r="CC220" s="93"/>
      <c r="CD220" s="93">
        <f t="shared" si="486"/>
        <v>0</v>
      </c>
      <c r="CE220" s="93"/>
      <c r="CF220" s="93">
        <f t="shared" si="487"/>
        <v>0</v>
      </c>
      <c r="CG220" s="93"/>
      <c r="CH220" s="93">
        <f t="shared" si="488"/>
        <v>0</v>
      </c>
      <c r="CI220" s="93"/>
      <c r="CJ220" s="93">
        <f t="shared" si="489"/>
        <v>0</v>
      </c>
      <c r="CK220" s="93"/>
      <c r="CL220" s="93">
        <f t="shared" si="490"/>
        <v>0</v>
      </c>
      <c r="CM220" s="93"/>
      <c r="CN220" s="93">
        <f t="shared" si="491"/>
        <v>0</v>
      </c>
      <c r="CO220" s="93"/>
      <c r="CP220" s="93">
        <f t="shared" si="492"/>
        <v>0</v>
      </c>
      <c r="CQ220" s="93"/>
      <c r="CR220" s="93">
        <f t="shared" si="493"/>
        <v>1</v>
      </c>
      <c r="CS220" s="93"/>
    </row>
    <row r="221" spans="1:97" hidden="1">
      <c r="A221" s="8">
        <f t="shared" si="494"/>
        <v>10</v>
      </c>
      <c r="B221" s="93">
        <f t="shared" si="446"/>
        <v>0</v>
      </c>
      <c r="C221" s="93"/>
      <c r="D221" s="93">
        <f t="shared" si="447"/>
        <v>0</v>
      </c>
      <c r="E221" s="93"/>
      <c r="F221" s="93">
        <f t="shared" si="448"/>
        <v>0</v>
      </c>
      <c r="G221" s="93"/>
      <c r="H221" s="93">
        <f t="shared" si="449"/>
        <v>0</v>
      </c>
      <c r="I221" s="93"/>
      <c r="J221" s="93">
        <f t="shared" si="450"/>
        <v>0</v>
      </c>
      <c r="K221" s="93"/>
      <c r="L221" s="93">
        <f t="shared" si="451"/>
        <v>0</v>
      </c>
      <c r="M221" s="93"/>
      <c r="N221" s="93">
        <f t="shared" si="452"/>
        <v>0</v>
      </c>
      <c r="O221" s="93"/>
      <c r="P221" s="93">
        <f t="shared" si="453"/>
        <v>0</v>
      </c>
      <c r="Q221" s="93"/>
      <c r="R221" s="93">
        <f t="shared" si="454"/>
        <v>0</v>
      </c>
      <c r="S221" s="93"/>
      <c r="T221" s="93">
        <f t="shared" si="455"/>
        <v>0</v>
      </c>
      <c r="U221" s="93"/>
      <c r="V221" s="93">
        <f t="shared" si="456"/>
        <v>0</v>
      </c>
      <c r="W221" s="93"/>
      <c r="X221" s="93">
        <f t="shared" si="457"/>
        <v>0</v>
      </c>
      <c r="Y221" s="93"/>
      <c r="Z221" s="93">
        <f t="shared" si="458"/>
        <v>0</v>
      </c>
      <c r="AA221" s="93"/>
      <c r="AB221" s="93">
        <f t="shared" si="459"/>
        <v>0</v>
      </c>
      <c r="AC221" s="93"/>
      <c r="AD221" s="93">
        <f t="shared" si="460"/>
        <v>0</v>
      </c>
      <c r="AE221" s="93"/>
      <c r="AF221" s="93">
        <f t="shared" si="461"/>
        <v>0</v>
      </c>
      <c r="AG221" s="93"/>
      <c r="AH221" s="93">
        <f t="shared" si="462"/>
        <v>0</v>
      </c>
      <c r="AI221" s="93"/>
      <c r="AJ221" s="93">
        <f t="shared" si="463"/>
        <v>0</v>
      </c>
      <c r="AK221" s="93"/>
      <c r="AL221" s="93">
        <f t="shared" si="464"/>
        <v>0</v>
      </c>
      <c r="AM221" s="93"/>
      <c r="AN221" s="93">
        <f t="shared" si="465"/>
        <v>0</v>
      </c>
      <c r="AO221" s="93"/>
      <c r="AP221" s="93">
        <f t="shared" si="466"/>
        <v>0</v>
      </c>
      <c r="AQ221" s="93"/>
      <c r="AR221" s="93">
        <f t="shared" si="467"/>
        <v>0</v>
      </c>
      <c r="AS221" s="93"/>
      <c r="AT221" s="93">
        <f t="shared" si="468"/>
        <v>0</v>
      </c>
      <c r="AU221" s="93"/>
      <c r="AV221" s="93">
        <f t="shared" si="469"/>
        <v>0</v>
      </c>
      <c r="AW221" s="93"/>
      <c r="AX221" s="93">
        <f t="shared" si="470"/>
        <v>0</v>
      </c>
      <c r="AY221" s="93"/>
      <c r="AZ221" s="93">
        <f t="shared" si="471"/>
        <v>0</v>
      </c>
      <c r="BA221" s="93"/>
      <c r="BB221" s="93">
        <f t="shared" si="472"/>
        <v>0</v>
      </c>
      <c r="BC221" s="93"/>
      <c r="BD221" s="93">
        <f t="shared" si="473"/>
        <v>0</v>
      </c>
      <c r="BE221" s="93"/>
      <c r="BF221" s="93">
        <f t="shared" si="474"/>
        <v>0</v>
      </c>
      <c r="BG221" s="93"/>
      <c r="BH221" s="93">
        <f t="shared" si="475"/>
        <v>0</v>
      </c>
      <c r="BI221" s="93"/>
      <c r="BJ221" s="93">
        <f t="shared" si="476"/>
        <v>0</v>
      </c>
      <c r="BK221" s="93"/>
      <c r="BL221" s="93">
        <f t="shared" si="477"/>
        <v>0</v>
      </c>
      <c r="BM221" s="93"/>
      <c r="BN221" s="93">
        <f t="shared" si="478"/>
        <v>0</v>
      </c>
      <c r="BO221" s="93"/>
      <c r="BP221" s="93">
        <f t="shared" si="479"/>
        <v>0</v>
      </c>
      <c r="BQ221" s="93"/>
      <c r="BR221" s="93">
        <f t="shared" si="480"/>
        <v>0</v>
      </c>
      <c r="BS221" s="93"/>
      <c r="BT221" s="93">
        <f t="shared" si="481"/>
        <v>0</v>
      </c>
      <c r="BU221" s="93"/>
      <c r="BV221" s="93">
        <f t="shared" si="482"/>
        <v>0</v>
      </c>
      <c r="BW221" s="93"/>
      <c r="BX221" s="93">
        <f t="shared" si="483"/>
        <v>0</v>
      </c>
      <c r="BY221" s="93"/>
      <c r="BZ221" s="93">
        <f t="shared" si="484"/>
        <v>0</v>
      </c>
      <c r="CA221" s="93"/>
      <c r="CB221" s="93">
        <f t="shared" si="485"/>
        <v>0</v>
      </c>
      <c r="CC221" s="93"/>
      <c r="CD221" s="93">
        <f t="shared" si="486"/>
        <v>0</v>
      </c>
      <c r="CE221" s="93"/>
      <c r="CF221" s="93">
        <f t="shared" si="487"/>
        <v>0</v>
      </c>
      <c r="CG221" s="93"/>
      <c r="CH221" s="93">
        <f t="shared" si="488"/>
        <v>0</v>
      </c>
      <c r="CI221" s="93"/>
      <c r="CJ221" s="93">
        <f t="shared" si="489"/>
        <v>0</v>
      </c>
      <c r="CK221" s="93"/>
      <c r="CL221" s="93">
        <f t="shared" si="490"/>
        <v>0</v>
      </c>
      <c r="CM221" s="93"/>
      <c r="CN221" s="93">
        <f t="shared" si="491"/>
        <v>0</v>
      </c>
      <c r="CO221" s="93"/>
      <c r="CP221" s="93">
        <f t="shared" si="492"/>
        <v>0</v>
      </c>
      <c r="CQ221" s="93"/>
      <c r="CR221" s="93">
        <f t="shared" si="493"/>
        <v>1</v>
      </c>
      <c r="CS221" s="93"/>
    </row>
    <row r="222" spans="1:97" hidden="1">
      <c r="A222" s="8">
        <f t="shared" si="494"/>
        <v>11</v>
      </c>
      <c r="B222" s="93">
        <f t="shared" si="446"/>
        <v>0</v>
      </c>
      <c r="C222" s="93"/>
      <c r="D222" s="93">
        <f t="shared" si="447"/>
        <v>0</v>
      </c>
      <c r="E222" s="93"/>
      <c r="F222" s="93">
        <f t="shared" si="448"/>
        <v>0</v>
      </c>
      <c r="G222" s="93"/>
      <c r="H222" s="93">
        <f t="shared" si="449"/>
        <v>0</v>
      </c>
      <c r="I222" s="93"/>
      <c r="J222" s="93">
        <f t="shared" si="450"/>
        <v>0</v>
      </c>
      <c r="K222" s="93"/>
      <c r="L222" s="93">
        <f t="shared" si="451"/>
        <v>0</v>
      </c>
      <c r="M222" s="93"/>
      <c r="N222" s="93">
        <f t="shared" si="452"/>
        <v>0</v>
      </c>
      <c r="O222" s="93"/>
      <c r="P222" s="93">
        <f t="shared" si="453"/>
        <v>0</v>
      </c>
      <c r="Q222" s="93"/>
      <c r="R222" s="93">
        <f t="shared" si="454"/>
        <v>0</v>
      </c>
      <c r="S222" s="93"/>
      <c r="T222" s="93">
        <f t="shared" si="455"/>
        <v>0</v>
      </c>
      <c r="U222" s="93"/>
      <c r="V222" s="93">
        <f t="shared" si="456"/>
        <v>0</v>
      </c>
      <c r="W222" s="93"/>
      <c r="X222" s="93">
        <f t="shared" si="457"/>
        <v>0</v>
      </c>
      <c r="Y222" s="93"/>
      <c r="Z222" s="93">
        <f t="shared" si="458"/>
        <v>0</v>
      </c>
      <c r="AA222" s="93"/>
      <c r="AB222" s="93">
        <f t="shared" si="459"/>
        <v>0</v>
      </c>
      <c r="AC222" s="93"/>
      <c r="AD222" s="93">
        <f t="shared" si="460"/>
        <v>0</v>
      </c>
      <c r="AE222" s="93"/>
      <c r="AF222" s="93">
        <f t="shared" si="461"/>
        <v>0</v>
      </c>
      <c r="AG222" s="93"/>
      <c r="AH222" s="93">
        <f t="shared" si="462"/>
        <v>0</v>
      </c>
      <c r="AI222" s="93"/>
      <c r="AJ222" s="93">
        <f t="shared" si="463"/>
        <v>0</v>
      </c>
      <c r="AK222" s="93"/>
      <c r="AL222" s="93">
        <f t="shared" si="464"/>
        <v>0</v>
      </c>
      <c r="AM222" s="93"/>
      <c r="AN222" s="93">
        <f t="shared" si="465"/>
        <v>0</v>
      </c>
      <c r="AO222" s="93"/>
      <c r="AP222" s="93">
        <f t="shared" si="466"/>
        <v>0</v>
      </c>
      <c r="AQ222" s="93"/>
      <c r="AR222" s="93">
        <f t="shared" si="467"/>
        <v>0</v>
      </c>
      <c r="AS222" s="93"/>
      <c r="AT222" s="93">
        <f t="shared" si="468"/>
        <v>0</v>
      </c>
      <c r="AU222" s="93"/>
      <c r="AV222" s="93">
        <f t="shared" si="469"/>
        <v>0</v>
      </c>
      <c r="AW222" s="93"/>
      <c r="AX222" s="93">
        <f t="shared" si="470"/>
        <v>0</v>
      </c>
      <c r="AY222" s="93"/>
      <c r="AZ222" s="93">
        <f t="shared" si="471"/>
        <v>0</v>
      </c>
      <c r="BA222" s="93"/>
      <c r="BB222" s="93">
        <f t="shared" si="472"/>
        <v>0</v>
      </c>
      <c r="BC222" s="93"/>
      <c r="BD222" s="93">
        <f t="shared" si="473"/>
        <v>0</v>
      </c>
      <c r="BE222" s="93"/>
      <c r="BF222" s="93">
        <f t="shared" si="474"/>
        <v>0</v>
      </c>
      <c r="BG222" s="93"/>
      <c r="BH222" s="93">
        <f t="shared" si="475"/>
        <v>0</v>
      </c>
      <c r="BI222" s="93"/>
      <c r="BJ222" s="93">
        <f t="shared" si="476"/>
        <v>0</v>
      </c>
      <c r="BK222" s="93"/>
      <c r="BL222" s="93">
        <f t="shared" si="477"/>
        <v>0</v>
      </c>
      <c r="BM222" s="93"/>
      <c r="BN222" s="93">
        <f t="shared" si="478"/>
        <v>0</v>
      </c>
      <c r="BO222" s="93"/>
      <c r="BP222" s="93">
        <f t="shared" si="479"/>
        <v>0</v>
      </c>
      <c r="BQ222" s="93"/>
      <c r="BR222" s="93">
        <f t="shared" si="480"/>
        <v>0</v>
      </c>
      <c r="BS222" s="93"/>
      <c r="BT222" s="93">
        <f t="shared" si="481"/>
        <v>0</v>
      </c>
      <c r="BU222" s="93"/>
      <c r="BV222" s="93">
        <f t="shared" si="482"/>
        <v>0</v>
      </c>
      <c r="BW222" s="93"/>
      <c r="BX222" s="93">
        <f t="shared" si="483"/>
        <v>0</v>
      </c>
      <c r="BY222" s="93"/>
      <c r="BZ222" s="93">
        <f t="shared" si="484"/>
        <v>0</v>
      </c>
      <c r="CA222" s="93"/>
      <c r="CB222" s="93">
        <f t="shared" si="485"/>
        <v>0</v>
      </c>
      <c r="CC222" s="93"/>
      <c r="CD222" s="93">
        <f t="shared" si="486"/>
        <v>0</v>
      </c>
      <c r="CE222" s="93"/>
      <c r="CF222" s="93">
        <f t="shared" si="487"/>
        <v>0</v>
      </c>
      <c r="CG222" s="93"/>
      <c r="CH222" s="93">
        <f t="shared" si="488"/>
        <v>0</v>
      </c>
      <c r="CI222" s="93"/>
      <c r="CJ222" s="93">
        <f t="shared" si="489"/>
        <v>0</v>
      </c>
      <c r="CK222" s="93"/>
      <c r="CL222" s="93">
        <f t="shared" si="490"/>
        <v>0</v>
      </c>
      <c r="CM222" s="93"/>
      <c r="CN222" s="93">
        <f t="shared" si="491"/>
        <v>0</v>
      </c>
      <c r="CO222" s="93"/>
      <c r="CP222" s="93">
        <f t="shared" si="492"/>
        <v>0</v>
      </c>
      <c r="CQ222" s="93"/>
      <c r="CR222" s="93">
        <f t="shared" si="493"/>
        <v>1</v>
      </c>
      <c r="CS222" s="93"/>
    </row>
    <row r="223" spans="1:97" hidden="1">
      <c r="A223" s="8">
        <f t="shared" si="494"/>
        <v>12</v>
      </c>
      <c r="B223" s="93">
        <f t="shared" si="446"/>
        <v>0</v>
      </c>
      <c r="C223" s="93"/>
      <c r="D223" s="93">
        <f t="shared" si="447"/>
        <v>0</v>
      </c>
      <c r="E223" s="93"/>
      <c r="F223" s="93">
        <f t="shared" si="448"/>
        <v>0</v>
      </c>
      <c r="G223" s="93"/>
      <c r="H223" s="93">
        <f t="shared" si="449"/>
        <v>0</v>
      </c>
      <c r="I223" s="93"/>
      <c r="J223" s="93">
        <f t="shared" si="450"/>
        <v>0</v>
      </c>
      <c r="K223" s="93"/>
      <c r="L223" s="93">
        <f t="shared" si="451"/>
        <v>0</v>
      </c>
      <c r="M223" s="93"/>
      <c r="N223" s="93">
        <f t="shared" si="452"/>
        <v>0</v>
      </c>
      <c r="O223" s="93"/>
      <c r="P223" s="93">
        <f t="shared" si="453"/>
        <v>0</v>
      </c>
      <c r="Q223" s="93"/>
      <c r="R223" s="93">
        <f t="shared" si="454"/>
        <v>0</v>
      </c>
      <c r="S223" s="93"/>
      <c r="T223" s="93">
        <f t="shared" si="455"/>
        <v>0</v>
      </c>
      <c r="U223" s="93"/>
      <c r="V223" s="93">
        <f t="shared" si="456"/>
        <v>0</v>
      </c>
      <c r="W223" s="93"/>
      <c r="X223" s="93">
        <f t="shared" si="457"/>
        <v>0</v>
      </c>
      <c r="Y223" s="93"/>
      <c r="Z223" s="93">
        <f t="shared" si="458"/>
        <v>0</v>
      </c>
      <c r="AA223" s="93"/>
      <c r="AB223" s="93">
        <f t="shared" si="459"/>
        <v>0</v>
      </c>
      <c r="AC223" s="93"/>
      <c r="AD223" s="93">
        <f t="shared" si="460"/>
        <v>0</v>
      </c>
      <c r="AE223" s="93"/>
      <c r="AF223" s="93">
        <f t="shared" si="461"/>
        <v>0</v>
      </c>
      <c r="AG223" s="93"/>
      <c r="AH223" s="93">
        <f t="shared" si="462"/>
        <v>0</v>
      </c>
      <c r="AI223" s="93"/>
      <c r="AJ223" s="93">
        <f t="shared" si="463"/>
        <v>0</v>
      </c>
      <c r="AK223" s="93"/>
      <c r="AL223" s="93">
        <f t="shared" si="464"/>
        <v>0</v>
      </c>
      <c r="AM223" s="93"/>
      <c r="AN223" s="93">
        <f t="shared" si="465"/>
        <v>0</v>
      </c>
      <c r="AO223" s="93"/>
      <c r="AP223" s="93">
        <f t="shared" si="466"/>
        <v>0</v>
      </c>
      <c r="AQ223" s="93"/>
      <c r="AR223" s="93">
        <f t="shared" si="467"/>
        <v>0</v>
      </c>
      <c r="AS223" s="93"/>
      <c r="AT223" s="93">
        <f t="shared" si="468"/>
        <v>0</v>
      </c>
      <c r="AU223" s="93"/>
      <c r="AV223" s="93">
        <f t="shared" si="469"/>
        <v>0</v>
      </c>
      <c r="AW223" s="93"/>
      <c r="AX223" s="93">
        <f t="shared" si="470"/>
        <v>0</v>
      </c>
      <c r="AY223" s="93"/>
      <c r="AZ223" s="93">
        <f t="shared" si="471"/>
        <v>0</v>
      </c>
      <c r="BA223" s="93"/>
      <c r="BB223" s="93">
        <f t="shared" si="472"/>
        <v>0</v>
      </c>
      <c r="BC223" s="93"/>
      <c r="BD223" s="93">
        <f t="shared" si="473"/>
        <v>0</v>
      </c>
      <c r="BE223" s="93"/>
      <c r="BF223" s="93">
        <f t="shared" si="474"/>
        <v>0</v>
      </c>
      <c r="BG223" s="93"/>
      <c r="BH223" s="93">
        <f t="shared" si="475"/>
        <v>0</v>
      </c>
      <c r="BI223" s="93"/>
      <c r="BJ223" s="93">
        <f t="shared" si="476"/>
        <v>0</v>
      </c>
      <c r="BK223" s="93"/>
      <c r="BL223" s="93">
        <f t="shared" si="477"/>
        <v>0</v>
      </c>
      <c r="BM223" s="93"/>
      <c r="BN223" s="93">
        <f t="shared" si="478"/>
        <v>0</v>
      </c>
      <c r="BO223" s="93"/>
      <c r="BP223" s="93">
        <f t="shared" si="479"/>
        <v>0</v>
      </c>
      <c r="BQ223" s="93"/>
      <c r="BR223" s="93">
        <f t="shared" si="480"/>
        <v>0</v>
      </c>
      <c r="BS223" s="93"/>
      <c r="BT223" s="93">
        <f t="shared" si="481"/>
        <v>0</v>
      </c>
      <c r="BU223" s="93"/>
      <c r="BV223" s="93">
        <f t="shared" si="482"/>
        <v>0</v>
      </c>
      <c r="BW223" s="93"/>
      <c r="BX223" s="93">
        <f t="shared" si="483"/>
        <v>0</v>
      </c>
      <c r="BY223" s="93"/>
      <c r="BZ223" s="93">
        <f t="shared" si="484"/>
        <v>0</v>
      </c>
      <c r="CA223" s="93"/>
      <c r="CB223" s="93">
        <f t="shared" si="485"/>
        <v>0</v>
      </c>
      <c r="CC223" s="93"/>
      <c r="CD223" s="93">
        <f t="shared" si="486"/>
        <v>0</v>
      </c>
      <c r="CE223" s="93"/>
      <c r="CF223" s="93">
        <f t="shared" si="487"/>
        <v>0</v>
      </c>
      <c r="CG223" s="93"/>
      <c r="CH223" s="93">
        <f t="shared" si="488"/>
        <v>0</v>
      </c>
      <c r="CI223" s="93"/>
      <c r="CJ223" s="93">
        <f t="shared" si="489"/>
        <v>0</v>
      </c>
      <c r="CK223" s="93"/>
      <c r="CL223" s="93">
        <f t="shared" si="490"/>
        <v>0</v>
      </c>
      <c r="CM223" s="93"/>
      <c r="CN223" s="93">
        <f t="shared" si="491"/>
        <v>0</v>
      </c>
      <c r="CO223" s="93"/>
      <c r="CP223" s="93">
        <f t="shared" si="492"/>
        <v>0</v>
      </c>
      <c r="CQ223" s="93"/>
      <c r="CR223" s="93">
        <f t="shared" si="493"/>
        <v>0</v>
      </c>
      <c r="CS223" s="93"/>
    </row>
    <row r="224" spans="1:97" hidden="1">
      <c r="A224" s="8">
        <f t="shared" si="494"/>
        <v>13</v>
      </c>
      <c r="B224" s="93">
        <f t="shared" si="446"/>
        <v>0</v>
      </c>
      <c r="C224" s="93"/>
      <c r="D224" s="93">
        <f t="shared" si="447"/>
        <v>0</v>
      </c>
      <c r="E224" s="93"/>
      <c r="F224" s="93">
        <f t="shared" si="448"/>
        <v>0</v>
      </c>
      <c r="G224" s="93"/>
      <c r="H224" s="93">
        <f t="shared" si="449"/>
        <v>0</v>
      </c>
      <c r="I224" s="93"/>
      <c r="J224" s="93">
        <f t="shared" si="450"/>
        <v>0</v>
      </c>
      <c r="K224" s="93"/>
      <c r="L224" s="93">
        <f t="shared" si="451"/>
        <v>0</v>
      </c>
      <c r="M224" s="93"/>
      <c r="N224" s="93">
        <f t="shared" si="452"/>
        <v>0</v>
      </c>
      <c r="O224" s="93"/>
      <c r="P224" s="93">
        <f t="shared" si="453"/>
        <v>0</v>
      </c>
      <c r="Q224" s="93"/>
      <c r="R224" s="93">
        <f t="shared" si="454"/>
        <v>0</v>
      </c>
      <c r="S224" s="93"/>
      <c r="T224" s="93">
        <f t="shared" si="455"/>
        <v>0</v>
      </c>
      <c r="U224" s="93"/>
      <c r="V224" s="93">
        <f t="shared" si="456"/>
        <v>0</v>
      </c>
      <c r="W224" s="93"/>
      <c r="X224" s="93">
        <f t="shared" si="457"/>
        <v>0</v>
      </c>
      <c r="Y224" s="93"/>
      <c r="Z224" s="93">
        <f t="shared" si="458"/>
        <v>0</v>
      </c>
      <c r="AA224" s="93"/>
      <c r="AB224" s="93">
        <f t="shared" si="459"/>
        <v>0</v>
      </c>
      <c r="AC224" s="93"/>
      <c r="AD224" s="93">
        <f t="shared" si="460"/>
        <v>0</v>
      </c>
      <c r="AE224" s="93"/>
      <c r="AF224" s="93">
        <f t="shared" si="461"/>
        <v>0</v>
      </c>
      <c r="AG224" s="93"/>
      <c r="AH224" s="93">
        <f t="shared" si="462"/>
        <v>0</v>
      </c>
      <c r="AI224" s="93"/>
      <c r="AJ224" s="93">
        <f t="shared" si="463"/>
        <v>0</v>
      </c>
      <c r="AK224" s="93"/>
      <c r="AL224" s="93">
        <f t="shared" si="464"/>
        <v>0</v>
      </c>
      <c r="AM224" s="93"/>
      <c r="AN224" s="93">
        <f t="shared" si="465"/>
        <v>0</v>
      </c>
      <c r="AO224" s="93"/>
      <c r="AP224" s="93">
        <f t="shared" si="466"/>
        <v>0</v>
      </c>
      <c r="AQ224" s="93"/>
      <c r="AR224" s="93">
        <f t="shared" si="467"/>
        <v>0</v>
      </c>
      <c r="AS224" s="93"/>
      <c r="AT224" s="93">
        <f t="shared" si="468"/>
        <v>0</v>
      </c>
      <c r="AU224" s="93"/>
      <c r="AV224" s="93">
        <f t="shared" si="469"/>
        <v>0</v>
      </c>
      <c r="AW224" s="93"/>
      <c r="AX224" s="93">
        <f t="shared" si="470"/>
        <v>0</v>
      </c>
      <c r="AY224" s="93"/>
      <c r="AZ224" s="93">
        <f t="shared" si="471"/>
        <v>0</v>
      </c>
      <c r="BA224" s="93"/>
      <c r="BB224" s="93">
        <f t="shared" si="472"/>
        <v>0</v>
      </c>
      <c r="BC224" s="93"/>
      <c r="BD224" s="93">
        <f t="shared" si="473"/>
        <v>0</v>
      </c>
      <c r="BE224" s="93"/>
      <c r="BF224" s="93">
        <f t="shared" si="474"/>
        <v>0</v>
      </c>
      <c r="BG224" s="93"/>
      <c r="BH224" s="93">
        <f t="shared" si="475"/>
        <v>0</v>
      </c>
      <c r="BI224" s="93"/>
      <c r="BJ224" s="93">
        <f t="shared" si="476"/>
        <v>0</v>
      </c>
      <c r="BK224" s="93"/>
      <c r="BL224" s="93">
        <f t="shared" si="477"/>
        <v>0</v>
      </c>
      <c r="BM224" s="93"/>
      <c r="BN224" s="93">
        <f t="shared" si="478"/>
        <v>0</v>
      </c>
      <c r="BO224" s="93"/>
      <c r="BP224" s="93">
        <f t="shared" si="479"/>
        <v>0</v>
      </c>
      <c r="BQ224" s="93"/>
      <c r="BR224" s="93">
        <f t="shared" si="480"/>
        <v>0</v>
      </c>
      <c r="BS224" s="93"/>
      <c r="BT224" s="93">
        <f t="shared" si="481"/>
        <v>0</v>
      </c>
      <c r="BU224" s="93"/>
      <c r="BV224" s="93">
        <f t="shared" si="482"/>
        <v>0</v>
      </c>
      <c r="BW224" s="93"/>
      <c r="BX224" s="93">
        <f t="shared" si="483"/>
        <v>0</v>
      </c>
      <c r="BY224" s="93"/>
      <c r="BZ224" s="93">
        <f t="shared" si="484"/>
        <v>0</v>
      </c>
      <c r="CA224" s="93"/>
      <c r="CB224" s="93">
        <f t="shared" si="485"/>
        <v>0</v>
      </c>
      <c r="CC224" s="93"/>
      <c r="CD224" s="93">
        <f t="shared" si="486"/>
        <v>0</v>
      </c>
      <c r="CE224" s="93"/>
      <c r="CF224" s="93">
        <f t="shared" si="487"/>
        <v>0</v>
      </c>
      <c r="CG224" s="93"/>
      <c r="CH224" s="93">
        <f t="shared" si="488"/>
        <v>0</v>
      </c>
      <c r="CI224" s="93"/>
      <c r="CJ224" s="93">
        <f t="shared" si="489"/>
        <v>0</v>
      </c>
      <c r="CK224" s="93"/>
      <c r="CL224" s="93">
        <f t="shared" si="490"/>
        <v>0</v>
      </c>
      <c r="CM224" s="93"/>
      <c r="CN224" s="93">
        <f t="shared" si="491"/>
        <v>0</v>
      </c>
      <c r="CO224" s="93"/>
      <c r="CP224" s="93">
        <f t="shared" si="492"/>
        <v>0</v>
      </c>
      <c r="CQ224" s="93"/>
      <c r="CR224" s="93">
        <f t="shared" si="493"/>
        <v>0</v>
      </c>
      <c r="CS224" s="93"/>
    </row>
    <row r="225" spans="1:97" hidden="1">
      <c r="A225" s="8">
        <f t="shared" si="494"/>
        <v>14</v>
      </c>
      <c r="B225" s="93">
        <f t="shared" si="446"/>
        <v>0</v>
      </c>
      <c r="C225" s="93"/>
      <c r="D225" s="93">
        <f t="shared" si="447"/>
        <v>0</v>
      </c>
      <c r="E225" s="93"/>
      <c r="F225" s="93">
        <f t="shared" si="448"/>
        <v>0</v>
      </c>
      <c r="G225" s="93"/>
      <c r="H225" s="93">
        <f t="shared" si="449"/>
        <v>0</v>
      </c>
      <c r="I225" s="93"/>
      <c r="J225" s="93">
        <f t="shared" si="450"/>
        <v>0</v>
      </c>
      <c r="K225" s="93"/>
      <c r="L225" s="93">
        <f t="shared" si="451"/>
        <v>0</v>
      </c>
      <c r="M225" s="93"/>
      <c r="N225" s="93">
        <f t="shared" si="452"/>
        <v>0</v>
      </c>
      <c r="O225" s="93"/>
      <c r="P225" s="93">
        <f t="shared" si="453"/>
        <v>0</v>
      </c>
      <c r="Q225" s="93"/>
      <c r="R225" s="93">
        <f t="shared" si="454"/>
        <v>0</v>
      </c>
      <c r="S225" s="93"/>
      <c r="T225" s="93">
        <f t="shared" si="455"/>
        <v>0</v>
      </c>
      <c r="U225" s="93"/>
      <c r="V225" s="93">
        <f t="shared" si="456"/>
        <v>0</v>
      </c>
      <c r="W225" s="93"/>
      <c r="X225" s="93">
        <f t="shared" si="457"/>
        <v>0</v>
      </c>
      <c r="Y225" s="93"/>
      <c r="Z225" s="93">
        <f t="shared" si="458"/>
        <v>0</v>
      </c>
      <c r="AA225" s="93"/>
      <c r="AB225" s="93">
        <f t="shared" si="459"/>
        <v>0</v>
      </c>
      <c r="AC225" s="93"/>
      <c r="AD225" s="93">
        <f t="shared" si="460"/>
        <v>0</v>
      </c>
      <c r="AE225" s="93"/>
      <c r="AF225" s="93">
        <f t="shared" si="461"/>
        <v>0</v>
      </c>
      <c r="AG225" s="93"/>
      <c r="AH225" s="93">
        <f t="shared" si="462"/>
        <v>0</v>
      </c>
      <c r="AI225" s="93"/>
      <c r="AJ225" s="93">
        <f t="shared" si="463"/>
        <v>0</v>
      </c>
      <c r="AK225" s="93"/>
      <c r="AL225" s="93">
        <f t="shared" si="464"/>
        <v>0</v>
      </c>
      <c r="AM225" s="93"/>
      <c r="AN225" s="93">
        <f t="shared" si="465"/>
        <v>0</v>
      </c>
      <c r="AO225" s="93"/>
      <c r="AP225" s="93">
        <f t="shared" si="466"/>
        <v>0</v>
      </c>
      <c r="AQ225" s="93"/>
      <c r="AR225" s="93">
        <f t="shared" si="467"/>
        <v>0</v>
      </c>
      <c r="AS225" s="93"/>
      <c r="AT225" s="93">
        <f t="shared" si="468"/>
        <v>0</v>
      </c>
      <c r="AU225" s="93"/>
      <c r="AV225" s="93">
        <f t="shared" si="469"/>
        <v>0</v>
      </c>
      <c r="AW225" s="93"/>
      <c r="AX225" s="93">
        <f t="shared" si="470"/>
        <v>0</v>
      </c>
      <c r="AY225" s="93"/>
      <c r="AZ225" s="93">
        <f t="shared" si="471"/>
        <v>0</v>
      </c>
      <c r="BA225" s="93"/>
      <c r="BB225" s="93">
        <f t="shared" si="472"/>
        <v>0</v>
      </c>
      <c r="BC225" s="93"/>
      <c r="BD225" s="93">
        <f t="shared" si="473"/>
        <v>0</v>
      </c>
      <c r="BE225" s="93"/>
      <c r="BF225" s="93">
        <f t="shared" si="474"/>
        <v>0</v>
      </c>
      <c r="BG225" s="93"/>
      <c r="BH225" s="93">
        <f t="shared" si="475"/>
        <v>0</v>
      </c>
      <c r="BI225" s="93"/>
      <c r="BJ225" s="93">
        <f t="shared" si="476"/>
        <v>0</v>
      </c>
      <c r="BK225" s="93"/>
      <c r="BL225" s="93">
        <f t="shared" si="477"/>
        <v>0</v>
      </c>
      <c r="BM225" s="93"/>
      <c r="BN225" s="93">
        <f t="shared" si="478"/>
        <v>0</v>
      </c>
      <c r="BO225" s="93"/>
      <c r="BP225" s="93">
        <f t="shared" si="479"/>
        <v>0</v>
      </c>
      <c r="BQ225" s="93"/>
      <c r="BR225" s="93">
        <f t="shared" si="480"/>
        <v>0</v>
      </c>
      <c r="BS225" s="93"/>
      <c r="BT225" s="93">
        <f t="shared" si="481"/>
        <v>0</v>
      </c>
      <c r="BU225" s="93"/>
      <c r="BV225" s="93">
        <f t="shared" si="482"/>
        <v>0</v>
      </c>
      <c r="BW225" s="93"/>
      <c r="BX225" s="93">
        <f t="shared" si="483"/>
        <v>0</v>
      </c>
      <c r="BY225" s="93"/>
      <c r="BZ225" s="93">
        <f t="shared" si="484"/>
        <v>0</v>
      </c>
      <c r="CA225" s="93"/>
      <c r="CB225" s="93">
        <f t="shared" si="485"/>
        <v>0</v>
      </c>
      <c r="CC225" s="93"/>
      <c r="CD225" s="93">
        <f t="shared" si="486"/>
        <v>0</v>
      </c>
      <c r="CE225" s="93"/>
      <c r="CF225" s="93">
        <f t="shared" si="487"/>
        <v>0</v>
      </c>
      <c r="CG225" s="93"/>
      <c r="CH225" s="93">
        <f t="shared" si="488"/>
        <v>0</v>
      </c>
      <c r="CI225" s="93"/>
      <c r="CJ225" s="93">
        <f t="shared" si="489"/>
        <v>0</v>
      </c>
      <c r="CK225" s="93"/>
      <c r="CL225" s="93">
        <f t="shared" si="490"/>
        <v>0</v>
      </c>
      <c r="CM225" s="93"/>
      <c r="CN225" s="93">
        <f t="shared" si="491"/>
        <v>0</v>
      </c>
      <c r="CO225" s="93"/>
      <c r="CP225" s="93">
        <f t="shared" si="492"/>
        <v>0</v>
      </c>
      <c r="CQ225" s="93"/>
      <c r="CR225" s="93">
        <f t="shared" si="493"/>
        <v>0</v>
      </c>
      <c r="CS225" s="93"/>
    </row>
    <row r="226" spans="1:97" hidden="1">
      <c r="A226" s="8">
        <f t="shared" si="494"/>
        <v>15</v>
      </c>
      <c r="B226" s="93">
        <f t="shared" si="446"/>
        <v>0</v>
      </c>
      <c r="C226" s="93"/>
      <c r="D226" s="93">
        <f t="shared" si="447"/>
        <v>0</v>
      </c>
      <c r="E226" s="93"/>
      <c r="F226" s="93">
        <f t="shared" si="448"/>
        <v>0</v>
      </c>
      <c r="G226" s="93"/>
      <c r="H226" s="93">
        <f t="shared" si="449"/>
        <v>0</v>
      </c>
      <c r="I226" s="93"/>
      <c r="J226" s="93">
        <f t="shared" si="450"/>
        <v>0</v>
      </c>
      <c r="K226" s="93"/>
      <c r="L226" s="93">
        <f t="shared" si="451"/>
        <v>0</v>
      </c>
      <c r="M226" s="93"/>
      <c r="N226" s="93">
        <f t="shared" si="452"/>
        <v>0</v>
      </c>
      <c r="O226" s="93"/>
      <c r="P226" s="93">
        <f t="shared" si="453"/>
        <v>0</v>
      </c>
      <c r="Q226" s="93"/>
      <c r="R226" s="93">
        <f t="shared" si="454"/>
        <v>0</v>
      </c>
      <c r="S226" s="93"/>
      <c r="T226" s="93">
        <f t="shared" si="455"/>
        <v>0</v>
      </c>
      <c r="U226" s="93"/>
      <c r="V226" s="93">
        <f t="shared" si="456"/>
        <v>0</v>
      </c>
      <c r="W226" s="93"/>
      <c r="X226" s="93">
        <f t="shared" si="457"/>
        <v>0</v>
      </c>
      <c r="Y226" s="93"/>
      <c r="Z226" s="93">
        <f t="shared" si="458"/>
        <v>0</v>
      </c>
      <c r="AA226" s="93"/>
      <c r="AB226" s="93">
        <f t="shared" si="459"/>
        <v>0</v>
      </c>
      <c r="AC226" s="93"/>
      <c r="AD226" s="93">
        <f t="shared" si="460"/>
        <v>0</v>
      </c>
      <c r="AE226" s="93"/>
      <c r="AF226" s="93">
        <f t="shared" si="461"/>
        <v>0</v>
      </c>
      <c r="AG226" s="93"/>
      <c r="AH226" s="93">
        <f t="shared" si="462"/>
        <v>0</v>
      </c>
      <c r="AI226" s="93"/>
      <c r="AJ226" s="93">
        <f t="shared" si="463"/>
        <v>0</v>
      </c>
      <c r="AK226" s="93"/>
      <c r="AL226" s="93">
        <f t="shared" si="464"/>
        <v>0</v>
      </c>
      <c r="AM226" s="93"/>
      <c r="AN226" s="93">
        <f t="shared" si="465"/>
        <v>0</v>
      </c>
      <c r="AO226" s="93"/>
      <c r="AP226" s="93">
        <f t="shared" si="466"/>
        <v>0</v>
      </c>
      <c r="AQ226" s="93"/>
      <c r="AR226" s="93">
        <f t="shared" si="467"/>
        <v>0</v>
      </c>
      <c r="AS226" s="93"/>
      <c r="AT226" s="93">
        <f t="shared" si="468"/>
        <v>0</v>
      </c>
      <c r="AU226" s="93"/>
      <c r="AV226" s="93">
        <f t="shared" si="469"/>
        <v>0</v>
      </c>
      <c r="AW226" s="93"/>
      <c r="AX226" s="93">
        <f t="shared" si="470"/>
        <v>0</v>
      </c>
      <c r="AY226" s="93"/>
      <c r="AZ226" s="93">
        <f t="shared" si="471"/>
        <v>0</v>
      </c>
      <c r="BA226" s="93"/>
      <c r="BB226" s="93">
        <f t="shared" si="472"/>
        <v>0</v>
      </c>
      <c r="BC226" s="93"/>
      <c r="BD226" s="93">
        <f t="shared" si="473"/>
        <v>0</v>
      </c>
      <c r="BE226" s="93"/>
      <c r="BF226" s="93">
        <f t="shared" si="474"/>
        <v>0</v>
      </c>
      <c r="BG226" s="93"/>
      <c r="BH226" s="93">
        <f t="shared" si="475"/>
        <v>0</v>
      </c>
      <c r="BI226" s="93"/>
      <c r="BJ226" s="93">
        <f t="shared" si="476"/>
        <v>0</v>
      </c>
      <c r="BK226" s="93"/>
      <c r="BL226" s="93">
        <f t="shared" si="477"/>
        <v>0</v>
      </c>
      <c r="BM226" s="93"/>
      <c r="BN226" s="93">
        <f t="shared" si="478"/>
        <v>0</v>
      </c>
      <c r="BO226" s="93"/>
      <c r="BP226" s="93">
        <f t="shared" si="479"/>
        <v>0</v>
      </c>
      <c r="BQ226" s="93"/>
      <c r="BR226" s="93">
        <f t="shared" si="480"/>
        <v>0</v>
      </c>
      <c r="BS226" s="93"/>
      <c r="BT226" s="93">
        <f t="shared" si="481"/>
        <v>0</v>
      </c>
      <c r="BU226" s="93"/>
      <c r="BV226" s="93">
        <f t="shared" si="482"/>
        <v>0</v>
      </c>
      <c r="BW226" s="93"/>
      <c r="BX226" s="93">
        <f t="shared" si="483"/>
        <v>0</v>
      </c>
      <c r="BY226" s="93"/>
      <c r="BZ226" s="93">
        <f t="shared" si="484"/>
        <v>0</v>
      </c>
      <c r="CA226" s="93"/>
      <c r="CB226" s="93">
        <f t="shared" si="485"/>
        <v>0</v>
      </c>
      <c r="CC226" s="93"/>
      <c r="CD226" s="93">
        <f t="shared" si="486"/>
        <v>0</v>
      </c>
      <c r="CE226" s="93"/>
      <c r="CF226" s="93">
        <f t="shared" si="487"/>
        <v>0</v>
      </c>
      <c r="CG226" s="93"/>
      <c r="CH226" s="93">
        <f t="shared" si="488"/>
        <v>0</v>
      </c>
      <c r="CI226" s="93"/>
      <c r="CJ226" s="93">
        <f t="shared" si="489"/>
        <v>0</v>
      </c>
      <c r="CK226" s="93"/>
      <c r="CL226" s="93">
        <f t="shared" si="490"/>
        <v>0</v>
      </c>
      <c r="CM226" s="93"/>
      <c r="CN226" s="93">
        <f t="shared" si="491"/>
        <v>0</v>
      </c>
      <c r="CO226" s="93"/>
      <c r="CP226" s="93">
        <f t="shared" si="492"/>
        <v>0</v>
      </c>
      <c r="CQ226" s="93"/>
      <c r="CR226" s="93">
        <f t="shared" si="493"/>
        <v>0</v>
      </c>
      <c r="CS226" s="93"/>
    </row>
    <row r="227" spans="1:97" hidden="1">
      <c r="A227" s="8">
        <f t="shared" si="494"/>
        <v>16</v>
      </c>
      <c r="B227" s="93">
        <f t="shared" si="446"/>
        <v>0</v>
      </c>
      <c r="C227" s="93"/>
      <c r="D227" s="93">
        <f t="shared" si="447"/>
        <v>0</v>
      </c>
      <c r="E227" s="93"/>
      <c r="F227" s="93">
        <f t="shared" si="448"/>
        <v>0</v>
      </c>
      <c r="G227" s="93"/>
      <c r="H227" s="93">
        <f t="shared" si="449"/>
        <v>0</v>
      </c>
      <c r="I227" s="93"/>
      <c r="J227" s="93">
        <f t="shared" si="450"/>
        <v>0</v>
      </c>
      <c r="K227" s="93"/>
      <c r="L227" s="93">
        <f t="shared" si="451"/>
        <v>0</v>
      </c>
      <c r="M227" s="93"/>
      <c r="N227" s="93">
        <f t="shared" si="452"/>
        <v>0</v>
      </c>
      <c r="O227" s="93"/>
      <c r="P227" s="93">
        <f t="shared" si="453"/>
        <v>0</v>
      </c>
      <c r="Q227" s="93"/>
      <c r="R227" s="93">
        <f t="shared" si="454"/>
        <v>0</v>
      </c>
      <c r="S227" s="93"/>
      <c r="T227" s="93">
        <f t="shared" si="455"/>
        <v>0</v>
      </c>
      <c r="U227" s="93"/>
      <c r="V227" s="93">
        <f t="shared" si="456"/>
        <v>0</v>
      </c>
      <c r="W227" s="93"/>
      <c r="X227" s="93">
        <f t="shared" si="457"/>
        <v>0</v>
      </c>
      <c r="Y227" s="93"/>
      <c r="Z227" s="93">
        <f t="shared" si="458"/>
        <v>0</v>
      </c>
      <c r="AA227" s="93"/>
      <c r="AB227" s="93">
        <f t="shared" si="459"/>
        <v>0</v>
      </c>
      <c r="AC227" s="93"/>
      <c r="AD227" s="93">
        <f t="shared" si="460"/>
        <v>0</v>
      </c>
      <c r="AE227" s="93"/>
      <c r="AF227" s="93">
        <f t="shared" si="461"/>
        <v>0</v>
      </c>
      <c r="AG227" s="93"/>
      <c r="AH227" s="93">
        <f t="shared" si="462"/>
        <v>0</v>
      </c>
      <c r="AI227" s="93"/>
      <c r="AJ227" s="93">
        <f t="shared" si="463"/>
        <v>0</v>
      </c>
      <c r="AK227" s="93"/>
      <c r="AL227" s="93">
        <f t="shared" si="464"/>
        <v>0</v>
      </c>
      <c r="AM227" s="93"/>
      <c r="AN227" s="93">
        <f t="shared" si="465"/>
        <v>0</v>
      </c>
      <c r="AO227" s="93"/>
      <c r="AP227" s="93">
        <f t="shared" si="466"/>
        <v>0</v>
      </c>
      <c r="AQ227" s="93"/>
      <c r="AR227" s="93">
        <f t="shared" si="467"/>
        <v>0</v>
      </c>
      <c r="AS227" s="93"/>
      <c r="AT227" s="93">
        <f t="shared" si="468"/>
        <v>0</v>
      </c>
      <c r="AU227" s="93"/>
      <c r="AV227" s="93">
        <f t="shared" si="469"/>
        <v>0</v>
      </c>
      <c r="AW227" s="93"/>
      <c r="AX227" s="93">
        <f t="shared" si="470"/>
        <v>0</v>
      </c>
      <c r="AY227" s="93"/>
      <c r="AZ227" s="93">
        <f t="shared" si="471"/>
        <v>0</v>
      </c>
      <c r="BA227" s="93"/>
      <c r="BB227" s="93">
        <f t="shared" si="472"/>
        <v>0</v>
      </c>
      <c r="BC227" s="93"/>
      <c r="BD227" s="93">
        <f t="shared" si="473"/>
        <v>0</v>
      </c>
      <c r="BE227" s="93"/>
      <c r="BF227" s="93">
        <f t="shared" si="474"/>
        <v>0</v>
      </c>
      <c r="BG227" s="93"/>
      <c r="BH227" s="93">
        <f t="shared" si="475"/>
        <v>0</v>
      </c>
      <c r="BI227" s="93"/>
      <c r="BJ227" s="93">
        <f t="shared" si="476"/>
        <v>0</v>
      </c>
      <c r="BK227" s="93"/>
      <c r="BL227" s="93">
        <f t="shared" si="477"/>
        <v>0</v>
      </c>
      <c r="BM227" s="93"/>
      <c r="BN227" s="93">
        <f t="shared" si="478"/>
        <v>0</v>
      </c>
      <c r="BO227" s="93"/>
      <c r="BP227" s="93">
        <f t="shared" si="479"/>
        <v>0</v>
      </c>
      <c r="BQ227" s="93"/>
      <c r="BR227" s="93">
        <f t="shared" si="480"/>
        <v>0</v>
      </c>
      <c r="BS227" s="93"/>
      <c r="BT227" s="93">
        <f t="shared" si="481"/>
        <v>0</v>
      </c>
      <c r="BU227" s="93"/>
      <c r="BV227" s="93">
        <f t="shared" si="482"/>
        <v>0</v>
      </c>
      <c r="BW227" s="93"/>
      <c r="BX227" s="93">
        <f t="shared" si="483"/>
        <v>0</v>
      </c>
      <c r="BY227" s="93"/>
      <c r="BZ227" s="93">
        <f t="shared" si="484"/>
        <v>0</v>
      </c>
      <c r="CA227" s="93"/>
      <c r="CB227" s="93">
        <f t="shared" si="485"/>
        <v>0</v>
      </c>
      <c r="CC227" s="93"/>
      <c r="CD227" s="93">
        <f t="shared" si="486"/>
        <v>0</v>
      </c>
      <c r="CE227" s="93"/>
      <c r="CF227" s="93">
        <f t="shared" si="487"/>
        <v>0</v>
      </c>
      <c r="CG227" s="93"/>
      <c r="CH227" s="93">
        <f t="shared" si="488"/>
        <v>0</v>
      </c>
      <c r="CI227" s="93"/>
      <c r="CJ227" s="93">
        <f t="shared" si="489"/>
        <v>0</v>
      </c>
      <c r="CK227" s="93"/>
      <c r="CL227" s="93">
        <f t="shared" si="490"/>
        <v>0</v>
      </c>
      <c r="CM227" s="93"/>
      <c r="CN227" s="93">
        <f t="shared" si="491"/>
        <v>0</v>
      </c>
      <c r="CO227" s="93"/>
      <c r="CP227" s="93">
        <f t="shared" si="492"/>
        <v>0</v>
      </c>
      <c r="CQ227" s="93"/>
      <c r="CR227" s="93">
        <f t="shared" si="493"/>
        <v>0</v>
      </c>
      <c r="CS227" s="93"/>
    </row>
    <row r="228" spans="1:97" hidden="1"/>
    <row r="229" spans="1:97" s="33" customFormat="1">
      <c r="A229" s="10"/>
      <c r="B229" s="10" t="str">
        <f>B194&amp;B195&amp;B196&amp;B197&amp;B198&amp;B199&amp;B200&amp;B201&amp;B202&amp;B203&amp;B204&amp;B205&amp;B206&amp;B207&amp;B208&amp;B209&amp;B210</f>
        <v>0C0046FFC1FF44FFBFFF48FFBEFF46FFBCFF51FFBBFF51FFB8FF5DFFBAFF5DFFB7FF66FFBDFF66FFBAFF6AFFBDFF6AFFBAFF</v>
      </c>
      <c r="C229" s="10"/>
      <c r="D229" s="10" t="str">
        <f>D194&amp;D195&amp;D196&amp;D197&amp;D198&amp;D199&amp;D200&amp;D201&amp;D202&amp;D203&amp;D204&amp;D205&amp;D206&amp;D207&amp;D208&amp;D209&amp;D210</f>
        <v>100042FFC6FF45FFC6FF41FFCBFF44FFCBFF3EFFD1FF41FFD1FF3DFFD9FF40FFD9FF43FFE0FF45FFDEFF4BFFE3FF4BFFE0FF4FFFE5FF51FFE3FF4FFFE5FF52FFE5FF</v>
      </c>
      <c r="E229" s="10"/>
      <c r="F229" s="10" t="str">
        <f t="shared" ref="F229" si="495">F194&amp;F195&amp;F196&amp;F197&amp;F198&amp;F199&amp;F200&amp;F201&amp;F202&amp;F203&amp;F204&amp;F205&amp;F206&amp;F207&amp;F208&amp;F209&amp;F210</f>
        <v>0C0050FFEBFF53FFEBFF50FFF0FF53FFF0FF51FFFBFF54FFFBFF53FF020056FF020056FF090059FF090057FF0C005AFF0C00</v>
      </c>
      <c r="G229" s="10"/>
      <c r="H229" s="10" t="str">
        <f t="shared" ref="H229" si="496">H194&amp;H195&amp;H196&amp;H197&amp;H198&amp;H199&amp;H200&amp;H201&amp;H202&amp;H203&amp;H204&amp;H205&amp;H206&amp;H207&amp;H208&amp;H209&amp;H210</f>
        <v>0C0055FFEAFF55FFE7FF5DFFEBFF5DFFE8FF64FFEEFF66FFECFF69FFF3FF6BFFF1FF72FFF6FF72FFF3FF78FFF6FF78FFF3FF</v>
      </c>
      <c r="I229" s="10"/>
      <c r="J229" s="10" t="str">
        <f t="shared" ref="J229" si="497">J194&amp;J195&amp;J196&amp;J197&amp;J198&amp;J199&amp;J200&amp;J201&amp;J202&amp;J203&amp;J204&amp;J205&amp;J206&amp;J207&amp;J208&amp;J209&amp;J210</f>
        <v>0C007DFFF1FF7AFFF1FF7FFFEBFF7DFFE9FF85FFE3FF83FFE1FF8CFFDFFF8AFFDDFF92FFD5FF8FFFD5FF92FFCEFF8FFFCEFF</v>
      </c>
      <c r="K229" s="10"/>
      <c r="L229" s="10" t="str">
        <f t="shared" ref="L229" si="498">L194&amp;L195&amp;L196&amp;L197&amp;L198&amp;L199&amp;L200&amp;L201&amp;L202&amp;L203&amp;L204&amp;L205&amp;L206&amp;L207&amp;L208&amp;L209&amp;L210</f>
        <v>0C0092FFCAFF90FFC8FF96FFC3FF93FFC3FF96FFB9FF93FFB9FF92FFB0FF90FFB2FF8CFFABFF8AFFADFF8AFFA5FF88FFA7FF</v>
      </c>
      <c r="M229" s="10"/>
      <c r="N229" s="10" t="str">
        <f t="shared" ref="N229" si="499">N194&amp;N195&amp;N196&amp;N197&amp;N198&amp;N199&amp;N200&amp;N201&amp;N202&amp;N203&amp;N204&amp;N205&amp;N206&amp;N207&amp;N208&amp;N209&amp;N210</f>
        <v>0C0084FFA3FF84FFA6FF80FFA4FF82FFA6FF7AFFA8FF7CFFAAFF78FFAFFF7AFFB1FF74FFB5FF76FFB7FF6EFFB8FF70FFBAFF</v>
      </c>
      <c r="O229" s="10"/>
      <c r="P229" s="10" t="str">
        <f t="shared" ref="P229" si="500">P194&amp;P195&amp;P196&amp;P197&amp;P198&amp;P199&amp;P200&amp;P201&amp;P202&amp;P203&amp;P204&amp;P205&amp;P206&amp;P207&amp;P208&amp;P209&amp;P210</f>
        <v>0A008AFFA2FF88FFA0FF8CFF9FFF8AFF9DFF93FF9BFF91FF99FF9FFF98FF9FFF95FFA9FF96FFA9FF93FF</v>
      </c>
      <c r="Q229" s="10"/>
      <c r="R229" s="10" t="str">
        <f t="shared" ref="R229" si="501">R194&amp;R195&amp;R196&amp;R197&amp;R198&amp;R199&amp;R200&amp;R201&amp;R202&amp;R203&amp;R204&amp;R205&amp;R206&amp;R207&amp;R208&amp;R209&amp;R210</f>
        <v>0E00AAFF97FFADFF97FFAAFF9DFFADFF9DFFAEFFA4FFB0FFA2FFB5FFA8FFB7FFA6FFBAFFADFFBCFFABFFBBFFB2FFBEFFB2FFB9FFB6FFBCFFB6FF</v>
      </c>
      <c r="S229" s="10"/>
      <c r="T229" s="10" t="str">
        <f t="shared" ref="T229" si="502">T194&amp;T195&amp;T196&amp;T197&amp;T198&amp;T199&amp;T200&amp;T201&amp;T202&amp;T203&amp;T204&amp;T205&amp;T206&amp;T207&amp;T208&amp;T209&amp;T210</f>
        <v>1000B9FFBCFFBCFFBCFFB9FFC0FFBCFFC0FFBCFFC6FFBEFFC4FFC0FFCAFFC2FFC8FFC4FFCFFFC6FFCDFFC6FFD5FFC8FFD3FFCAFFDBFFCCFFD9FFCEFFDCFFCEFFD9FF</v>
      </c>
      <c r="U229" s="10"/>
      <c r="V229" s="10" t="str">
        <f t="shared" ref="V229" si="503">V194&amp;V195&amp;V196&amp;V197&amp;V198&amp;V199&amp;V200&amp;V201&amp;V202&amp;V203&amp;V204&amp;V205&amp;V206&amp;V207&amp;V208&amp;V209&amp;V210</f>
        <v>0C00D0FFDEFFD3FFDEFFCFFFE3FFD2FFE3FFCBFFE8FFCDFFEAFFC8FFF0FFCBFFF0FFC9FFF6FFCCFFF6FFCAFFFAFFCDFFFAFF</v>
      </c>
      <c r="W229" s="10"/>
      <c r="X229" s="10" t="str">
        <f t="shared" ref="X229" si="504">X194&amp;X195&amp;X196&amp;X197&amp;X198&amp;X199&amp;X200&amp;X201&amp;X202&amp;X203&amp;X204&amp;X205&amp;X206&amp;X207&amp;X208&amp;X209&amp;X210</f>
        <v>0E00C9FFFBFFC9FFFEFFC5FFFBFFC5FFFEFFC0FFF9FFBEFFFBFFBBFFF3FFB9FFF5FFB8FFEAFFB6FFECFFB1FFE6FFB1FFE9FFACFFE6FFACFFE9FF</v>
      </c>
      <c r="Y229" s="10"/>
      <c r="Z229" s="10" t="str">
        <f t="shared" ref="Z229" si="505">Z194&amp;Z195&amp;Z196&amp;Z197&amp;Z198&amp;Z199&amp;Z200&amp;Z201&amp;Z202&amp;Z203&amp;Z204&amp;Z205&amp;Z206&amp;Z207&amp;Z208&amp;Z209&amp;Z210</f>
        <v>0C00A6FFE5FFA6FFE8FFA2FFE6FFA2FFE9FF98FFE8FF9AFFEAFF91FFEFFF93FFF1FF88FFF2FF88FFF5FF7EFFF2FF7EFFF5FF</v>
      </c>
      <c r="AA229" s="10"/>
      <c r="AB229" s="10" t="str">
        <f t="shared" ref="AB229" si="506">AB194&amp;AB195&amp;AB196&amp;AB197&amp;AB198&amp;AB199&amp;AB200&amp;AB201&amp;AB202&amp;AB203&amp;AB204&amp;AB205&amp;AB206&amp;AB207&amp;AB208&amp;AB209&amp;AB210</f>
        <v>0A00ADFF91FFAAFF91FFADFF8CFFAAFF8CFFAEFF85FFABFF85FFB1FF7FFFAFFF7DFFB6FF7DFFB4FF7BFF</v>
      </c>
      <c r="AC229" s="10"/>
      <c r="AD229" s="10" t="str">
        <f t="shared" ref="AD229" si="507">AD194&amp;AD195&amp;AD196&amp;AD197&amp;AD198&amp;AD199&amp;AD200&amp;AD201&amp;AD202&amp;AD203&amp;AD204&amp;AD205&amp;AD206&amp;AD207&amp;AD208&amp;AD209&amp;AD210</f>
        <v>0C00BAFF7CFFBAFF79FFBFFF7CFFBFFF79FFC4FF7DFFC6FF7BFFCCFF81FFCEFF7FFFD3FF84FFD3FF81FFD7FF84FFD7FF81FF</v>
      </c>
      <c r="AE229" s="10"/>
      <c r="AF229" s="10" t="str">
        <f t="shared" ref="AF229" si="508">AF194&amp;AF195&amp;AF196&amp;AF197&amp;AF198&amp;AF199&amp;AF200&amp;AF201&amp;AF202&amp;AF203&amp;AF204&amp;AF205&amp;AF206&amp;AF207&amp;AF208&amp;AF209&amp;AF210</f>
        <v>1000D9FF85FFDCFF85FFD9FF89FFDCFF89FFD6FF8FFFD9FF8FFFD4FF96FFD7FF96FFD6FF9CFFD8FF9AFFDFFFA2FFDFFF9FFFE9FFA1FFE9FF9EFFEDFF9FFFEDFF9CFF</v>
      </c>
      <c r="AG229" s="10"/>
      <c r="AH229" s="10" t="str">
        <f t="shared" ref="AH229" si="509">AH194&amp;AH195&amp;AH196&amp;AH197&amp;AH198&amp;AH199&amp;AH200&amp;AH201&amp;AH202&amp;AH203&amp;AH204&amp;AH205&amp;AH206&amp;AH207&amp;AH208&amp;AH209&amp;AH210</f>
        <v>0C00EEFFA0FFF2FFA0FFEEFFA5FFF2FFA5FFF2FFAAFFF4FFA8FFF6FFAEFFF8FFACFFF8FFB3FFFBFFB3FFF8FFB7FFFBFFB7FF</v>
      </c>
      <c r="AI229" s="10"/>
      <c r="AJ229" s="10" t="str">
        <f t="shared" ref="AJ229" si="510">AJ194&amp;AJ195&amp;AJ196&amp;AJ197&amp;AJ198&amp;AJ199&amp;AJ200&amp;AJ201&amp;AJ202&amp;AJ203&amp;AJ204&amp;AJ205&amp;AJ206&amp;AJ207&amp;AJ208&amp;AJ209&amp;AJ210</f>
        <v>0800F8FFBDFFFBFFBDFFF8FFC5FFFBFFC5FFF5FFCEFFF8FFCEFFF4FFD5FFF7FFD5FF</v>
      </c>
      <c r="AK229" s="10"/>
      <c r="AL229" s="10" t="str">
        <f t="shared" ref="AL229" si="511">AL194&amp;AL195&amp;AL196&amp;AL197&amp;AL198&amp;AL199&amp;AL200&amp;AL201&amp;AL202&amp;AL203&amp;AL204&amp;AL205&amp;AL206&amp;AL207&amp;AL208&amp;AL209&amp;AL210</f>
        <v>0A00F2FFD6FFF2FFD9FFEBFFD7FFEBFFDAFFE2FFD8FFE2FFDBFFDCFFDAFFDCFFDDFFD4FFDAFFD4FFDDFF</v>
      </c>
      <c r="AM229" s="10"/>
      <c r="AN229" s="10" t="str">
        <f t="shared" ref="AN229" si="512">AN194&amp;AN195&amp;AN196&amp;AN197&amp;AN198&amp;AN199&amp;AN200&amp;AN201&amp;AN202&amp;AN203&amp;AN204&amp;AN205&amp;AN206&amp;AN207&amp;AN208&amp;AN209&amp;AN210</f>
        <v>0C00CBFFFFFFCEFFFFFFCCFF0400CFFF0400CFFF0A00D1FF0800D6FF0E00D6FF0B00DCFF0F00DCFF0C00E0FF0F00E0FF0C00</v>
      </c>
      <c r="AO229" s="10"/>
      <c r="AP229" s="10" t="str">
        <f t="shared" ref="AP229" si="513">AP194&amp;AP195&amp;AP196&amp;AP197&amp;AP198&amp;AP199&amp;AP200&amp;AP201&amp;AP202&amp;AP203&amp;AP204&amp;AP205&amp;AP206&amp;AP207&amp;AP208&amp;AP209&amp;AP210</f>
        <v>0C00CFFFFEFFCFFFFBFFD4FFFEFFD4FFFBFFDCFFFCFFDAFFFAFFE2FFF8FFE0FFF6FFE6FFF6FFE6FFF3FFEAFFF6FFEAFFF3FF</v>
      </c>
      <c r="AQ229" s="10"/>
      <c r="AR229" s="10" t="str">
        <f t="shared" ref="AR229" si="514">AR194&amp;AR195&amp;AR196&amp;AR197&amp;AR198&amp;AR199&amp;AR200&amp;AR201&amp;AR202&amp;AR203&amp;AR204&amp;AR205&amp;AR206&amp;AR207&amp;AR208&amp;AR209&amp;AR210</f>
        <v>0A00F1FFF6FFF1FFF3FFF8FFF7FFF8FFF4FFFFFFFAFF0000F8FF0300FFFF0500FDFF0400030007000300</v>
      </c>
      <c r="AS229" s="10"/>
      <c r="AT229" s="10" t="str">
        <f t="shared" ref="AT229" si="515">AT194&amp;AT195&amp;AT196&amp;AT197&amp;AT198&amp;AT199&amp;AT200&amp;AT201&amp;AT202&amp;AT203&amp;AT204&amp;AT205&amp;AT206&amp;AT207&amp;AT208&amp;AT209&amp;AT210</f>
        <v>0C000A0007000A0004000E0006000E000300150008001500050018000A001A0008001D000C001D0009001F000C001F000900</v>
      </c>
      <c r="AU229" s="10"/>
      <c r="AV229" s="10" t="str">
        <f t="shared" ref="AV229" si="516">AV194&amp;AV195&amp;AV196&amp;AV197&amp;AV198&amp;AV199&amp;AV200&amp;AV201&amp;AV202&amp;AV203&amp;AV204&amp;AV205&amp;AV206&amp;AV207&amp;AV208&amp;AV209&amp;AV210</f>
        <v>0C0025000B00250008002C000B002C00080035000500330003003700FCFF3400FCFF3500F3FF3300F5FF3200EEFF3000F0FF</v>
      </c>
      <c r="AW229" s="10"/>
      <c r="AX229" s="10" t="str">
        <f t="shared" ref="AX229" si="517">AX194&amp;AX195&amp;AX196&amp;AX197&amp;AX198&amp;AX199&amp;AX200&amp;AX201&amp;AX202&amp;AX203&amp;AX204&amp;AX205&amp;AX206&amp;AX207&amp;AX208&amp;AX209&amp;AX210</f>
        <v>0E002E00E9FF2C00EBFF2B00E4FF2900E6FF2900DDFF2600DDFF2900D7FF2700D5FF2D00D2FF2B00D0FF3100CEFF2F00CCFF3200CBFF2F00CBFF</v>
      </c>
      <c r="AY229" s="10"/>
      <c r="AZ229" s="10" t="str">
        <f t="shared" ref="AZ229" si="518">AZ194&amp;AZ195&amp;AZ196&amp;AZ197&amp;AZ198&amp;AZ199&amp;AZ200&amp;AZ201&amp;AZ202&amp;AZ203&amp;AZ204&amp;AZ205&amp;AZ206&amp;AZ207&amp;AZ208&amp;AZ209&amp;AZ210</f>
        <v>0C003300C5FF3000C5FF3200C1FF2F00C1FF2F00B9FF2D00BBFF2900B5FF2700B7FF2100B1FF1F00B3FF1C00AEFF1A00B0FF</v>
      </c>
      <c r="BA229" s="10"/>
      <c r="BB229" s="10" t="str">
        <f t="shared" ref="BB229" si="519">BB194&amp;BB195&amp;BB196&amp;BB197&amp;BB198&amp;BB199&amp;BB200&amp;BB201&amp;BB202&amp;BB203&amp;BB204&amp;BB205&amp;BB206&amp;BB207&amp;BB208&amp;BB209&amp;BB210</f>
        <v>0E001700ABFF1500ADFF1300A9FF1100ABFF0F00A3FF0D00A5FF08009CFF06009EFF000099FF00009CFFF9FF99FFF9FF9CFFF4FF9AFFF4FF9DFF</v>
      </c>
      <c r="BC229" s="10"/>
      <c r="BD229" s="10" t="str">
        <f t="shared" ref="BD229" si="520">BD194&amp;BD195&amp;BD196&amp;BD197&amp;BD198&amp;BD199&amp;BD200&amp;BD201&amp;BD202&amp;BD203&amp;BD204&amp;BD205&amp;BD206&amp;BD207&amp;BD208&amp;BD209&amp;BD210</f>
        <v>0C003500CAFF3500C7FF3C00CCFF3E00CAFF4400D2FF4600D0FF4E00D5FF4E00D2FF5600D4FF5600D1FF5D00D1FF5B00CFFF</v>
      </c>
      <c r="BE229" s="10"/>
      <c r="BF229" s="10" t="str">
        <f t="shared" ref="BF229" si="521">BF194&amp;BF195&amp;BF196&amp;BF197&amp;BF198&amp;BF199&amp;BF200&amp;BF201&amp;BF202&amp;BF203&amp;BF204&amp;BF205&amp;BF206&amp;BF207&amp;BF208&amp;BF209&amp;BF210</f>
        <v>0E006200CEFF6000CCFF6500CDFF6300CBFF6900C6FF6600C6FF6800C0FF6500C0FF6900BBFF6700B9FF6C00B7FF6A00B5FF6F00B7FF6F00B4FF</v>
      </c>
      <c r="BG229" s="10"/>
      <c r="BH229" s="10" t="str">
        <f t="shared" ref="BH229" si="522">BH194&amp;BH195&amp;BH196&amp;BH197&amp;BH198&amp;BH199&amp;BH200&amp;BH201&amp;BH202&amp;BH203&amp;BH204&amp;BH205&amp;BH206&amp;BH207&amp;BH208&amp;BH209&amp;BH210</f>
        <v>0E007300B1FF7000B1FF7200ADFF6F00ADFF6E00A4FF6C00A6FF6A0098FF68009AFF65008EFF630090FF5F0088FF5D008AFF5C0086FF5C0089FF</v>
      </c>
      <c r="BI229" s="10"/>
      <c r="BJ229" s="10" t="str">
        <f t="shared" ref="BJ229" si="523">BJ194&amp;BJ195&amp;BJ196&amp;BJ197&amp;BJ198&amp;BJ199&amp;BJ200&amp;BJ201&amp;BJ202&amp;BJ203&amp;BJ204&amp;BJ205&amp;BJ206&amp;BJ207&amp;BJ208&amp;BJ209&amp;BJ210</f>
        <v>0E007500B6FF7500B3FF7900B7FF7900B4FF8100BAFF8300B8FF8600C1FF8800BFFF8A00C9FF8C00C7FF8F00CEFF9100CCFF9500CFFF9500CCFF</v>
      </c>
      <c r="BK229" s="10"/>
      <c r="BL229" s="10" t="str">
        <f t="shared" ref="BL229" si="524">BL194&amp;BL195&amp;BL196&amp;BL197&amp;BL198&amp;BL199&amp;BL200&amp;BL201&amp;BL202&amp;BL203&amp;BL204&amp;BL205&amp;BL206&amp;BL207&amp;BL208&amp;BL209&amp;BL210</f>
        <v>0C009700D1FF9A00D1FF9600D5FF9900D5FF9500D9FF9700DBFF9000DFFF9200E1FF8D00E7FF9000E7FF8D00EBFF9000EBFF</v>
      </c>
      <c r="BM229" s="10"/>
      <c r="BN229" s="10" t="str">
        <f t="shared" ref="BN229" si="525">BN194&amp;BN195&amp;BN196&amp;BN197&amp;BN198&amp;BN199&amp;BN200&amp;BN201&amp;BN202&amp;BN203&amp;BN204&amp;BN205&amp;BN206&amp;BN207&amp;BN208&amp;BN209&amp;BN210</f>
        <v>0C008D00F1FF9000F1FF8C00F7FF8F00F7FF8A00FDFF8C00FFFF84000200860004007D0005007D0008007500060075000900</v>
      </c>
      <c r="BO229" s="10"/>
      <c r="BP229" s="10" t="str">
        <f t="shared" ref="BP229" si="526">BP194&amp;BP195&amp;BP196&amp;BP197&amp;BP198&amp;BP199&amp;BP200&amp;BP201&amp;BP202&amp;BP203&amp;BP204&amp;BP205&amp;BP206&amp;BP207&amp;BP208&amp;BP209&amp;BP210</f>
        <v>0E006F0007006F000A00690009006B000B0065000D0067000F00620014006500140063001B0066001B0061001F00630021005E00220060002400</v>
      </c>
      <c r="BQ229" s="10"/>
      <c r="BR229" s="10" t="str">
        <f t="shared" ref="BR229" si="527">BR194&amp;BR195&amp;BR196&amp;BR197&amp;BR198&amp;BR199&amp;BR200&amp;BR201&amp;BR202&amp;BR203&amp;BR204&amp;BR205&amp;BR206&amp;BR207&amp;BR208&amp;BR209&amp;BR210</f>
        <v>0C005A0022005A002500560021005400230052001D0050001F00500017004E0019004D0011004B0013004900100047001200</v>
      </c>
      <c r="BS229" s="10"/>
      <c r="BT229" s="10" t="str">
        <f t="shared" ref="BT229" si="528">BT194&amp;BT195&amp;BT196&amp;BT197&amp;BT198&amp;BT199&amp;BT200&amp;BT201&amp;BT202&amp;BT203&amp;BT204&amp;BT205&amp;BT206&amp;BT207&amp;BT208&amp;BT209&amp;BT210</f>
        <v>0E0043000E00430011003E000F003E00120035001000350013002F0013002F001600280012002600140024000F002200110024000D0021000D00</v>
      </c>
      <c r="BU229" s="10"/>
      <c r="BV229" s="10" t="str">
        <f t="shared" ref="BV229" si="529">BV194&amp;BV195&amp;BV196&amp;BV197&amp;BV198&amp;BV199&amp;BV200&amp;BV201&amp;BV202&amp;BV203&amp;BV204&amp;BV205&amp;BV206&amp;BV207&amp;BV208&amp;BV209&amp;BV210</f>
        <v>0C00040008000700080003000C0005000E000000120002001400FAFF1A00FCFF1C00F6FF2400F9FF2400F6FF2C00F9FF2C00</v>
      </c>
      <c r="BW229" s="10"/>
      <c r="BX229" s="10" t="str">
        <f t="shared" ref="BX229" si="530">BX194&amp;BX195&amp;BX196&amp;BX197&amp;BX198&amp;BX199&amp;BX200&amp;BX201&amp;BX202&amp;BX203&amp;BX204&amp;BX205&amp;BX206&amp;BX207&amp;BX208&amp;BX209&amp;BX210</f>
        <v>0C00F8FF3300FAFF3100FAFF3700FCFF350000003A000000370007003A00070037000D003B000D0038000F003C0011003A00</v>
      </c>
      <c r="BY229" s="10"/>
      <c r="BZ229" s="10" t="str">
        <f t="shared" ref="BZ229" si="531">BZ194&amp;BZ195&amp;BZ196&amp;BZ197&amp;BZ198&amp;BZ199&amp;BZ200&amp;BZ201&amp;BZ202&amp;BZ203&amp;BZ204&amp;BZ205&amp;BZ206&amp;BZ207&amp;BZ208&amp;BZ209&amp;BZ210</f>
        <v>0C0011003F0014003F00120043001500430011004700130049000D004D000F004F0006005200080054000400580007005800</v>
      </c>
      <c r="CA229" s="10"/>
      <c r="CB229" s="10" t="str">
        <f t="shared" ref="CB229" si="532">CB194&amp;CB195&amp;CB196&amp;CB197&amp;CB198&amp;CB199&amp;CB200&amp;CB201&amp;CB202&amp;CB203&amp;CB204&amp;CB205&amp;CB206&amp;CB207&amp;CB208&amp;CB209&amp;CB210</f>
        <v>0A0007005C00070059000D005C000D00590016005D0016005A001C005F001E005D002100610023005F00</v>
      </c>
      <c r="CC229" s="10"/>
      <c r="CD229" s="10" t="str">
        <f t="shared" ref="CD229" si="533">CD194&amp;CD195&amp;CD196&amp;CD197&amp;CD198&amp;CD199&amp;CD200&amp;CD201&amp;CD202&amp;CD203&amp;CD204&amp;CD205&amp;CD206&amp;CD207&amp;CD208&amp;CD209&amp;CD210</f>
        <v>0C0028006400280061002A0065002C0063002E0068003000660030006D0032006B00320073003500730033007E0036007E00</v>
      </c>
      <c r="CE229" s="10"/>
      <c r="CF229" s="10" t="str">
        <f t="shared" ref="CF229" si="534">CF194&amp;CF195&amp;CF196&amp;CF197&amp;CF198&amp;CF199&amp;CF200&amp;CF201&amp;CF202&amp;CF203&amp;CF204&amp;CF205&amp;CF206&amp;CF207&amp;CF208&amp;CF209&amp;CF210</f>
        <v>0C00380083003800800043008300430080005400800054007D0065007800630076007500710075006E0080006D0080006A00</v>
      </c>
      <c r="CG229" s="10"/>
      <c r="CH229" s="10" t="str">
        <f t="shared" ref="CH229" si="535">CH194&amp;CH195&amp;CH196&amp;CH197&amp;CH198&amp;CH199&amp;CH200&amp;CH201&amp;CH202&amp;CH203&amp;CH204&amp;CH205&amp;CH206&amp;CH207&amp;CH208&amp;CH209&amp;CH210</f>
        <v>0C000000790000007600100078001000750019007500170073001F0071001D006F0023006B00210069002600650023006500</v>
      </c>
      <c r="CI229" s="10"/>
      <c r="CJ229" s="10" t="str">
        <f t="shared" ref="CJ229" si="536">CJ194&amp;CJ195&amp;CJ196&amp;CJ197&amp;CJ198&amp;CJ199&amp;CJ200&amp;CJ201&amp;CJ202&amp;CJ203&amp;CJ204&amp;CJ205&amp;CJ206&amp;CJ207&amp;CJ208&amp;CJ209&amp;CJ210</f>
        <v>0C00D5FF4F00D5FF4C00DDFF4F00DDFF4C00E6FF5200E8FF5000EFFF5700F1FF5500FAFF5B00FAFF580001005C0001005900</v>
      </c>
      <c r="CK229" s="10"/>
      <c r="CL229" s="10" t="str">
        <f t="shared" ref="CL229" si="537">CL194&amp;CL195&amp;CL196&amp;CL197&amp;CL198&amp;CL199&amp;CL200&amp;CL201&amp;CL202&amp;CL203&amp;CL204&amp;CL205&amp;CL206&amp;CL207&amp;CL208&amp;CL209&amp;CL210</f>
        <v>0E00CFFF4C00CFFF4F00C6FF4C00C6FF4F00BCFF5000BEFF5200B4FF5500B6FF5700ABFF5A00ADFF5C00A3FF5D00A3FF60009CFF5F009CFF6200</v>
      </c>
      <c r="CM229" s="10"/>
      <c r="CN229" s="10" t="str">
        <f t="shared" ref="CN229" si="538">CN194&amp;CN195&amp;CN196&amp;CN197&amp;CN198&amp;CN199&amp;CN200&amp;CN201&amp;CN202&amp;CN203&amp;CN204&amp;CN205&amp;CN206&amp;CN207&amp;CN208&amp;CN209&amp;CN210</f>
        <v>0E0096FF5F0096FF620092FF5E0090FF60008BFF590089FF5B0085FF4E0082FF4E0083FF400080FF400083FF300080FF300081FF29007EFF2900</v>
      </c>
      <c r="CO229" s="10"/>
      <c r="CP229" s="10" t="str">
        <f t="shared" ref="CP229" si="539">CP194&amp;CP195&amp;CP196&amp;CP197&amp;CP198&amp;CP199&amp;CP200&amp;CP201&amp;CP202&amp;CP203&amp;CP204&amp;CP205&amp;CP206&amp;CP207&amp;CP208&amp;CP209&amp;CP210</f>
        <v>0A0081FF23007EFF230081FF17007EFF17007FFF0C007CFF0C007CFFFFFF79FFFFFF7CFFF7FF79FFF7FF</v>
      </c>
      <c r="CQ229" s="10"/>
      <c r="CR229" s="10" t="str">
        <f t="shared" ref="CR229" si="540">CR194&amp;CR195&amp;CR196&amp;CR197&amp;CR198&amp;CR199&amp;CR200&amp;CR201&amp;CR202&amp;CR203&amp;CR204&amp;CR205&amp;CR206&amp;CR207&amp;CR208&amp;CR209&amp;CR210</f>
        <v>160099FF64009CFF64009CFF6B009EFF6900A3FF7400A5FF7200B6FF8200B8FF8000CBFF8D00CDFF8B00E5FF9600E5FF9300F8FF9900F8FF96001700970017009400280092002600900031008B002F0089003400850032008300</v>
      </c>
      <c r="CS229" s="10"/>
    </row>
    <row r="232" spans="1:97">
      <c r="B232" s="67"/>
    </row>
    <row r="234" spans="1:97">
      <c r="H234" s="1">
        <f>610304+8</f>
        <v>610312</v>
      </c>
      <c r="I234" s="1" t="str">
        <f t="shared" ref="I234:I235" si="541">"80"&amp;DEC2HEX(H234,6)</f>
        <v>80095008</v>
      </c>
      <c r="J234" s="1" t="str">
        <f t="shared" ref="J234:J235" si="542">MID(I234,7,2)&amp;MID(I234,5,2)&amp;MID(I234,3,2)&amp;MID(I234,1,2)</f>
        <v>08500980</v>
      </c>
    </row>
    <row r="235" spans="1:97">
      <c r="B235" s="1" t="str">
        <f>80&amp;DEC2HEX(B232+D232)</f>
        <v>800</v>
      </c>
      <c r="H235" s="1">
        <f>H284</f>
        <v>614320</v>
      </c>
      <c r="I235" s="1" t="str">
        <f t="shared" si="541"/>
        <v>80095FB0</v>
      </c>
      <c r="J235" s="1" t="str">
        <f t="shared" si="542"/>
        <v>B05F0980</v>
      </c>
      <c r="K235" s="10" t="s">
        <v>475</v>
      </c>
      <c r="L235" s="67" t="str">
        <f>J234&amp;J235</f>
        <v>08500980B05F0980</v>
      </c>
      <c r="M235" s="1">
        <f>LEN(L235)</f>
        <v>16</v>
      </c>
    </row>
    <row r="236" spans="1:97">
      <c r="C236" s="1">
        <f>H284+COUNTA($B$237:$B$284)*4</f>
        <v>614512</v>
      </c>
      <c r="D236" s="1" t="str">
        <f>"80"&amp;DEC2HEX(C236,6)</f>
        <v>80096070</v>
      </c>
      <c r="E236" s="1" t="str">
        <f>MID(D236,7,2)&amp;MID(D236,5,2)&amp;MID(D236,3,2)&amp;MID(D236,1,2)</f>
        <v>70600980</v>
      </c>
      <c r="H236" s="1">
        <f>610304+8+COUNTA($G$237:$G$284)*4</f>
        <v>610504</v>
      </c>
      <c r="I236" s="1" t="str">
        <f>"80"&amp;DEC2HEX(H236,6)</f>
        <v>800950C8</v>
      </c>
      <c r="J236" s="1" t="str">
        <f>MID(I236,7,2)&amp;MID(I236,5,2)&amp;MID(I236,3,2)&amp;MID(I236,1,2)</f>
        <v>C8500980</v>
      </c>
      <c r="K236" s="10" t="s">
        <v>476</v>
      </c>
      <c r="L236" s="67" t="str">
        <f>J236&amp;J237&amp;J238&amp;J239&amp;J240&amp;J241&amp;J242&amp;J243&amp;J244&amp;J245&amp;J246&amp;J247&amp;J248&amp;J249&amp;J250&amp;J251&amp;J252&amp;J253&amp;J254&amp;J255&amp;J256&amp;J257&amp;J258&amp;J259&amp;J260&amp;J261&amp;J262&amp;J263&amp;J264&amp;J265&amp;J266&amp;J267&amp;J268&amp;J269&amp;J270&amp;J271&amp;J272&amp;J273&amp;J274&amp;J275&amp;J276&amp;J277&amp;J278&amp;J279&amp;J280&amp;J281&amp;J282&amp;J283</f>
        <v>C85009801451098078510980C4510980105209805C520980A8520980F4520980345309808C530980F05309803C54098094540980E0540980205509806C550980D05509801C5609805056098090560980DC5609802857098068570980B45709800058098058580980A4580980FC58098048590980A0590980F8590980505A09809C5A0980E85A0980405B09808C5B0980E45B0980305C09807C5C0980C85C0980085D0980545D0980A05D0980EC5D0980385E0980905E0980E85E0980285F0980</v>
      </c>
      <c r="M236" s="1">
        <f>LEN(L236)</f>
        <v>384</v>
      </c>
      <c r="N236" s="1">
        <f>(M236+M237)/2</f>
        <v>4008</v>
      </c>
    </row>
    <row r="237" spans="1:97">
      <c r="A237" s="1">
        <v>0</v>
      </c>
      <c r="B237" s="10" t="str">
        <f>INDEX($B$229:$CS$229,1,$A237*2+1)</f>
        <v>0C0046FFC1FF44FFBFFF48FFBEFF46FFBCFF51FFBBFF51FFB8FF5DFFBAFF5DFFB7FF66FFBDFF66FFBAFF6AFFBDFF6AFFBAFF</v>
      </c>
      <c r="C237" s="1">
        <f>LEN(B237)/2+C236</f>
        <v>614562</v>
      </c>
      <c r="D237" s="1" t="str">
        <f t="shared" ref="D237:D283" si="543">"80"&amp;DEC2HEX(C237,6)</f>
        <v>800960A2</v>
      </c>
      <c r="E237" s="1" t="str">
        <f t="shared" ref="E237:E283" si="544">MID(D237,7,2)&amp;MID(D237,5,2)&amp;MID(D237,3,2)&amp;MID(D237,1,2)</f>
        <v>A2600980</v>
      </c>
      <c r="G237" s="10" t="str">
        <f>INDEX($B$364:$CS$364,1,$A237*2+1)</f>
        <v>06020F2C44FFC3FF0000FF090300000048FFBDFF0000FF0B0500000052FFBAFF0000FF0B050000005DFFB9FF0000FFFC0400000066FFBCFF0000FFFC030000006DFFBCFF0000FF0001000000</v>
      </c>
      <c r="H237" s="1">
        <f>LEN(G237)/2+H236</f>
        <v>610580</v>
      </c>
      <c r="I237" s="1" t="str">
        <f t="shared" ref="I237:I283" si="545">"80"&amp;DEC2HEX(H237,6)</f>
        <v>80095114</v>
      </c>
      <c r="J237" s="1" t="str">
        <f t="shared" ref="J237:J283" si="546">MID(I237,7,2)&amp;MID(I237,5,2)&amp;MID(I237,3,2)&amp;MID(I237,1,2)</f>
        <v>14510980</v>
      </c>
      <c r="K237" s="10" t="s">
        <v>477</v>
      </c>
      <c r="L237" s="67" t="str">
        <f>G237&amp;G238&amp;G239&amp;G240&amp;G241&amp;G242&amp;G243&amp;G244&amp;G245&amp;G246&amp;G247&amp;G248&amp;G249&amp;G250&amp;G251&amp;G252&amp;G253&amp;G254&amp;G255&amp;G256&amp;G257&amp;G258&amp;G259&amp;G260&amp;G261&amp;G262&amp;G263&amp;G264&amp;G265&amp;G266&amp;G267&amp;G268&amp;G269&amp;G270&amp;G271&amp;G272&amp;G273&amp;G274&amp;G275&amp;G276&amp;G277&amp;G278&amp;G279&amp;G280&amp;G281&amp;G282&amp;G283&amp;G284</f>
        <v>06020F2C44FFC3FF0000FF090300000048FFBDFF0000FF0B0500000052FFBAFF0000FF0B050000005DFFB9FF0000FFFC0400000066FFBCFF0000FFFC030000006DFFBCFF0000FF00010000000802182E44FFC3FF0000FF000400000043FFCBFF0000FF010300000040FFD2FF0000FF00030000003FFFD9FF0000FFFE0400000044FFE0FF0000FFFC040000004CFFE2FF0000FFFD0200000050FFE4FF0000FFFF0200000052FFE9FF0000FF00010000000618112652FFE9FF0000FF000400000052FFF1FF0000FFFF0500000053FFFCFF0000FFFF0300000055FF02000000FFFE0300000058FF08000000FFFF0300000059FF0E000000FF00010000000618062A52FFE9FF0000FFFC060000005EFFEAFF0000FFFD0400000065FFEEFF0000FFFD030000006BFFF2FF0000FFFC0400000073FFF5FF0000FF0B040000007CFFF4FF0000FF000100000006061D2E7CFFF4FF0000FF08050000007EFFEAFF0000FF0A0400000085FFE3FF0000FF0A040000008CFFDEFF0000FF090400000091FFD6FF0000FF070500000090FFCCFF0000FF0001000000061D192A90FFCCFF0000FF090500000095FFC3FF0000FF080500000095FFB9FF0000FF070400000092FFB1FF0000FF05030000008CFFACFF0000FF060400000088FFA4FF0000FF000100000006190F2388FFA4FF0000FF030300000081FFA5FF0000FF02030000007CFFAAFF0000FF010300000079FFB1FF0000FF010300000075FFB6FF0000FF02050000006DFFBCFF0000FF00010000000519012788FFA4FF0000FF09030000008CFF9EFF0000FF0A0300000092FF9AFF0000FF0B060000009FFF97FF0000FF0B06000000ACFF95FF0000FF000100000007011B29ACFF95FF0000FF0004000000ACFF9DFF0000FFFE03000000AFFFA3FF0000FFFD04000000B7FFA8FF0000FFFE03000000BCFFADFF0000FFFF03000000BDFFB3FF0000FF0103000000BAFFB9FF0000FF0001000000081B1C29BAFFB9FF0000FFFF03000000BBFFC0FF0000FFFF02000000BDFFC5FF0000FFFD03000000C2FFC9FF0000FFFE02000000C5FFCEFF0000FFFF03000000C7FFD5FF0000FFFE03000000CCFFDAFF0000FFFC03000000D2FFDCFF0000FF0001000000061C0920D2FFDCFF0000FF0004000000D1FFE4FF0000FF0103000000CCFFEAFF0000FF0003000000CAFFF0FF0000FFFF03000000CBFFF7FF0000FFFF03000000CDFFFDFF0000FF000100000007091A2BCDFFFDFF0000FF0403000000C6FFFDFF0000FF0403000000C0FFFBFF0000FF0603000000BBFFF5FF0000FF0604000000B7FFECFF0000FF0503000000B2FFE8FF0000FF0404000000AAFFE7FF0000FF0001000000061A062EAAFFE7FF0000FF0304000000A2FFE8FF0000FF03040000009AFFEAFF0000FF020400000093FFF0FF0000FF030500000088FFF4FF0000FF04060000007CFFF4FF0000FF000100000005011F1DACFF95FF0000FF0804000000ACFF8DFF0000FF0804000000ADFF85FF0000FF0903000000B1FF7FFF0000FF0A04000000B8FF7BFF0000FF0001000000061F0723B8FF7BFF0000FFFC04000000C0FF7BFF0000FFFC03000000C6FF7CFF0000FFFD04000000CDFF80FF0000FFFD03000000D3FF83FF0000FFFC03000000DAFF83FF0000FF000100000008072132DAFF83FF0000FFFF03000000DBFF8AFF0000FF0102000000D8FF8FFF0000FF0004000000D6FF97FF0000FFFF02000000D7FF9CFF0000FFFD04000000E0FFA0FF0000FFFC04000000E9FFA0FF0000FF0A03000000F0FF9DFF0000FF00010000000621001DF0FF9DFF0000FF0004000000F0FFA5FF0000FFFF02000000F2FFAAFF0000FFFD02000000F6FFADFF0000FFFE03000000F9FFB3FF0000FFFF03000000FAFFBAFF0000FF00010000000400081DFAFFBAFF0000FF0005000000F9FFC5FF0000FF0004000000F6FFCEFF0000FF0005000000F4FFD8FF0000FF000100000005081C21F4FFD8FF0000FF0304000000EBFFD9FF0000FF0304000000E3FFDAFF0000FF0303000000DCFFDCFF0000FF0405000000D2FFDCFF0000FF00010000000609121FCDFFFDFF0000FFFF03000000CEFF03000000FFFF03000000D0FF09000000FFFD03000000D6FF0C000000FFFC03000000DCFF0D000000FFFC03000000E3FF0E000000FF000100000006092020CDFFFDFF0000FFFC04000000D5FFFDFF0000FF0B03000000DCFFFBFF0000FF0A03000000E1FFF7FF0000FF0B03000000E7FFF5FF0000FFFC03000000EEFFF5FF0000FF000100000005202320EEFFF5FF0000FFFC05000000F8FFF6FF0000FFFD040000000000FAFF0000FFFE030000000400FFFF0000FFFF03000000060005000000FF000100000006231519060005000000FF0B030000000D0004000000FFFC03000000140006000000FFFD02000000190009000000FFFC010000001C000A000000FFFC0200000021000A000000FF00010000000615222B21000A000000FF0B050000002B0009000000FF0A04000000330004000000FF08040000003500FCFF0000FF07030000003400F5FF0000FF06050000002E00EDFF0000FF000100000007220D272E00EDFF0000FF06040000002A00E6FF0000FF07040000002700DEFF0000FF08040000002800D6FF0000FF09020000002B00D2FF0000FF0A030000003000CDFF0000FF08020000003100C8FF0000FF0001000000060D26253100C8FF0000FF07030000003000C1FF0000FF06030000002D00BBFF0000FF05030000002700B6FF0000FF04040000001F00B3FF0000FF05040000001800ADFF0000FF00010000000726212E1800ADFF0000FF05030000001200AAFF0000FF06030000000D00A4FF0000FF060400000006009DFF0000FF040300000000009BFF0000FF0404000000F8FF9BFF0000FF0304000000F0FF9DFF0000FF0001000000060D282E3100C8FF0000FFFC050000003C00CCFF0000FFFD040000004400D1FF0000FFFC040000004D00D4FF0000FF0B040000005600D3FF0000FF0A040000005E00CFFF0000FF0001000000072805235E00CFFF0000FF0A030000006400CCFF0000FF09030000006700C6FF0000FF07030000006600C0FF0000FF08030000006700BAFF0000FF0A020000006B00B7FF0000FF0B030000007200B5FF0000FF0001000000070517347200B5FF0000FF07030000007000AEFF0000FF06040000006C00A5FF0000FF070500000068009AFF0000FF0605000000630090FF0000FF06040000005E0089FF0000FF0402000000590088FF0000FF000100000007050E2D7200B5FF0000FFFC030000007900B6FF0000FFFC040000008100B9FF0000FFFE040000008700C0FF0000FFFE040000008B00C8FF0000FFFE030000008F00CDFF0000FFFC040000009800CEFF0000FF0001000000060E2A209800CEFF0000FF00030000009700D5FF0000FF00030000009500DBFF0000FF01030000009100E0FF0000FF01030000008E00E7FF0000FF00030000008E00EEFF0000FF0001000000062A292A8E00EEFF0000FF00040000008D00F7FF0000FF00030000008B00FEFF0000FF0203000000850003000000FF03040000007D0006000000FF0306000000710007000000FF000100000007290424710007000000FF03030000006A0009000000FF020300000065000E000000FF0002000000630013000000FFFF0300000064001A000000FF0003000000620020000000FF02030000005C0024000000FF00010000000604241E5C0024000000FF0403000000550022000000FF060300000050001D000000FF07030000004F0017000000FF06030000004B0012000000FF050300000045000F000000FF00010000000724152745000F000000FF03040000003D0010000000FF0304000000350011000000FF02030000002F0014000000FF0404000000260013000000FF0602000000230010000000FF070300000021000A000000FF000100000006230A2B060005000000FF000400000004000D000000FF0103000000000013000000FF0105000000FAFF1B000000FF0004000000F7FF23000000FF0006000000F7FF2F000000FF0001000000060A251FF7FF2F000000FFFE03000000FAFF35000000FFFD03000000000038000000FFFC03000000060038000000FFFC030000000C0039000000FFFC0300000012003B000000FF00010000000625032112003B000000FFFF03000000130042000000FF0003000000120048000000FF02030000000D004D000000FF0204000000070053000000FF010300000004005A000000FF00010000000503271F04005A000000FFFC040000000D005A000000FFFC0400000015005B000000FFFC040000001D005D000000FFFD04000000240061000000FF000100000006270C24240061000000FFFD030000002B0064000000FFFE020000002E0067000000FFFE0200000031006B000000FFFF04000000330073000000FFFF07000000340081000000FF0001000000060C164F340081000000FFFC07000000430081000000FF0B0800000054007E000000FF0A08000000640076000000FF0B0900000075006F000000FF0B0600000082006A000000FF000100000006132731FDFF77000000FF0B090000000F0076000000FF0B04000000180073000000FF0A030000001D006F000000FF0A0300000022006A000000FF0804000000240061000000FF0001000000061E0332D3FF4D000000FFFC05000000DEFF4D000000FFFD04000000E7FF51000000FFFD05000000F0FF56000000FFFC05000000FAFF59000000FFFC0500000004005A000000FF0001000000071E0B39D3FF4D000000FF0406000000C7FF4D000000FF0305000000BDFF51000000FF0204000000B6FF55000000FF0205000000ACFF5B000000FF0304000000A3FF5E000000FF03040000009AFF61000000FF0001000000070B10439AFF61000000FF040400000091FF5E000000FF05040000008AFF59000000FF060600000084FF4E000000FF070700000082FF40000000FF080800000082FF30000000FF070500000080FF25000000FF00010000000510063180FF25000000FF080700000080FF17000000FF07060000007EFF0B000000FF07050000007BFF00000000FF08060000007CFFF4FF0000FF00010000000B0B0CB19AFF61000000FFFF040000009DFF6A000000FFFE05000000A4FF72000000FFFD0C000000B8FF80000000FFFD0B000000CDFF8B000000FFFC0C000000E5FF94000000FFFC09000000F7FF97000000FF0B0F000000160095000000FF0B08000000270090000000FF0A05000000300089000000FF0904000000340081000000FF0001000000</v>
      </c>
      <c r="M237" s="1">
        <f>LEN(L237)</f>
        <v>7632</v>
      </c>
    </row>
    <row r="238" spans="1:97">
      <c r="A238" s="1">
        <f>A237+1</f>
        <v>1</v>
      </c>
      <c r="B238" s="10" t="str">
        <f t="shared" ref="B238:B284" si="547">INDEX($B$229:$CS$229,1,$A238*2+1)</f>
        <v>100042FFC6FF45FFC6FF41FFCBFF44FFCBFF3EFFD1FF41FFD1FF3DFFD9FF40FFD9FF43FFE0FF45FFDEFF4BFFE3FF4BFFE0FF4FFFE5FF51FFE3FF4FFFE5FF52FFE5FF</v>
      </c>
      <c r="C238" s="1">
        <f t="shared" ref="C238:C284" si="548">LEN(B238)/2+C237</f>
        <v>614628</v>
      </c>
      <c r="D238" s="1" t="str">
        <f t="shared" si="543"/>
        <v>800960E4</v>
      </c>
      <c r="E238" s="1" t="str">
        <f t="shared" si="544"/>
        <v>E4600980</v>
      </c>
      <c r="G238" s="10" t="str">
        <f t="shared" ref="G238:G284" si="549">INDEX($B$364:$CS$364,1,$A238*2+1)</f>
        <v>0802182E44FFC3FF0000FF000400000043FFCBFF0000FF010300000040FFD2FF0000FF00030000003FFFD9FF0000FFFE0400000044FFE0FF0000FFFC040000004CFFE2FF0000FFFD0200000050FFE4FF0000FFFF0200000052FFE9FF0000FF0001000000</v>
      </c>
      <c r="H238" s="1">
        <f t="shared" ref="H238:H284" si="550">LEN(G238)/2+H237</f>
        <v>610680</v>
      </c>
      <c r="I238" s="1" t="str">
        <f t="shared" si="545"/>
        <v>80095178</v>
      </c>
      <c r="J238" s="1" t="str">
        <f t="shared" si="546"/>
        <v>78510980</v>
      </c>
      <c r="K238" s="10" t="s">
        <v>478</v>
      </c>
      <c r="L238" s="67" t="str">
        <f>E236&amp;E237&amp;E238&amp;E239&amp;E240&amp;E241&amp;E242&amp;E243&amp;E244&amp;E245&amp;E246&amp;E247&amp;E248&amp;E249&amp;E250&amp;E251&amp;E252&amp;E253&amp;E254&amp;E255&amp;E256&amp;E257&amp;E258&amp;E259&amp;E260&amp;E261&amp;E262&amp;E263&amp;E264&amp;E265&amp;E266&amp;E267&amp;E268&amp;E269&amp;E270&amp;E271&amp;E272&amp;E273&amp;E274&amp;E275&amp;E276&amp;E277&amp;E278&amp;E279&amp;E280&amp;E281&amp;E282&amp;E283</f>
        <v>70600980A2600980E460098016610980486109807A610980AC610980DE610980086209804262098084620980B6620980F0620980226309804C6309807E630980C0630980F2630980146409803E64098070640980A2640980CC640980FE640980306509806A6509809C650980D665098008660980426609807C660980B6660980E86609801A6709805467098086670980C0670980F2670980246809805668098080680980B2680980E4680980166909804869098082690980BC690980E6690980</v>
      </c>
      <c r="M238" s="1">
        <f>LEN(L238)</f>
        <v>384</v>
      </c>
      <c r="N238" s="1">
        <f>(M238+M239)/2</f>
        <v>2704</v>
      </c>
    </row>
    <row r="239" spans="1:97">
      <c r="A239" s="1">
        <f t="shared" ref="A239:A302" si="551">A238+1</f>
        <v>2</v>
      </c>
      <c r="B239" s="10" t="str">
        <f t="shared" si="547"/>
        <v>0C0050FFEBFF53FFEBFF50FFF0FF53FFF0FF51FFFBFF54FFFBFF53FF020056FF020056FF090059FF090057FF0C005AFF0C00</v>
      </c>
      <c r="C239" s="1">
        <f t="shared" si="548"/>
        <v>614678</v>
      </c>
      <c r="D239" s="1" t="str">
        <f t="shared" si="543"/>
        <v>80096116</v>
      </c>
      <c r="E239" s="1" t="str">
        <f t="shared" si="544"/>
        <v>16610980</v>
      </c>
      <c r="G239" s="10" t="str">
        <f t="shared" si="549"/>
        <v>0618112652FFE9FF0000FF000400000052FFF1FF0000FFFF0500000053FFFCFF0000FFFF0300000055FF02000000FFFE0300000058FF08000000FFFF0300000059FF0E000000FF0001000000</v>
      </c>
      <c r="H239" s="1">
        <f t="shared" si="550"/>
        <v>610756</v>
      </c>
      <c r="I239" s="1" t="str">
        <f t="shared" si="545"/>
        <v>800951C4</v>
      </c>
      <c r="J239" s="1" t="str">
        <f t="shared" si="546"/>
        <v>C4510980</v>
      </c>
      <c r="K239" s="10" t="s">
        <v>479</v>
      </c>
      <c r="L239" s="67" t="str">
        <f>B237&amp;B238&amp;B239&amp;B240&amp;B241&amp;B242&amp;B243&amp;B244&amp;B245&amp;B246&amp;B247&amp;B248&amp;B249&amp;B250&amp;B251&amp;B252&amp;B253&amp;B254&amp;B255&amp;B256&amp;B257&amp;B258&amp;B259&amp;B260&amp;B261&amp;B262&amp;B263&amp;B264&amp;B265&amp;B266&amp;B267&amp;B268&amp;B269&amp;B270&amp;B271&amp;B272&amp;B273&amp;B274&amp;B275&amp;B276&amp;B277&amp;B278&amp;B279&amp;B280&amp;B281&amp;B282&amp;B283&amp;B284</f>
        <v>0C0046FFC1FF44FFBFFF48FFBEFF46FFBCFF51FFBBFF51FFB8FF5DFFBAFF5DFFB7FF66FFBDFF66FFBAFF6AFFBDFF6AFFBAFF100042FFC6FF45FFC6FF41FFCBFF44FFCBFF3EFFD1FF41FFD1FF3DFFD9FF40FFD9FF43FFE0FF45FFDEFF4BFFE3FF4BFFE0FF4FFFE5FF51FFE3FF4FFFE5FF52FFE5FF0C0050FFEBFF53FFEBFF50FFF0FF53FFF0FF51FFFBFF54FFFBFF53FF020056FF020056FF090059FF090057FF0C005AFF0C000C0055FFEAFF55FFE7FF5DFFEBFF5DFFE8FF64FFEEFF66FFECFF69FFF3FF6BFFF1FF72FFF6FF72FFF3FF78FFF6FF78FFF3FF0C007DFFF1FF7AFFF1FF7FFFEBFF7DFFE9FF85FFE3FF83FFE1FF8CFFDFFF8AFFDDFF92FFD5FF8FFFD5FF92FFCEFF8FFFCEFF0C0092FFCAFF90FFC8FF96FFC3FF93FFC3FF96FFB9FF93FFB9FF92FFB0FF90FFB2FF8CFFABFF8AFFADFF8AFFA5FF88FFA7FF0C0084FFA3FF84FFA6FF80FFA4FF82FFA6FF7AFFA8FF7CFFAAFF78FFAFFF7AFFB1FF74FFB5FF76FFB7FF6EFFB8FF70FFBAFF0A008AFFA2FF88FFA0FF8CFF9FFF8AFF9DFF93FF9BFF91FF99FF9FFF98FF9FFF95FFA9FF96FFA9FF93FF0E00AAFF97FFADFF97FFAAFF9DFFADFF9DFFAEFFA4FFB0FFA2FFB5FFA8FFB7FFA6FFBAFFADFFBCFFABFFBBFFB2FFBEFFB2FFB9FFB6FFBCFFB6FF1000B9FFBCFFBCFFBCFFB9FFC0FFBCFFC0FFBCFFC6FFBEFFC4FFC0FFCAFFC2FFC8FFC4FFCFFFC6FFCDFFC6FFD5FFC8FFD3FFCAFFDBFFCCFFD9FFCEFFDCFFCEFFD9FF0C00D0FFDEFFD3FFDEFFCFFFE3FFD2FFE3FFCBFFE8FFCDFFEAFFC8FFF0FFCBFFF0FFC9FFF6FFCCFFF6FFCAFFFAFFCDFFFAFF0E00C9FFFBFFC9FFFEFFC5FFFBFFC5FFFEFFC0FFF9FFBEFFFBFFBBFFF3FFB9FFF5FFB8FFEAFFB6FFECFFB1FFE6FFB1FFE9FFACFFE6FFACFFE9FF0C00A6FFE5FFA6FFE8FFA2FFE6FFA2FFE9FF98FFE8FF9AFFEAFF91FFEFFF93FFF1FF88FFF2FF88FFF5FF7EFFF2FF7EFFF5FF0A00ADFF91FFAAFF91FFADFF8CFFAAFF8CFFAEFF85FFABFF85FFB1FF7FFFAFFF7DFFB6FF7DFFB4FF7BFF0C00BAFF7CFFBAFF79FFBFFF7CFFBFFF79FFC4FF7DFFC6FF7BFFCCFF81FFCEFF7FFFD3FF84FFD3FF81FFD7FF84FFD7FF81FF1000D9FF85FFDCFF85FFD9FF89FFDCFF89FFD6FF8FFFD9FF8FFFD4FF96FFD7FF96FFD6FF9CFFD8FF9AFFDFFFA2FFDFFF9FFFE9FFA1FFE9FF9EFFEDFF9FFFEDFF9CFF0C00EEFFA0FFF2FFA0FFEEFFA5FFF2FFA5FFF2FFAAFFF4FFA8FFF6FFAEFFF8FFACFFF8FFB3FFFBFFB3FFF8FFB7FFFBFFB7FF0800F8FFBDFFFBFFBDFFF8FFC5FFFBFFC5FFF5FFCEFFF8FFCEFFF4FFD5FFF7FFD5FF0A00F2FFD6FFF2FFD9FFEBFFD7FFEBFFDAFFE2FFD8FFE2FFDBFFDCFFDAFFDCFFDDFFD4FFDAFFD4FFDDFF0C00CBFFFFFFCEFFFFFFCCFF0400CFFF0400CFFF0A00D1FF0800D6FF0E00D6FF0B00DCFF0F00DCFF0C00E0FF0F00E0FF0C000C00CFFFFEFFCFFFFBFFD4FFFEFFD4FFFBFFDCFFFCFFDAFFFAFFE2FFF8FFE0FFF6FFE6FFF6FFE6FFF3FFEAFFF6FFEAFFF3FF0A00F1FFF6FFF1FFF3FFF8FFF7FFF8FFF4FFFFFFFAFF0000F8FF0300FFFF0500FDFF04000300070003000C000A0007000A0004000E0006000E000300150008001500050018000A001A0008001D000C001D0009001F000C001F0009000C0025000B00250008002C000B002C00080035000500330003003700FCFF3400FCFF3500F3FF3300F5FF3200EEFF3000F0FF0E002E00E9FF2C00EBFF2B00E4FF2900E6FF2900DDFF2600DDFF2900D7FF2700D5FF2D00D2FF2B00D0FF3100CEFF2F00CCFF3200CBFF2F00CBFF0C003300C5FF3000C5FF3200C1FF2F00C1FF2F00B9FF2D00BBFF2900B5FF2700B7FF2100B1FF1F00B3FF1C00AEFF1A00B0FF0E001700ABFF1500ADFF1300A9FF1100ABFF0F00A3FF0D00A5FF08009CFF06009EFF000099FF00009CFFF9FF99FFF9FF9CFFF4FF9AFFF4FF9DFF0C003500CAFF3500C7FF3C00CCFF3E00CAFF4400D2FF4600D0FF4E00D5FF4E00D2FF5600D4FF5600D1FF5D00D1FF5B00CFFF0E006200CEFF6000CCFF6500CDFF6300CBFF6900C6FF6600C6FF6800C0FF6500C0FF6900BBFF6700B9FF6C00B7FF6A00B5FF6F00B7FF6F00B4FF0E007300B1FF7000B1FF7200ADFF6F00ADFF6E00A4FF6C00A6FF6A0098FF68009AFF65008EFF630090FF5F0088FF5D008AFF5C0086FF5C0089FF0E007500B6FF7500B3FF7900B7FF7900B4FF8100BAFF8300B8FF8600C1FF8800BFFF8A00C9FF8C00C7FF8F00CEFF9100CCFF9500CFFF9500CCFF0C009700D1FF9A00D1FF9600D5FF9900D5FF9500D9FF9700DBFF9000DFFF9200E1FF8D00E7FF9000E7FF8D00EBFF9000EBFF0C008D00F1FF9000F1FF8C00F7FF8F00F7FF8A00FDFF8C00FFFF84000200860004007D0005007D00080075000600750009000E006F0007006F000A00690009006B000B0065000D0067000F00620014006500140063001B0066001B0061001F00630021005E002200600024000C005A0022005A002500560021005400230052001D0050001F00500017004E0019004D0011004B00130049001000470012000E0043000E00430011003E000F003E00120035001000350013002F0013002F001600280012002600140024000F002200110024000D0021000D000C00040008000700080003000C0005000E000000120002001400FAFF1A00FCFF1C00F6FF2400F9FF2400F6FF2C00F9FF2C000C00F8FF3300FAFF3100FAFF3700FCFF350000003A000000370007003A00070037000D003B000D0038000F003C0011003A000C0011003F0014003F00120043001500430011004700130049000D004D000F004F00060052000800540004005800070058000A0007005C00070059000D005C000D00590016005D0016005A001C005F001E005D002100610023005F000C0028006400280061002A0065002C0063002E0068003000660030006D0032006B00320073003500730033007E0036007E000C00380083003800800043008300430080005400800054007D0065007800630076007500710075006E0080006D0080006A000C000000790000007600100078001000750019007500170073001F0071001D006F0023006B002100690026006500230065000C00D5FF4F00D5FF4C00DDFF4F00DDFF4C00E6FF5200E8FF5000EFFF5700F1FF5500FAFF5B00FAFF580001005C00010059000E00CFFF4C00CFFF4F00C6FF4C00C6FF4F00BCFF5000BEFF5200B4FF5500B6FF5700ABFF5A00ADFF5C00A3FF5D00A3FF60009CFF5F009CFF62000E0096FF5F0096FF620092FF5E0090FF60008BFF590089FF5B0085FF4E0082FF4E0083FF400080FF400083FF300080FF300081FF29007EFF29000A0081FF23007EFF230081FF17007EFF17007FFF0C007CFF0C007CFFFFFF79FFFFFF7CFFF7FF79FFF7FF160099FF64009CFF64009CFF6B009EFF6900A3FF7400A5FF7200B6FF8200B8FF8000CBFF8D00CDFF8B00E5FF9600E5FF9300F8FF9900F8FF96001700970017009400280092002600900031008B002F0089003400850032008300</v>
      </c>
      <c r="M239" s="1">
        <f>LEN(L239)</f>
        <v>5024</v>
      </c>
    </row>
    <row r="240" spans="1:97">
      <c r="A240" s="1">
        <f t="shared" si="551"/>
        <v>3</v>
      </c>
      <c r="B240" s="10" t="str">
        <f t="shared" si="547"/>
        <v>0C0055FFEAFF55FFE7FF5DFFEBFF5DFFE8FF64FFEEFF66FFECFF69FFF3FF6BFFF1FF72FFF6FF72FFF3FF78FFF6FF78FFF3FF</v>
      </c>
      <c r="C240" s="1">
        <f t="shared" si="548"/>
        <v>614728</v>
      </c>
      <c r="D240" s="1" t="str">
        <f t="shared" si="543"/>
        <v>80096148</v>
      </c>
      <c r="E240" s="1" t="str">
        <f t="shared" si="544"/>
        <v>48610980</v>
      </c>
      <c r="G240" s="10" t="str">
        <f t="shared" si="549"/>
        <v>0618062A52FFE9FF0000FFFC060000005EFFEAFF0000FFFD0400000065FFEEFF0000FFFD030000006BFFF2FF0000FFFC0400000073FFF5FF0000FF0B040000007CFFF4FF0000FF0001000000</v>
      </c>
      <c r="H240" s="1">
        <f t="shared" si="550"/>
        <v>610832</v>
      </c>
      <c r="I240" s="1" t="str">
        <f t="shared" si="545"/>
        <v>80095210</v>
      </c>
      <c r="J240" s="1" t="str">
        <f t="shared" si="546"/>
        <v>10520980</v>
      </c>
    </row>
    <row r="241" spans="1:10">
      <c r="A241" s="1">
        <f t="shared" si="551"/>
        <v>4</v>
      </c>
      <c r="B241" s="10" t="str">
        <f t="shared" si="547"/>
        <v>0C007DFFF1FF7AFFF1FF7FFFEBFF7DFFE9FF85FFE3FF83FFE1FF8CFFDFFF8AFFDDFF92FFD5FF8FFFD5FF92FFCEFF8FFFCEFF</v>
      </c>
      <c r="C241" s="1">
        <f t="shared" si="548"/>
        <v>614778</v>
      </c>
      <c r="D241" s="1" t="str">
        <f t="shared" si="543"/>
        <v>8009617A</v>
      </c>
      <c r="E241" s="1" t="str">
        <f t="shared" si="544"/>
        <v>7A610980</v>
      </c>
      <c r="G241" s="10" t="str">
        <f t="shared" si="549"/>
        <v>06061D2E7CFFF4FF0000FF08050000007EFFEAFF0000FF0A0400000085FFE3FF0000FF0A040000008CFFDEFF0000FF090400000091FFD6FF0000FF070500000090FFCCFF0000FF0001000000</v>
      </c>
      <c r="H241" s="1">
        <f t="shared" si="550"/>
        <v>610908</v>
      </c>
      <c r="I241" s="1" t="str">
        <f t="shared" si="545"/>
        <v>8009525C</v>
      </c>
      <c r="J241" s="1" t="str">
        <f t="shared" si="546"/>
        <v>5C520980</v>
      </c>
    </row>
    <row r="242" spans="1:10">
      <c r="A242" s="1">
        <f t="shared" si="551"/>
        <v>5</v>
      </c>
      <c r="B242" s="10" t="str">
        <f t="shared" si="547"/>
        <v>0C0092FFCAFF90FFC8FF96FFC3FF93FFC3FF96FFB9FF93FFB9FF92FFB0FF90FFB2FF8CFFABFF8AFFADFF8AFFA5FF88FFA7FF</v>
      </c>
      <c r="C242" s="1">
        <f t="shared" si="548"/>
        <v>614828</v>
      </c>
      <c r="D242" s="1" t="str">
        <f t="shared" si="543"/>
        <v>800961AC</v>
      </c>
      <c r="E242" s="1" t="str">
        <f t="shared" si="544"/>
        <v>AC610980</v>
      </c>
      <c r="G242" s="10" t="str">
        <f t="shared" si="549"/>
        <v>061D192A90FFCCFF0000FF090500000095FFC3FF0000FF080500000095FFB9FF0000FF070400000092FFB1FF0000FF05030000008CFFACFF0000FF060400000088FFA4FF0000FF0001000000</v>
      </c>
      <c r="H242" s="1">
        <f t="shared" si="550"/>
        <v>610984</v>
      </c>
      <c r="I242" s="1" t="str">
        <f t="shared" si="545"/>
        <v>800952A8</v>
      </c>
      <c r="J242" s="1" t="str">
        <f t="shared" si="546"/>
        <v>A8520980</v>
      </c>
    </row>
    <row r="243" spans="1:10">
      <c r="A243" s="1">
        <f t="shared" si="551"/>
        <v>6</v>
      </c>
      <c r="B243" s="10" t="str">
        <f t="shared" si="547"/>
        <v>0C0084FFA3FF84FFA6FF80FFA4FF82FFA6FF7AFFA8FF7CFFAAFF78FFAFFF7AFFB1FF74FFB5FF76FFB7FF6EFFB8FF70FFBAFF</v>
      </c>
      <c r="C243" s="1">
        <f t="shared" si="548"/>
        <v>614878</v>
      </c>
      <c r="D243" s="1" t="str">
        <f t="shared" si="543"/>
        <v>800961DE</v>
      </c>
      <c r="E243" s="1" t="str">
        <f t="shared" si="544"/>
        <v>DE610980</v>
      </c>
      <c r="G243" s="10" t="str">
        <f t="shared" si="549"/>
        <v>06190F2388FFA4FF0000FF030300000081FFA5FF0000FF02030000007CFFAAFF0000FF010300000079FFB1FF0000FF010300000075FFB6FF0000FF02050000006DFFBCFF0000FF0001000000</v>
      </c>
      <c r="H243" s="1">
        <f t="shared" si="550"/>
        <v>611060</v>
      </c>
      <c r="I243" s="1" t="str">
        <f t="shared" si="545"/>
        <v>800952F4</v>
      </c>
      <c r="J243" s="1" t="str">
        <f t="shared" si="546"/>
        <v>F4520980</v>
      </c>
    </row>
    <row r="244" spans="1:10">
      <c r="A244" s="1">
        <f t="shared" si="551"/>
        <v>7</v>
      </c>
      <c r="B244" s="10" t="str">
        <f t="shared" si="547"/>
        <v>0A008AFFA2FF88FFA0FF8CFF9FFF8AFF9DFF93FF9BFF91FF99FF9FFF98FF9FFF95FFA9FF96FFA9FF93FF</v>
      </c>
      <c r="C244" s="1">
        <f t="shared" si="548"/>
        <v>614920</v>
      </c>
      <c r="D244" s="1" t="str">
        <f t="shared" si="543"/>
        <v>80096208</v>
      </c>
      <c r="E244" s="1" t="str">
        <f t="shared" si="544"/>
        <v>08620980</v>
      </c>
      <c r="G244" s="10" t="str">
        <f t="shared" si="549"/>
        <v>0519012788FFA4FF0000FF09030000008CFF9EFF0000FF0A0300000092FF9AFF0000FF0B060000009FFF97FF0000FF0B06000000ACFF95FF0000FF0001000000</v>
      </c>
      <c r="H244" s="1">
        <f t="shared" si="550"/>
        <v>611124</v>
      </c>
      <c r="I244" s="1" t="str">
        <f t="shared" si="545"/>
        <v>80095334</v>
      </c>
      <c r="J244" s="1" t="str">
        <f t="shared" si="546"/>
        <v>34530980</v>
      </c>
    </row>
    <row r="245" spans="1:10">
      <c r="A245" s="1">
        <f t="shared" si="551"/>
        <v>8</v>
      </c>
      <c r="B245" s="10" t="str">
        <f t="shared" si="547"/>
        <v>0E00AAFF97FFADFF97FFAAFF9DFFADFF9DFFAEFFA4FFB0FFA2FFB5FFA8FFB7FFA6FFBAFFADFFBCFFABFFBBFFB2FFBEFFB2FFB9FFB6FFBCFFB6FF</v>
      </c>
      <c r="C245" s="1">
        <f t="shared" si="548"/>
        <v>614978</v>
      </c>
      <c r="D245" s="1" t="str">
        <f t="shared" si="543"/>
        <v>80096242</v>
      </c>
      <c r="E245" s="1" t="str">
        <f t="shared" si="544"/>
        <v>42620980</v>
      </c>
      <c r="G245" s="10" t="str">
        <f t="shared" si="549"/>
        <v>07011B29ACFF95FF0000FF0004000000ACFF9DFF0000FFFE03000000AFFFA3FF0000FFFD04000000B7FFA8FF0000FFFE03000000BCFFADFF0000FFFF03000000BDFFB3FF0000FF0103000000BAFFB9FF0000FF0001000000</v>
      </c>
      <c r="H245" s="1">
        <f t="shared" si="550"/>
        <v>611212</v>
      </c>
      <c r="I245" s="1" t="str">
        <f t="shared" si="545"/>
        <v>8009538C</v>
      </c>
      <c r="J245" s="1" t="str">
        <f t="shared" si="546"/>
        <v>8C530980</v>
      </c>
    </row>
    <row r="246" spans="1:10">
      <c r="A246" s="1">
        <f t="shared" si="551"/>
        <v>9</v>
      </c>
      <c r="B246" s="10" t="str">
        <f t="shared" si="547"/>
        <v>1000B9FFBCFFBCFFBCFFB9FFC0FFBCFFC0FFBCFFC6FFBEFFC4FFC0FFCAFFC2FFC8FFC4FFCFFFC6FFCDFFC6FFD5FFC8FFD3FFCAFFDBFFCCFFD9FFCEFFDCFFCEFFD9FF</v>
      </c>
      <c r="C246" s="1">
        <f t="shared" si="548"/>
        <v>615044</v>
      </c>
      <c r="D246" s="1" t="str">
        <f t="shared" si="543"/>
        <v>80096284</v>
      </c>
      <c r="E246" s="1" t="str">
        <f t="shared" si="544"/>
        <v>84620980</v>
      </c>
      <c r="G246" s="10" t="str">
        <f t="shared" si="549"/>
        <v>081B1C29BAFFB9FF0000FFFF03000000BBFFC0FF0000FFFF02000000BDFFC5FF0000FFFD03000000C2FFC9FF0000FFFE02000000C5FFCEFF0000FFFF03000000C7FFD5FF0000FFFE03000000CCFFDAFF0000FFFC03000000D2FFDCFF0000FF0001000000</v>
      </c>
      <c r="H246" s="1">
        <f t="shared" si="550"/>
        <v>611312</v>
      </c>
      <c r="I246" s="1" t="str">
        <f t="shared" si="545"/>
        <v>800953F0</v>
      </c>
      <c r="J246" s="1" t="str">
        <f t="shared" si="546"/>
        <v>F0530980</v>
      </c>
    </row>
    <row r="247" spans="1:10">
      <c r="A247" s="1">
        <f t="shared" si="551"/>
        <v>10</v>
      </c>
      <c r="B247" s="10" t="str">
        <f t="shared" si="547"/>
        <v>0C00D0FFDEFFD3FFDEFFCFFFE3FFD2FFE3FFCBFFE8FFCDFFEAFFC8FFF0FFCBFFF0FFC9FFF6FFCCFFF6FFCAFFFAFFCDFFFAFF</v>
      </c>
      <c r="C247" s="1">
        <f t="shared" si="548"/>
        <v>615094</v>
      </c>
      <c r="D247" s="1" t="str">
        <f t="shared" si="543"/>
        <v>800962B6</v>
      </c>
      <c r="E247" s="1" t="str">
        <f t="shared" si="544"/>
        <v>B6620980</v>
      </c>
      <c r="G247" s="10" t="str">
        <f t="shared" si="549"/>
        <v>061C0920D2FFDCFF0000FF0004000000D1FFE4FF0000FF0103000000CCFFEAFF0000FF0003000000CAFFF0FF0000FFFF03000000CBFFF7FF0000FFFF03000000CDFFFDFF0000FF0001000000</v>
      </c>
      <c r="H247" s="1">
        <f t="shared" si="550"/>
        <v>611388</v>
      </c>
      <c r="I247" s="1" t="str">
        <f t="shared" si="545"/>
        <v>8009543C</v>
      </c>
      <c r="J247" s="1" t="str">
        <f t="shared" si="546"/>
        <v>3C540980</v>
      </c>
    </row>
    <row r="248" spans="1:10">
      <c r="A248" s="1">
        <f t="shared" si="551"/>
        <v>11</v>
      </c>
      <c r="B248" s="10" t="str">
        <f t="shared" si="547"/>
        <v>0E00C9FFFBFFC9FFFEFFC5FFFBFFC5FFFEFFC0FFF9FFBEFFFBFFBBFFF3FFB9FFF5FFB8FFEAFFB6FFECFFB1FFE6FFB1FFE9FFACFFE6FFACFFE9FF</v>
      </c>
      <c r="C248" s="1">
        <f t="shared" si="548"/>
        <v>615152</v>
      </c>
      <c r="D248" s="1" t="str">
        <f t="shared" si="543"/>
        <v>800962F0</v>
      </c>
      <c r="E248" s="1" t="str">
        <f t="shared" si="544"/>
        <v>F0620980</v>
      </c>
      <c r="G248" s="10" t="str">
        <f t="shared" si="549"/>
        <v>07091A2BCDFFFDFF0000FF0403000000C6FFFDFF0000FF0403000000C0FFFBFF0000FF0603000000BBFFF5FF0000FF0604000000B7FFECFF0000FF0503000000B2FFE8FF0000FF0404000000AAFFE7FF0000FF0001000000</v>
      </c>
      <c r="H248" s="1">
        <f t="shared" si="550"/>
        <v>611476</v>
      </c>
      <c r="I248" s="1" t="str">
        <f t="shared" si="545"/>
        <v>80095494</v>
      </c>
      <c r="J248" s="1" t="str">
        <f t="shared" si="546"/>
        <v>94540980</v>
      </c>
    </row>
    <row r="249" spans="1:10">
      <c r="A249" s="1">
        <f t="shared" si="551"/>
        <v>12</v>
      </c>
      <c r="B249" s="10" t="str">
        <f t="shared" si="547"/>
        <v>0C00A6FFE5FFA6FFE8FFA2FFE6FFA2FFE9FF98FFE8FF9AFFEAFF91FFEFFF93FFF1FF88FFF2FF88FFF5FF7EFFF2FF7EFFF5FF</v>
      </c>
      <c r="C249" s="1">
        <f t="shared" si="548"/>
        <v>615202</v>
      </c>
      <c r="D249" s="1" t="str">
        <f t="shared" si="543"/>
        <v>80096322</v>
      </c>
      <c r="E249" s="1" t="str">
        <f t="shared" si="544"/>
        <v>22630980</v>
      </c>
      <c r="G249" s="10" t="str">
        <f t="shared" si="549"/>
        <v>061A062EAAFFE7FF0000FF0304000000A2FFE8FF0000FF03040000009AFFEAFF0000FF020400000093FFF0FF0000FF030500000088FFF4FF0000FF04060000007CFFF4FF0000FF0001000000</v>
      </c>
      <c r="H249" s="1">
        <f t="shared" si="550"/>
        <v>611552</v>
      </c>
      <c r="I249" s="1" t="str">
        <f t="shared" si="545"/>
        <v>800954E0</v>
      </c>
      <c r="J249" s="1" t="str">
        <f t="shared" si="546"/>
        <v>E0540980</v>
      </c>
    </row>
    <row r="250" spans="1:10">
      <c r="A250" s="1">
        <f t="shared" si="551"/>
        <v>13</v>
      </c>
      <c r="B250" s="10" t="str">
        <f t="shared" si="547"/>
        <v>0A00ADFF91FFAAFF91FFADFF8CFFAAFF8CFFAEFF85FFABFF85FFB1FF7FFFAFFF7DFFB6FF7DFFB4FF7BFF</v>
      </c>
      <c r="C250" s="1">
        <f t="shared" si="548"/>
        <v>615244</v>
      </c>
      <c r="D250" s="1" t="str">
        <f t="shared" si="543"/>
        <v>8009634C</v>
      </c>
      <c r="E250" s="1" t="str">
        <f t="shared" si="544"/>
        <v>4C630980</v>
      </c>
      <c r="G250" s="10" t="str">
        <f t="shared" si="549"/>
        <v>05011F1DACFF95FF0000FF0804000000ACFF8DFF0000FF0804000000ADFF85FF0000FF0903000000B1FF7FFF0000FF0A04000000B8FF7BFF0000FF0001000000</v>
      </c>
      <c r="H250" s="1">
        <f t="shared" si="550"/>
        <v>611616</v>
      </c>
      <c r="I250" s="1" t="str">
        <f t="shared" si="545"/>
        <v>80095520</v>
      </c>
      <c r="J250" s="1" t="str">
        <f t="shared" si="546"/>
        <v>20550980</v>
      </c>
    </row>
    <row r="251" spans="1:10">
      <c r="A251" s="1">
        <f t="shared" si="551"/>
        <v>14</v>
      </c>
      <c r="B251" s="10" t="str">
        <f t="shared" si="547"/>
        <v>0C00BAFF7CFFBAFF79FFBFFF7CFFBFFF79FFC4FF7DFFC6FF7BFFCCFF81FFCEFF7FFFD3FF84FFD3FF81FFD7FF84FFD7FF81FF</v>
      </c>
      <c r="C251" s="1">
        <f t="shared" si="548"/>
        <v>615294</v>
      </c>
      <c r="D251" s="1" t="str">
        <f t="shared" si="543"/>
        <v>8009637E</v>
      </c>
      <c r="E251" s="1" t="str">
        <f t="shared" si="544"/>
        <v>7E630980</v>
      </c>
      <c r="G251" s="10" t="str">
        <f t="shared" si="549"/>
        <v>061F0723B8FF7BFF0000FFFC04000000C0FF7BFF0000FFFC03000000C6FF7CFF0000FFFD04000000CDFF80FF0000FFFD03000000D3FF83FF0000FFFC03000000DAFF83FF0000FF0001000000</v>
      </c>
      <c r="H251" s="1">
        <f t="shared" si="550"/>
        <v>611692</v>
      </c>
      <c r="I251" s="1" t="str">
        <f t="shared" si="545"/>
        <v>8009556C</v>
      </c>
      <c r="J251" s="1" t="str">
        <f t="shared" si="546"/>
        <v>6C550980</v>
      </c>
    </row>
    <row r="252" spans="1:10">
      <c r="A252" s="1">
        <f t="shared" si="551"/>
        <v>15</v>
      </c>
      <c r="B252" s="10" t="str">
        <f t="shared" si="547"/>
        <v>1000D9FF85FFDCFF85FFD9FF89FFDCFF89FFD6FF8FFFD9FF8FFFD4FF96FFD7FF96FFD6FF9CFFD8FF9AFFDFFFA2FFDFFF9FFFE9FFA1FFE9FF9EFFEDFF9FFFEDFF9CFF</v>
      </c>
      <c r="C252" s="1">
        <f t="shared" si="548"/>
        <v>615360</v>
      </c>
      <c r="D252" s="1" t="str">
        <f t="shared" si="543"/>
        <v>800963C0</v>
      </c>
      <c r="E252" s="1" t="str">
        <f t="shared" si="544"/>
        <v>C0630980</v>
      </c>
      <c r="G252" s="10" t="str">
        <f t="shared" si="549"/>
        <v>08072132DAFF83FF0000FFFF03000000DBFF8AFF0000FF0102000000D8FF8FFF0000FF0004000000D6FF97FF0000FFFF02000000D7FF9CFF0000FFFD04000000E0FFA0FF0000FFFC04000000E9FFA0FF0000FF0A03000000F0FF9DFF0000FF0001000000</v>
      </c>
      <c r="H252" s="1">
        <f t="shared" si="550"/>
        <v>611792</v>
      </c>
      <c r="I252" s="1" t="str">
        <f t="shared" si="545"/>
        <v>800955D0</v>
      </c>
      <c r="J252" s="1" t="str">
        <f t="shared" si="546"/>
        <v>D0550980</v>
      </c>
    </row>
    <row r="253" spans="1:10">
      <c r="A253" s="1">
        <f t="shared" si="551"/>
        <v>16</v>
      </c>
      <c r="B253" s="10" t="str">
        <f t="shared" si="547"/>
        <v>0C00EEFFA0FFF2FFA0FFEEFFA5FFF2FFA5FFF2FFAAFFF4FFA8FFF6FFAEFFF8FFACFFF8FFB3FFFBFFB3FFF8FFB7FFFBFFB7FF</v>
      </c>
      <c r="C253" s="1">
        <f t="shared" si="548"/>
        <v>615410</v>
      </c>
      <c r="D253" s="1" t="str">
        <f t="shared" si="543"/>
        <v>800963F2</v>
      </c>
      <c r="E253" s="1" t="str">
        <f t="shared" si="544"/>
        <v>F2630980</v>
      </c>
      <c r="G253" s="10" t="str">
        <f t="shared" si="549"/>
        <v>0621001DF0FF9DFF0000FF0004000000F0FFA5FF0000FFFF02000000F2FFAAFF0000FFFD02000000F6FFADFF0000FFFE03000000F9FFB3FF0000FFFF03000000FAFFBAFF0000FF0001000000</v>
      </c>
      <c r="H253" s="1">
        <f t="shared" si="550"/>
        <v>611868</v>
      </c>
      <c r="I253" s="1" t="str">
        <f t="shared" si="545"/>
        <v>8009561C</v>
      </c>
      <c r="J253" s="1" t="str">
        <f t="shared" si="546"/>
        <v>1C560980</v>
      </c>
    </row>
    <row r="254" spans="1:10">
      <c r="A254" s="1">
        <f t="shared" si="551"/>
        <v>17</v>
      </c>
      <c r="B254" s="10" t="str">
        <f t="shared" si="547"/>
        <v>0800F8FFBDFFFBFFBDFFF8FFC5FFFBFFC5FFF5FFCEFFF8FFCEFFF4FFD5FFF7FFD5FF</v>
      </c>
      <c r="C254" s="1">
        <f t="shared" si="548"/>
        <v>615444</v>
      </c>
      <c r="D254" s="1" t="str">
        <f t="shared" si="543"/>
        <v>80096414</v>
      </c>
      <c r="E254" s="1" t="str">
        <f t="shared" si="544"/>
        <v>14640980</v>
      </c>
      <c r="G254" s="10" t="str">
        <f t="shared" si="549"/>
        <v>0400081DFAFFBAFF0000FF0005000000F9FFC5FF0000FF0004000000F6FFCEFF0000FF0005000000F4FFD8FF0000FF0001000000</v>
      </c>
      <c r="H254" s="1">
        <f t="shared" si="550"/>
        <v>611920</v>
      </c>
      <c r="I254" s="1" t="str">
        <f t="shared" si="545"/>
        <v>80095650</v>
      </c>
      <c r="J254" s="1" t="str">
        <f t="shared" si="546"/>
        <v>50560980</v>
      </c>
    </row>
    <row r="255" spans="1:10">
      <c r="A255" s="1">
        <f t="shared" si="551"/>
        <v>18</v>
      </c>
      <c r="B255" s="10" t="str">
        <f t="shared" si="547"/>
        <v>0A00F2FFD6FFF2FFD9FFEBFFD7FFEBFFDAFFE2FFD8FFE2FFDBFFDCFFDAFFDCFFDDFFD4FFDAFFD4FFDDFF</v>
      </c>
      <c r="C255" s="1">
        <f t="shared" si="548"/>
        <v>615486</v>
      </c>
      <c r="D255" s="1" t="str">
        <f t="shared" si="543"/>
        <v>8009643E</v>
      </c>
      <c r="E255" s="1" t="str">
        <f t="shared" si="544"/>
        <v>3E640980</v>
      </c>
      <c r="G255" s="10" t="str">
        <f t="shared" si="549"/>
        <v>05081C21F4FFD8FF0000FF0304000000EBFFD9FF0000FF0304000000E3FFDAFF0000FF0303000000DCFFDCFF0000FF0405000000D2FFDCFF0000FF0001000000</v>
      </c>
      <c r="H255" s="1">
        <f t="shared" si="550"/>
        <v>611984</v>
      </c>
      <c r="I255" s="1" t="str">
        <f t="shared" si="545"/>
        <v>80095690</v>
      </c>
      <c r="J255" s="1" t="str">
        <f t="shared" si="546"/>
        <v>90560980</v>
      </c>
    </row>
    <row r="256" spans="1:10">
      <c r="A256" s="1">
        <f t="shared" si="551"/>
        <v>19</v>
      </c>
      <c r="B256" s="10" t="str">
        <f t="shared" si="547"/>
        <v>0C00CBFFFFFFCEFFFFFFCCFF0400CFFF0400CFFF0A00D1FF0800D6FF0E00D6FF0B00DCFF0F00DCFF0C00E0FF0F00E0FF0C00</v>
      </c>
      <c r="C256" s="1">
        <f t="shared" si="548"/>
        <v>615536</v>
      </c>
      <c r="D256" s="1" t="str">
        <f t="shared" si="543"/>
        <v>80096470</v>
      </c>
      <c r="E256" s="1" t="str">
        <f t="shared" si="544"/>
        <v>70640980</v>
      </c>
      <c r="G256" s="10" t="str">
        <f t="shared" si="549"/>
        <v>0609121FCDFFFDFF0000FFFF03000000CEFF03000000FFFF03000000D0FF09000000FFFD03000000D6FF0C000000FFFC03000000DCFF0D000000FFFC03000000E3FF0E000000FF0001000000</v>
      </c>
      <c r="H256" s="1">
        <f t="shared" si="550"/>
        <v>612060</v>
      </c>
      <c r="I256" s="1" t="str">
        <f t="shared" si="545"/>
        <v>800956DC</v>
      </c>
      <c r="J256" s="1" t="str">
        <f t="shared" si="546"/>
        <v>DC560980</v>
      </c>
    </row>
    <row r="257" spans="1:10">
      <c r="A257" s="1">
        <f t="shared" si="551"/>
        <v>20</v>
      </c>
      <c r="B257" s="10" t="str">
        <f t="shared" si="547"/>
        <v>0C00CFFFFEFFCFFFFBFFD4FFFEFFD4FFFBFFDCFFFCFFDAFFFAFFE2FFF8FFE0FFF6FFE6FFF6FFE6FFF3FFEAFFF6FFEAFFF3FF</v>
      </c>
      <c r="C257" s="1">
        <f t="shared" si="548"/>
        <v>615586</v>
      </c>
      <c r="D257" s="1" t="str">
        <f t="shared" si="543"/>
        <v>800964A2</v>
      </c>
      <c r="E257" s="1" t="str">
        <f t="shared" si="544"/>
        <v>A2640980</v>
      </c>
      <c r="G257" s="10" t="str">
        <f t="shared" si="549"/>
        <v>06092020CDFFFDFF0000FFFC04000000D5FFFDFF0000FF0B03000000DCFFFBFF0000FF0A03000000E1FFF7FF0000FF0B03000000E7FFF5FF0000FFFC03000000EEFFF5FF0000FF0001000000</v>
      </c>
      <c r="H257" s="1">
        <f t="shared" si="550"/>
        <v>612136</v>
      </c>
      <c r="I257" s="1" t="str">
        <f t="shared" si="545"/>
        <v>80095728</v>
      </c>
      <c r="J257" s="1" t="str">
        <f t="shared" si="546"/>
        <v>28570980</v>
      </c>
    </row>
    <row r="258" spans="1:10">
      <c r="A258" s="1">
        <f t="shared" si="551"/>
        <v>21</v>
      </c>
      <c r="B258" s="10" t="str">
        <f t="shared" si="547"/>
        <v>0A00F1FFF6FFF1FFF3FFF8FFF7FFF8FFF4FFFFFFFAFF0000F8FF0300FFFF0500FDFF0400030007000300</v>
      </c>
      <c r="C258" s="1">
        <f t="shared" si="548"/>
        <v>615628</v>
      </c>
      <c r="D258" s="1" t="str">
        <f t="shared" si="543"/>
        <v>800964CC</v>
      </c>
      <c r="E258" s="1" t="str">
        <f t="shared" si="544"/>
        <v>CC640980</v>
      </c>
      <c r="G258" s="10" t="str">
        <f t="shared" si="549"/>
        <v>05202320EEFFF5FF0000FFFC05000000F8FFF6FF0000FFFD040000000000FAFF0000FFFE030000000400FFFF0000FFFF03000000060005000000FF0001000000</v>
      </c>
      <c r="H258" s="1">
        <f t="shared" si="550"/>
        <v>612200</v>
      </c>
      <c r="I258" s="1" t="str">
        <f t="shared" si="545"/>
        <v>80095768</v>
      </c>
      <c r="J258" s="1" t="str">
        <f t="shared" si="546"/>
        <v>68570980</v>
      </c>
    </row>
    <row r="259" spans="1:10">
      <c r="A259" s="1">
        <f t="shared" si="551"/>
        <v>22</v>
      </c>
      <c r="B259" s="10" t="str">
        <f t="shared" si="547"/>
        <v>0C000A0007000A0004000E0006000E000300150008001500050018000A001A0008001D000C001D0009001F000C001F000900</v>
      </c>
      <c r="C259" s="1">
        <f t="shared" si="548"/>
        <v>615678</v>
      </c>
      <c r="D259" s="1" t="str">
        <f t="shared" si="543"/>
        <v>800964FE</v>
      </c>
      <c r="E259" s="1" t="str">
        <f t="shared" si="544"/>
        <v>FE640980</v>
      </c>
      <c r="G259" s="10" t="str">
        <f t="shared" si="549"/>
        <v>06231519060005000000FF0B030000000D0004000000FFFC03000000140006000000FFFD02000000190009000000FFFC010000001C000A000000FFFC0200000021000A000000FF0001000000</v>
      </c>
      <c r="H259" s="1">
        <f t="shared" si="550"/>
        <v>612276</v>
      </c>
      <c r="I259" s="1" t="str">
        <f t="shared" si="545"/>
        <v>800957B4</v>
      </c>
      <c r="J259" s="1" t="str">
        <f t="shared" si="546"/>
        <v>B4570980</v>
      </c>
    </row>
    <row r="260" spans="1:10">
      <c r="A260" s="1">
        <f t="shared" si="551"/>
        <v>23</v>
      </c>
      <c r="B260" s="10" t="str">
        <f t="shared" si="547"/>
        <v>0C0025000B00250008002C000B002C00080035000500330003003700FCFF3400FCFF3500F3FF3300F5FF3200EEFF3000F0FF</v>
      </c>
      <c r="C260" s="1">
        <f t="shared" si="548"/>
        <v>615728</v>
      </c>
      <c r="D260" s="1" t="str">
        <f t="shared" si="543"/>
        <v>80096530</v>
      </c>
      <c r="E260" s="1" t="str">
        <f t="shared" si="544"/>
        <v>30650980</v>
      </c>
      <c r="G260" s="10" t="str">
        <f t="shared" si="549"/>
        <v>0615222B21000A000000FF0B050000002B0009000000FF0A04000000330004000000FF08040000003500FCFF0000FF07030000003400F5FF0000FF06050000002E00EDFF0000FF0001000000</v>
      </c>
      <c r="H260" s="1">
        <f t="shared" si="550"/>
        <v>612352</v>
      </c>
      <c r="I260" s="1" t="str">
        <f t="shared" si="545"/>
        <v>80095800</v>
      </c>
      <c r="J260" s="1" t="str">
        <f t="shared" si="546"/>
        <v>00580980</v>
      </c>
    </row>
    <row r="261" spans="1:10">
      <c r="A261" s="1">
        <f t="shared" si="551"/>
        <v>24</v>
      </c>
      <c r="B261" s="10" t="str">
        <f t="shared" si="547"/>
        <v>0E002E00E9FF2C00EBFF2B00E4FF2900E6FF2900DDFF2600DDFF2900D7FF2700D5FF2D00D2FF2B00D0FF3100CEFF2F00CCFF3200CBFF2F00CBFF</v>
      </c>
      <c r="C261" s="1">
        <f t="shared" si="548"/>
        <v>615786</v>
      </c>
      <c r="D261" s="1" t="str">
        <f t="shared" si="543"/>
        <v>8009656A</v>
      </c>
      <c r="E261" s="1" t="str">
        <f t="shared" si="544"/>
        <v>6A650980</v>
      </c>
      <c r="G261" s="10" t="str">
        <f t="shared" si="549"/>
        <v>07220D272E00EDFF0000FF06040000002A00E6FF0000FF07040000002700DEFF0000FF08040000002800D6FF0000FF09020000002B00D2FF0000FF0A030000003000CDFF0000FF08020000003100C8FF0000FF0001000000</v>
      </c>
      <c r="H261" s="1">
        <f t="shared" si="550"/>
        <v>612440</v>
      </c>
      <c r="I261" s="1" t="str">
        <f t="shared" si="545"/>
        <v>80095858</v>
      </c>
      <c r="J261" s="1" t="str">
        <f t="shared" si="546"/>
        <v>58580980</v>
      </c>
    </row>
    <row r="262" spans="1:10">
      <c r="A262" s="1">
        <f t="shared" si="551"/>
        <v>25</v>
      </c>
      <c r="B262" s="10" t="str">
        <f t="shared" si="547"/>
        <v>0C003300C5FF3000C5FF3200C1FF2F00C1FF2F00B9FF2D00BBFF2900B5FF2700B7FF2100B1FF1F00B3FF1C00AEFF1A00B0FF</v>
      </c>
      <c r="C262" s="1">
        <f t="shared" si="548"/>
        <v>615836</v>
      </c>
      <c r="D262" s="1" t="str">
        <f t="shared" si="543"/>
        <v>8009659C</v>
      </c>
      <c r="E262" s="1" t="str">
        <f t="shared" si="544"/>
        <v>9C650980</v>
      </c>
      <c r="G262" s="10" t="str">
        <f t="shared" si="549"/>
        <v>060D26253100C8FF0000FF07030000003000C1FF0000FF06030000002D00BBFF0000FF05030000002700B6FF0000FF04040000001F00B3FF0000FF05040000001800ADFF0000FF0001000000</v>
      </c>
      <c r="H262" s="1">
        <f t="shared" si="550"/>
        <v>612516</v>
      </c>
      <c r="I262" s="1" t="str">
        <f t="shared" si="545"/>
        <v>800958A4</v>
      </c>
      <c r="J262" s="1" t="str">
        <f t="shared" si="546"/>
        <v>A4580980</v>
      </c>
    </row>
    <row r="263" spans="1:10">
      <c r="A263" s="1">
        <f t="shared" si="551"/>
        <v>26</v>
      </c>
      <c r="B263" s="10" t="str">
        <f t="shared" si="547"/>
        <v>0E001700ABFF1500ADFF1300A9FF1100ABFF0F00A3FF0D00A5FF08009CFF06009EFF000099FF00009CFFF9FF99FFF9FF9CFFF4FF9AFFF4FF9DFF</v>
      </c>
      <c r="C263" s="1">
        <f t="shared" si="548"/>
        <v>615894</v>
      </c>
      <c r="D263" s="1" t="str">
        <f t="shared" si="543"/>
        <v>800965D6</v>
      </c>
      <c r="E263" s="1" t="str">
        <f t="shared" si="544"/>
        <v>D6650980</v>
      </c>
      <c r="G263" s="10" t="str">
        <f t="shared" si="549"/>
        <v>0726212E1800ADFF0000FF05030000001200AAFF0000FF06030000000D00A4FF0000FF060400000006009DFF0000FF040300000000009BFF0000FF0404000000F8FF9BFF0000FF0304000000F0FF9DFF0000FF0001000000</v>
      </c>
      <c r="H263" s="1">
        <f t="shared" si="550"/>
        <v>612604</v>
      </c>
      <c r="I263" s="1" t="str">
        <f t="shared" si="545"/>
        <v>800958FC</v>
      </c>
      <c r="J263" s="1" t="str">
        <f t="shared" si="546"/>
        <v>FC580980</v>
      </c>
    </row>
    <row r="264" spans="1:10">
      <c r="A264" s="1">
        <f t="shared" si="551"/>
        <v>27</v>
      </c>
      <c r="B264" s="10" t="str">
        <f t="shared" si="547"/>
        <v>0C003500CAFF3500C7FF3C00CCFF3E00CAFF4400D2FF4600D0FF4E00D5FF4E00D2FF5600D4FF5600D1FF5D00D1FF5B00CFFF</v>
      </c>
      <c r="C264" s="1">
        <f t="shared" si="548"/>
        <v>615944</v>
      </c>
      <c r="D264" s="1" t="str">
        <f t="shared" si="543"/>
        <v>80096608</v>
      </c>
      <c r="E264" s="1" t="str">
        <f t="shared" si="544"/>
        <v>08660980</v>
      </c>
      <c r="G264" s="10" t="str">
        <f t="shared" si="549"/>
        <v>060D282E3100C8FF0000FFFC050000003C00CCFF0000FFFD040000004400D1FF0000FFFC040000004D00D4FF0000FF0B040000005600D3FF0000FF0A040000005E00CFFF0000FF0001000000</v>
      </c>
      <c r="H264" s="1">
        <f t="shared" si="550"/>
        <v>612680</v>
      </c>
      <c r="I264" s="1" t="str">
        <f t="shared" si="545"/>
        <v>80095948</v>
      </c>
      <c r="J264" s="1" t="str">
        <f t="shared" si="546"/>
        <v>48590980</v>
      </c>
    </row>
    <row r="265" spans="1:10">
      <c r="A265" s="1">
        <f t="shared" si="551"/>
        <v>28</v>
      </c>
      <c r="B265" s="10" t="str">
        <f t="shared" si="547"/>
        <v>0E006200CEFF6000CCFF6500CDFF6300CBFF6900C6FF6600C6FF6800C0FF6500C0FF6900BBFF6700B9FF6C00B7FF6A00B5FF6F00B7FF6F00B4FF</v>
      </c>
      <c r="C265" s="1">
        <f t="shared" si="548"/>
        <v>616002</v>
      </c>
      <c r="D265" s="1" t="str">
        <f t="shared" si="543"/>
        <v>80096642</v>
      </c>
      <c r="E265" s="1" t="str">
        <f t="shared" si="544"/>
        <v>42660980</v>
      </c>
      <c r="G265" s="10" t="str">
        <f t="shared" si="549"/>
        <v>072805235E00CFFF0000FF0A030000006400CCFF0000FF09030000006700C6FF0000FF07030000006600C0FF0000FF08030000006700BAFF0000FF0A020000006B00B7FF0000FF0B030000007200B5FF0000FF0001000000</v>
      </c>
      <c r="H265" s="1">
        <f t="shared" si="550"/>
        <v>612768</v>
      </c>
      <c r="I265" s="1" t="str">
        <f t="shared" si="545"/>
        <v>800959A0</v>
      </c>
      <c r="J265" s="1" t="str">
        <f t="shared" si="546"/>
        <v>A0590980</v>
      </c>
    </row>
    <row r="266" spans="1:10">
      <c r="A266" s="1">
        <f t="shared" si="551"/>
        <v>29</v>
      </c>
      <c r="B266" s="10" t="str">
        <f t="shared" si="547"/>
        <v>0E007300B1FF7000B1FF7200ADFF6F00ADFF6E00A4FF6C00A6FF6A0098FF68009AFF65008EFF630090FF5F0088FF5D008AFF5C0086FF5C0089FF</v>
      </c>
      <c r="C266" s="1">
        <f t="shared" si="548"/>
        <v>616060</v>
      </c>
      <c r="D266" s="1" t="str">
        <f t="shared" si="543"/>
        <v>8009667C</v>
      </c>
      <c r="E266" s="1" t="str">
        <f t="shared" si="544"/>
        <v>7C660980</v>
      </c>
      <c r="G266" s="10" t="str">
        <f t="shared" si="549"/>
        <v>070517347200B5FF0000FF07030000007000AEFF0000FF06040000006C00A5FF0000FF070500000068009AFF0000FF0605000000630090FF0000FF06040000005E0089FF0000FF0402000000590088FF0000FF0001000000</v>
      </c>
      <c r="H266" s="1">
        <f t="shared" si="550"/>
        <v>612856</v>
      </c>
      <c r="I266" s="1" t="str">
        <f t="shared" si="545"/>
        <v>800959F8</v>
      </c>
      <c r="J266" s="1" t="str">
        <f t="shared" si="546"/>
        <v>F8590980</v>
      </c>
    </row>
    <row r="267" spans="1:10">
      <c r="A267" s="1">
        <f t="shared" si="551"/>
        <v>30</v>
      </c>
      <c r="B267" s="10" t="str">
        <f t="shared" si="547"/>
        <v>0E007500B6FF7500B3FF7900B7FF7900B4FF8100BAFF8300B8FF8600C1FF8800BFFF8A00C9FF8C00C7FF8F00CEFF9100CCFF9500CFFF9500CCFF</v>
      </c>
      <c r="C267" s="1">
        <f t="shared" si="548"/>
        <v>616118</v>
      </c>
      <c r="D267" s="1" t="str">
        <f t="shared" si="543"/>
        <v>800966B6</v>
      </c>
      <c r="E267" s="1" t="str">
        <f t="shared" si="544"/>
        <v>B6660980</v>
      </c>
      <c r="G267" s="10" t="str">
        <f t="shared" si="549"/>
        <v>07050E2D7200B5FF0000FFFC030000007900B6FF0000FFFC040000008100B9FF0000FFFE040000008700C0FF0000FFFE040000008B00C8FF0000FFFE030000008F00CDFF0000FFFC040000009800CEFF0000FF0001000000</v>
      </c>
      <c r="H267" s="1">
        <f t="shared" si="550"/>
        <v>612944</v>
      </c>
      <c r="I267" s="1" t="str">
        <f t="shared" si="545"/>
        <v>80095A50</v>
      </c>
      <c r="J267" s="1" t="str">
        <f t="shared" si="546"/>
        <v>505A0980</v>
      </c>
    </row>
    <row r="268" spans="1:10">
      <c r="A268" s="1">
        <f t="shared" si="551"/>
        <v>31</v>
      </c>
      <c r="B268" s="10" t="str">
        <f t="shared" si="547"/>
        <v>0C009700D1FF9A00D1FF9600D5FF9900D5FF9500D9FF9700DBFF9000DFFF9200E1FF8D00E7FF9000E7FF8D00EBFF9000EBFF</v>
      </c>
      <c r="C268" s="1">
        <f t="shared" si="548"/>
        <v>616168</v>
      </c>
      <c r="D268" s="1" t="str">
        <f t="shared" si="543"/>
        <v>800966E8</v>
      </c>
      <c r="E268" s="1" t="str">
        <f t="shared" si="544"/>
        <v>E8660980</v>
      </c>
      <c r="G268" s="10" t="str">
        <f t="shared" si="549"/>
        <v>060E2A209800CEFF0000FF00030000009700D5FF0000FF00030000009500DBFF0000FF01030000009100E0FF0000FF01030000008E00E7FF0000FF00030000008E00EEFF0000FF0001000000</v>
      </c>
      <c r="H268" s="1">
        <f t="shared" si="550"/>
        <v>613020</v>
      </c>
      <c r="I268" s="1" t="str">
        <f t="shared" si="545"/>
        <v>80095A9C</v>
      </c>
      <c r="J268" s="1" t="str">
        <f t="shared" si="546"/>
        <v>9C5A0980</v>
      </c>
    </row>
    <row r="269" spans="1:10">
      <c r="A269" s="1">
        <f t="shared" si="551"/>
        <v>32</v>
      </c>
      <c r="B269" s="10" t="str">
        <f t="shared" si="547"/>
        <v>0C008D00F1FF9000F1FF8C00F7FF8F00F7FF8A00FDFF8C00FFFF84000200860004007D0005007D0008007500060075000900</v>
      </c>
      <c r="C269" s="1">
        <f t="shared" si="548"/>
        <v>616218</v>
      </c>
      <c r="D269" s="1" t="str">
        <f t="shared" si="543"/>
        <v>8009671A</v>
      </c>
      <c r="E269" s="1" t="str">
        <f t="shared" si="544"/>
        <v>1A670980</v>
      </c>
      <c r="G269" s="10" t="str">
        <f t="shared" si="549"/>
        <v>062A292A8E00EEFF0000FF00040000008D00F7FF0000FF00030000008B00FEFF0000FF0203000000850003000000FF03040000007D0006000000FF0306000000710007000000FF0001000000</v>
      </c>
      <c r="H269" s="1">
        <f t="shared" si="550"/>
        <v>613096</v>
      </c>
      <c r="I269" s="1" t="str">
        <f t="shared" si="545"/>
        <v>80095AE8</v>
      </c>
      <c r="J269" s="1" t="str">
        <f t="shared" si="546"/>
        <v>E85A0980</v>
      </c>
    </row>
    <row r="270" spans="1:10">
      <c r="A270" s="1">
        <f t="shared" si="551"/>
        <v>33</v>
      </c>
      <c r="B270" s="10" t="str">
        <f t="shared" si="547"/>
        <v>0E006F0007006F000A00690009006B000B0065000D0067000F00620014006500140063001B0066001B0061001F00630021005E00220060002400</v>
      </c>
      <c r="C270" s="1">
        <f t="shared" si="548"/>
        <v>616276</v>
      </c>
      <c r="D270" s="1" t="str">
        <f t="shared" si="543"/>
        <v>80096754</v>
      </c>
      <c r="E270" s="1" t="str">
        <f t="shared" si="544"/>
        <v>54670980</v>
      </c>
      <c r="G270" s="10" t="str">
        <f t="shared" si="549"/>
        <v>07290424710007000000FF03030000006A0009000000FF020300000065000E000000FF0002000000630013000000FFFF0300000064001A000000FF0003000000620020000000FF02030000005C0024000000FF0001000000</v>
      </c>
      <c r="H270" s="1">
        <f t="shared" si="550"/>
        <v>613184</v>
      </c>
      <c r="I270" s="1" t="str">
        <f t="shared" si="545"/>
        <v>80095B40</v>
      </c>
      <c r="J270" s="1" t="str">
        <f t="shared" si="546"/>
        <v>405B0980</v>
      </c>
    </row>
    <row r="271" spans="1:10">
      <c r="A271" s="1">
        <f t="shared" si="551"/>
        <v>34</v>
      </c>
      <c r="B271" s="10" t="str">
        <f t="shared" si="547"/>
        <v>0C005A0022005A002500560021005400230052001D0050001F00500017004E0019004D0011004B0013004900100047001200</v>
      </c>
      <c r="C271" s="1">
        <f t="shared" si="548"/>
        <v>616326</v>
      </c>
      <c r="D271" s="1" t="str">
        <f t="shared" si="543"/>
        <v>80096786</v>
      </c>
      <c r="E271" s="1" t="str">
        <f t="shared" si="544"/>
        <v>86670980</v>
      </c>
      <c r="G271" s="10" t="str">
        <f t="shared" si="549"/>
        <v>0604241E5C0024000000FF0403000000550022000000FF060300000050001D000000FF07030000004F0017000000FF06030000004B0012000000FF050300000045000F000000FF0001000000</v>
      </c>
      <c r="H271" s="1">
        <f t="shared" si="550"/>
        <v>613260</v>
      </c>
      <c r="I271" s="1" t="str">
        <f t="shared" si="545"/>
        <v>80095B8C</v>
      </c>
      <c r="J271" s="1" t="str">
        <f t="shared" si="546"/>
        <v>8C5B0980</v>
      </c>
    </row>
    <row r="272" spans="1:10">
      <c r="A272" s="1">
        <f t="shared" si="551"/>
        <v>35</v>
      </c>
      <c r="B272" s="10" t="str">
        <f t="shared" si="547"/>
        <v>0E0043000E00430011003E000F003E00120035001000350013002F0013002F001600280012002600140024000F002200110024000D0021000D00</v>
      </c>
      <c r="C272" s="1">
        <f t="shared" si="548"/>
        <v>616384</v>
      </c>
      <c r="D272" s="1" t="str">
        <f t="shared" si="543"/>
        <v>800967C0</v>
      </c>
      <c r="E272" s="1" t="str">
        <f t="shared" si="544"/>
        <v>C0670980</v>
      </c>
      <c r="G272" s="10" t="str">
        <f t="shared" si="549"/>
        <v>0724152745000F000000FF03040000003D0010000000FF0304000000350011000000FF02030000002F0014000000FF0404000000260013000000FF0602000000230010000000FF070300000021000A000000FF0001000000</v>
      </c>
      <c r="H272" s="1">
        <f t="shared" si="550"/>
        <v>613348</v>
      </c>
      <c r="I272" s="1" t="str">
        <f t="shared" si="545"/>
        <v>80095BE4</v>
      </c>
      <c r="J272" s="1" t="str">
        <f t="shared" si="546"/>
        <v>E45B0980</v>
      </c>
    </row>
    <row r="273" spans="1:10">
      <c r="A273" s="1">
        <f t="shared" si="551"/>
        <v>36</v>
      </c>
      <c r="B273" s="10" t="str">
        <f t="shared" si="547"/>
        <v>0C00040008000700080003000C0005000E000000120002001400FAFF1A00FCFF1C00F6FF2400F9FF2400F6FF2C00F9FF2C00</v>
      </c>
      <c r="C273" s="1">
        <f t="shared" si="548"/>
        <v>616434</v>
      </c>
      <c r="D273" s="1" t="str">
        <f t="shared" si="543"/>
        <v>800967F2</v>
      </c>
      <c r="E273" s="1" t="str">
        <f t="shared" si="544"/>
        <v>F2670980</v>
      </c>
      <c r="G273" s="10" t="str">
        <f t="shared" si="549"/>
        <v>06230A2B060005000000FF000400000004000D000000FF0103000000000013000000FF0105000000FAFF1B000000FF0004000000F7FF23000000FF0006000000F7FF2F000000FF0001000000</v>
      </c>
      <c r="H273" s="1">
        <f t="shared" si="550"/>
        <v>613424</v>
      </c>
      <c r="I273" s="1" t="str">
        <f t="shared" si="545"/>
        <v>80095C30</v>
      </c>
      <c r="J273" s="1" t="str">
        <f t="shared" si="546"/>
        <v>305C0980</v>
      </c>
    </row>
    <row r="274" spans="1:10">
      <c r="A274" s="1">
        <f t="shared" si="551"/>
        <v>37</v>
      </c>
      <c r="B274" s="10" t="str">
        <f t="shared" si="547"/>
        <v>0C00F8FF3300FAFF3100FAFF3700FCFF350000003A000000370007003A00070037000D003B000D0038000F003C0011003A00</v>
      </c>
      <c r="C274" s="1">
        <f t="shared" si="548"/>
        <v>616484</v>
      </c>
      <c r="D274" s="1" t="str">
        <f t="shared" si="543"/>
        <v>80096824</v>
      </c>
      <c r="E274" s="1" t="str">
        <f t="shared" si="544"/>
        <v>24680980</v>
      </c>
      <c r="G274" s="10" t="str">
        <f t="shared" si="549"/>
        <v>060A251FF7FF2F000000FFFE03000000FAFF35000000FFFD03000000000038000000FFFC03000000060038000000FFFC030000000C0039000000FFFC0300000012003B000000FF0001000000</v>
      </c>
      <c r="H274" s="1">
        <f t="shared" si="550"/>
        <v>613500</v>
      </c>
      <c r="I274" s="1" t="str">
        <f t="shared" si="545"/>
        <v>80095C7C</v>
      </c>
      <c r="J274" s="1" t="str">
        <f t="shared" si="546"/>
        <v>7C5C0980</v>
      </c>
    </row>
    <row r="275" spans="1:10">
      <c r="A275" s="1">
        <f t="shared" si="551"/>
        <v>38</v>
      </c>
      <c r="B275" s="10" t="str">
        <f t="shared" si="547"/>
        <v>0C0011003F0014003F00120043001500430011004700130049000D004D000F004F0006005200080054000400580007005800</v>
      </c>
      <c r="C275" s="1">
        <f t="shared" si="548"/>
        <v>616534</v>
      </c>
      <c r="D275" s="1" t="str">
        <f t="shared" si="543"/>
        <v>80096856</v>
      </c>
      <c r="E275" s="1" t="str">
        <f t="shared" si="544"/>
        <v>56680980</v>
      </c>
      <c r="G275" s="10" t="str">
        <f t="shared" si="549"/>
        <v>0625032112003B000000FFFF03000000130042000000FF0003000000120048000000FF02030000000D004D000000FF0204000000070053000000FF010300000004005A000000FF0001000000</v>
      </c>
      <c r="H275" s="1">
        <f t="shared" si="550"/>
        <v>613576</v>
      </c>
      <c r="I275" s="1" t="str">
        <f t="shared" si="545"/>
        <v>80095CC8</v>
      </c>
      <c r="J275" s="1" t="str">
        <f t="shared" si="546"/>
        <v>C85C0980</v>
      </c>
    </row>
    <row r="276" spans="1:10">
      <c r="A276" s="1">
        <f t="shared" si="551"/>
        <v>39</v>
      </c>
      <c r="B276" s="10" t="str">
        <f t="shared" si="547"/>
        <v>0A0007005C00070059000D005C000D00590016005D0016005A001C005F001E005D002100610023005F00</v>
      </c>
      <c r="C276" s="1">
        <f t="shared" si="548"/>
        <v>616576</v>
      </c>
      <c r="D276" s="1" t="str">
        <f t="shared" si="543"/>
        <v>80096880</v>
      </c>
      <c r="E276" s="1" t="str">
        <f t="shared" si="544"/>
        <v>80680980</v>
      </c>
      <c r="G276" s="10" t="str">
        <f t="shared" si="549"/>
        <v>0503271F04005A000000FFFC040000000D005A000000FFFC0400000015005B000000FFFC040000001D005D000000FFFD04000000240061000000FF0001000000</v>
      </c>
      <c r="H276" s="1">
        <f t="shared" si="550"/>
        <v>613640</v>
      </c>
      <c r="I276" s="1" t="str">
        <f t="shared" si="545"/>
        <v>80095D08</v>
      </c>
      <c r="J276" s="1" t="str">
        <f t="shared" si="546"/>
        <v>085D0980</v>
      </c>
    </row>
    <row r="277" spans="1:10">
      <c r="A277" s="1">
        <f t="shared" si="551"/>
        <v>40</v>
      </c>
      <c r="B277" s="10" t="str">
        <f t="shared" si="547"/>
        <v>0C0028006400280061002A0065002C0063002E0068003000660030006D0032006B00320073003500730033007E0036007E00</v>
      </c>
      <c r="C277" s="1">
        <f t="shared" si="548"/>
        <v>616626</v>
      </c>
      <c r="D277" s="1" t="str">
        <f t="shared" si="543"/>
        <v>800968B2</v>
      </c>
      <c r="E277" s="1" t="str">
        <f t="shared" si="544"/>
        <v>B2680980</v>
      </c>
      <c r="G277" s="10" t="str">
        <f t="shared" si="549"/>
        <v>06270C24240061000000FFFD030000002B0064000000FFFE020000002E0067000000FFFE0200000031006B000000FFFF04000000330073000000FFFF07000000340081000000FF0001000000</v>
      </c>
      <c r="H277" s="1">
        <f t="shared" si="550"/>
        <v>613716</v>
      </c>
      <c r="I277" s="1" t="str">
        <f t="shared" si="545"/>
        <v>80095D54</v>
      </c>
      <c r="J277" s="1" t="str">
        <f t="shared" si="546"/>
        <v>545D0980</v>
      </c>
    </row>
    <row r="278" spans="1:10">
      <c r="A278" s="1">
        <f t="shared" si="551"/>
        <v>41</v>
      </c>
      <c r="B278" s="10" t="str">
        <f t="shared" si="547"/>
        <v>0C00380083003800800043008300430080005400800054007D0065007800630076007500710075006E0080006D0080006A00</v>
      </c>
      <c r="C278" s="1">
        <f t="shared" si="548"/>
        <v>616676</v>
      </c>
      <c r="D278" s="1" t="str">
        <f t="shared" si="543"/>
        <v>800968E4</v>
      </c>
      <c r="E278" s="1" t="str">
        <f t="shared" si="544"/>
        <v>E4680980</v>
      </c>
      <c r="G278" s="10" t="str">
        <f t="shared" si="549"/>
        <v>060C164F340081000000FFFC07000000430081000000FF0B0800000054007E000000FF0A08000000640076000000FF0B0900000075006F000000FF0B0600000082006A000000FF0001000000</v>
      </c>
      <c r="H278" s="1">
        <f t="shared" si="550"/>
        <v>613792</v>
      </c>
      <c r="I278" s="1" t="str">
        <f t="shared" si="545"/>
        <v>80095DA0</v>
      </c>
      <c r="J278" s="1" t="str">
        <f t="shared" si="546"/>
        <v>A05D0980</v>
      </c>
    </row>
    <row r="279" spans="1:10">
      <c r="A279" s="1">
        <f t="shared" si="551"/>
        <v>42</v>
      </c>
      <c r="B279" s="10" t="str">
        <f t="shared" si="547"/>
        <v>0C000000790000007600100078001000750019007500170073001F0071001D006F0023006B00210069002600650023006500</v>
      </c>
      <c r="C279" s="1">
        <f t="shared" si="548"/>
        <v>616726</v>
      </c>
      <c r="D279" s="1" t="str">
        <f t="shared" si="543"/>
        <v>80096916</v>
      </c>
      <c r="E279" s="1" t="str">
        <f t="shared" si="544"/>
        <v>16690980</v>
      </c>
      <c r="G279" s="10" t="str">
        <f t="shared" si="549"/>
        <v>06132731FDFF77000000FF0B090000000F0076000000FF0B04000000180073000000FF0A030000001D006F000000FF0A0300000022006A000000FF0804000000240061000000FF0001000000</v>
      </c>
      <c r="H279" s="1">
        <f t="shared" si="550"/>
        <v>613868</v>
      </c>
      <c r="I279" s="1" t="str">
        <f t="shared" si="545"/>
        <v>80095DEC</v>
      </c>
      <c r="J279" s="1" t="str">
        <f t="shared" si="546"/>
        <v>EC5D0980</v>
      </c>
    </row>
    <row r="280" spans="1:10">
      <c r="A280" s="1">
        <f t="shared" si="551"/>
        <v>43</v>
      </c>
      <c r="B280" s="10" t="str">
        <f t="shared" si="547"/>
        <v>0C00D5FF4F00D5FF4C00DDFF4F00DDFF4C00E6FF5200E8FF5000EFFF5700F1FF5500FAFF5B00FAFF580001005C0001005900</v>
      </c>
      <c r="C280" s="1">
        <f t="shared" si="548"/>
        <v>616776</v>
      </c>
      <c r="D280" s="1" t="str">
        <f t="shared" si="543"/>
        <v>80096948</v>
      </c>
      <c r="E280" s="1" t="str">
        <f t="shared" si="544"/>
        <v>48690980</v>
      </c>
      <c r="G280" s="10" t="str">
        <f t="shared" si="549"/>
        <v>061E0332D3FF4D000000FFFC05000000DEFF4D000000FFFD04000000E7FF51000000FFFD05000000F0FF56000000FFFC05000000FAFF59000000FFFC0500000004005A000000FF0001000000</v>
      </c>
      <c r="H280" s="1">
        <f t="shared" si="550"/>
        <v>613944</v>
      </c>
      <c r="I280" s="1" t="str">
        <f t="shared" si="545"/>
        <v>80095E38</v>
      </c>
      <c r="J280" s="1" t="str">
        <f t="shared" si="546"/>
        <v>385E0980</v>
      </c>
    </row>
    <row r="281" spans="1:10">
      <c r="A281" s="1">
        <f t="shared" si="551"/>
        <v>44</v>
      </c>
      <c r="B281" s="10" t="str">
        <f t="shared" si="547"/>
        <v>0E00CFFF4C00CFFF4F00C6FF4C00C6FF4F00BCFF5000BEFF5200B4FF5500B6FF5700ABFF5A00ADFF5C00A3FF5D00A3FF60009CFF5F009CFF6200</v>
      </c>
      <c r="C281" s="1">
        <f t="shared" si="548"/>
        <v>616834</v>
      </c>
      <c r="D281" s="1" t="str">
        <f t="shared" si="543"/>
        <v>80096982</v>
      </c>
      <c r="E281" s="1" t="str">
        <f t="shared" si="544"/>
        <v>82690980</v>
      </c>
      <c r="G281" s="10" t="str">
        <f t="shared" si="549"/>
        <v>071E0B39D3FF4D000000FF0406000000C7FF4D000000FF0305000000BDFF51000000FF0204000000B6FF55000000FF0205000000ACFF5B000000FF0304000000A3FF5E000000FF03040000009AFF61000000FF0001000000</v>
      </c>
      <c r="H281" s="1">
        <f t="shared" si="550"/>
        <v>614032</v>
      </c>
      <c r="I281" s="1" t="str">
        <f t="shared" si="545"/>
        <v>80095E90</v>
      </c>
      <c r="J281" s="1" t="str">
        <f t="shared" si="546"/>
        <v>905E0980</v>
      </c>
    </row>
    <row r="282" spans="1:10">
      <c r="A282" s="1">
        <f t="shared" si="551"/>
        <v>45</v>
      </c>
      <c r="B282" s="10" t="str">
        <f t="shared" si="547"/>
        <v>0E0096FF5F0096FF620092FF5E0090FF60008BFF590089FF5B0085FF4E0082FF4E0083FF400080FF400083FF300080FF300081FF29007EFF2900</v>
      </c>
      <c r="C282" s="1">
        <f t="shared" si="548"/>
        <v>616892</v>
      </c>
      <c r="D282" s="1" t="str">
        <f t="shared" si="543"/>
        <v>800969BC</v>
      </c>
      <c r="E282" s="1" t="str">
        <f t="shared" si="544"/>
        <v>BC690980</v>
      </c>
      <c r="G282" s="10" t="str">
        <f t="shared" si="549"/>
        <v>070B10439AFF61000000FF040400000091FF5E000000FF05040000008AFF59000000FF060600000084FF4E000000FF070700000082FF40000000FF080800000082FF30000000FF070500000080FF25000000FF0001000000</v>
      </c>
      <c r="H282" s="1">
        <f t="shared" si="550"/>
        <v>614120</v>
      </c>
      <c r="I282" s="1" t="str">
        <f t="shared" si="545"/>
        <v>80095EE8</v>
      </c>
      <c r="J282" s="1" t="str">
        <f t="shared" si="546"/>
        <v>E85E0980</v>
      </c>
    </row>
    <row r="283" spans="1:10">
      <c r="A283" s="1">
        <f t="shared" si="551"/>
        <v>46</v>
      </c>
      <c r="B283" s="10" t="str">
        <f t="shared" si="547"/>
        <v>0A0081FF23007EFF230081FF17007EFF17007FFF0C007CFF0C007CFFFFFF79FFFFFF7CFFF7FF79FFF7FF</v>
      </c>
      <c r="C283" s="1">
        <f t="shared" si="548"/>
        <v>616934</v>
      </c>
      <c r="D283" s="1" t="str">
        <f t="shared" si="543"/>
        <v>800969E6</v>
      </c>
      <c r="E283" s="1" t="str">
        <f t="shared" si="544"/>
        <v>E6690980</v>
      </c>
      <c r="G283" s="10" t="str">
        <f t="shared" si="549"/>
        <v>0510063180FF25000000FF080700000080FF17000000FF07060000007EFF0B000000FF07050000007BFF00000000FF08060000007CFFF4FF0000FF0001000000</v>
      </c>
      <c r="H283" s="1">
        <f t="shared" si="550"/>
        <v>614184</v>
      </c>
      <c r="I283" s="1" t="str">
        <f t="shared" si="545"/>
        <v>80095F28</v>
      </c>
      <c r="J283" s="1" t="str">
        <f t="shared" si="546"/>
        <v>285F0980</v>
      </c>
    </row>
    <row r="284" spans="1:10">
      <c r="A284" s="1">
        <f t="shared" si="551"/>
        <v>47</v>
      </c>
      <c r="B284" s="10" t="str">
        <f t="shared" si="547"/>
        <v>160099FF64009CFF64009CFF6B009EFF6900A3FF7400A5FF7200B6FF8200B8FF8000CBFF8D00CDFF8B00E5FF9600E5FF9300F8FF9900F8FF96001700970017009400280092002600900031008B002F0089003400850032008300</v>
      </c>
      <c r="C284" s="1">
        <f t="shared" si="548"/>
        <v>617024</v>
      </c>
      <c r="G284" s="10" t="str">
        <f t="shared" si="549"/>
        <v>0B0B0CB19AFF61000000FFFF040000009DFF6A000000FFFE05000000A4FF72000000FFFD0C000000B8FF80000000FFFD0B000000CDFF8B000000FFFC0C000000E5FF94000000FFFC09000000F7FF97000000FF0B0F000000160095000000FF0B08000000270090000000FF0A05000000300089000000FF0904000000340081000000FF0001000000</v>
      </c>
      <c r="H284" s="1">
        <f t="shared" si="550"/>
        <v>614320</v>
      </c>
    </row>
    <row r="285" spans="1:10">
      <c r="A285" s="1">
        <f t="shared" si="551"/>
        <v>48</v>
      </c>
    </row>
    <row r="286" spans="1:10">
      <c r="A286" s="1">
        <f t="shared" si="551"/>
        <v>49</v>
      </c>
    </row>
    <row r="287" spans="1:10">
      <c r="A287" s="1">
        <f t="shared" si="551"/>
        <v>50</v>
      </c>
    </row>
    <row r="288" spans="1:10">
      <c r="A288" s="1">
        <f t="shared" si="551"/>
        <v>51</v>
      </c>
    </row>
    <row r="289" spans="1:1">
      <c r="A289" s="1">
        <f t="shared" si="551"/>
        <v>52</v>
      </c>
    </row>
    <row r="290" spans="1:1">
      <c r="A290" s="1">
        <f t="shared" si="551"/>
        <v>53</v>
      </c>
    </row>
    <row r="291" spans="1:1">
      <c r="A291" s="1">
        <f t="shared" si="551"/>
        <v>54</v>
      </c>
    </row>
    <row r="292" spans="1:1">
      <c r="A292" s="1">
        <f t="shared" si="551"/>
        <v>55</v>
      </c>
    </row>
    <row r="293" spans="1:1">
      <c r="A293" s="1">
        <f t="shared" si="551"/>
        <v>56</v>
      </c>
    </row>
    <row r="294" spans="1:1">
      <c r="A294" s="1">
        <f t="shared" si="551"/>
        <v>57</v>
      </c>
    </row>
    <row r="295" spans="1:1">
      <c r="A295" s="1">
        <f t="shared" si="551"/>
        <v>58</v>
      </c>
    </row>
    <row r="296" spans="1:1">
      <c r="A296" s="1">
        <f t="shared" si="551"/>
        <v>59</v>
      </c>
    </row>
    <row r="297" spans="1:1">
      <c r="A297" s="1">
        <f t="shared" si="551"/>
        <v>60</v>
      </c>
    </row>
    <row r="298" spans="1:1">
      <c r="A298" s="1">
        <f t="shared" si="551"/>
        <v>61</v>
      </c>
    </row>
    <row r="299" spans="1:1">
      <c r="A299" s="1">
        <f t="shared" si="551"/>
        <v>62</v>
      </c>
    </row>
    <row r="300" spans="1:1">
      <c r="A300" s="1">
        <f t="shared" si="551"/>
        <v>63</v>
      </c>
    </row>
    <row r="301" spans="1:1">
      <c r="A301" s="1">
        <f t="shared" si="551"/>
        <v>64</v>
      </c>
    </row>
    <row r="302" spans="1:1">
      <c r="A302" s="1">
        <f t="shared" si="551"/>
        <v>65</v>
      </c>
    </row>
    <row r="303" spans="1:1">
      <c r="A303" s="1">
        <f t="shared" ref="A303:A308" si="552">A302+1</f>
        <v>66</v>
      </c>
    </row>
    <row r="304" spans="1:1">
      <c r="A304" s="1">
        <f t="shared" si="552"/>
        <v>67</v>
      </c>
    </row>
    <row r="305" spans="1:97">
      <c r="A305" s="1">
        <f t="shared" si="552"/>
        <v>68</v>
      </c>
    </row>
    <row r="306" spans="1:97">
      <c r="A306" s="1">
        <f t="shared" si="552"/>
        <v>69</v>
      </c>
    </row>
    <row r="307" spans="1:97">
      <c r="A307" s="1">
        <f t="shared" si="552"/>
        <v>70</v>
      </c>
    </row>
    <row r="308" spans="1:97">
      <c r="A308" s="1">
        <f t="shared" si="552"/>
        <v>71</v>
      </c>
    </row>
    <row r="312" spans="1:97">
      <c r="A312" s="30">
        <v>1</v>
      </c>
      <c r="B312" s="1" t="str">
        <f>IFERROR(IF(LEN(B80),RIGHT(DEC2HEX(B80,4),4),""),"")</f>
        <v>FF44</v>
      </c>
      <c r="C312" s="1" t="str">
        <f t="shared" ref="C312:BN312" si="553">IFERROR(IF(LEN(C80),RIGHT(DEC2HEX(C80,4),4),""),"")</f>
        <v>FFC3</v>
      </c>
      <c r="D312" s="1" t="str">
        <f t="shared" si="553"/>
        <v>FF44</v>
      </c>
      <c r="E312" s="1" t="str">
        <f t="shared" si="553"/>
        <v>FFC3</v>
      </c>
      <c r="F312" s="1" t="str">
        <f t="shared" si="553"/>
        <v>FF52</v>
      </c>
      <c r="G312" s="1" t="str">
        <f t="shared" si="553"/>
        <v>FFE9</v>
      </c>
      <c r="H312" s="1" t="str">
        <f t="shared" si="553"/>
        <v>FF52</v>
      </c>
      <c r="I312" s="1" t="str">
        <f t="shared" si="553"/>
        <v>FFE9</v>
      </c>
      <c r="J312" s="1" t="str">
        <f t="shared" si="553"/>
        <v>FF7C</v>
      </c>
      <c r="K312" s="1" t="str">
        <f t="shared" si="553"/>
        <v>FFF4</v>
      </c>
      <c r="L312" s="1" t="str">
        <f t="shared" si="553"/>
        <v>FF90</v>
      </c>
      <c r="M312" s="1" t="str">
        <f t="shared" si="553"/>
        <v>FFCC</v>
      </c>
      <c r="N312" s="1" t="str">
        <f t="shared" si="553"/>
        <v>FF88</v>
      </c>
      <c r="O312" s="1" t="str">
        <f t="shared" si="553"/>
        <v>FFA4</v>
      </c>
      <c r="P312" s="1" t="str">
        <f t="shared" si="553"/>
        <v>FF88</v>
      </c>
      <c r="Q312" s="1" t="str">
        <f t="shared" si="553"/>
        <v>FFA4</v>
      </c>
      <c r="R312" s="1" t="str">
        <f t="shared" si="553"/>
        <v>FFAC</v>
      </c>
      <c r="S312" s="1" t="str">
        <f t="shared" si="553"/>
        <v>FF95</v>
      </c>
      <c r="T312" s="1" t="str">
        <f t="shared" si="553"/>
        <v>FFBA</v>
      </c>
      <c r="U312" s="1" t="str">
        <f t="shared" si="553"/>
        <v>FFB9</v>
      </c>
      <c r="V312" s="1" t="str">
        <f t="shared" si="553"/>
        <v>FFD2</v>
      </c>
      <c r="W312" s="1" t="str">
        <f t="shared" si="553"/>
        <v>FFDC</v>
      </c>
      <c r="X312" s="1" t="str">
        <f t="shared" si="553"/>
        <v>FFCD</v>
      </c>
      <c r="Y312" s="1" t="str">
        <f t="shared" si="553"/>
        <v>FFFD</v>
      </c>
      <c r="Z312" s="1" t="str">
        <f t="shared" si="553"/>
        <v>FFAA</v>
      </c>
      <c r="AA312" s="1" t="str">
        <f t="shared" si="553"/>
        <v>FFE7</v>
      </c>
      <c r="AB312" s="1" t="str">
        <f t="shared" si="553"/>
        <v>FFAC</v>
      </c>
      <c r="AC312" s="1" t="str">
        <f t="shared" si="553"/>
        <v>FF95</v>
      </c>
      <c r="AD312" s="1" t="str">
        <f t="shared" si="553"/>
        <v>FFB8</v>
      </c>
      <c r="AE312" s="1" t="str">
        <f t="shared" si="553"/>
        <v>FF7B</v>
      </c>
      <c r="AF312" s="1" t="str">
        <f t="shared" si="553"/>
        <v>FFDA</v>
      </c>
      <c r="AG312" s="1" t="str">
        <f t="shared" si="553"/>
        <v>FF83</v>
      </c>
      <c r="AH312" s="1" t="str">
        <f t="shared" si="553"/>
        <v>FFF0</v>
      </c>
      <c r="AI312" s="1" t="str">
        <f t="shared" si="553"/>
        <v>FF9D</v>
      </c>
      <c r="AJ312" s="1" t="str">
        <f t="shared" si="553"/>
        <v>FFFA</v>
      </c>
      <c r="AK312" s="1" t="str">
        <f t="shared" si="553"/>
        <v>FFBA</v>
      </c>
      <c r="AL312" s="1" t="str">
        <f t="shared" si="553"/>
        <v>FFF4</v>
      </c>
      <c r="AM312" s="1" t="str">
        <f t="shared" si="553"/>
        <v>FFD8</v>
      </c>
      <c r="AN312" s="1" t="str">
        <f t="shared" si="553"/>
        <v>FFCD</v>
      </c>
      <c r="AO312" s="1" t="str">
        <f t="shared" si="553"/>
        <v>FFFD</v>
      </c>
      <c r="AP312" s="1" t="str">
        <f t="shared" si="553"/>
        <v>FFCD</v>
      </c>
      <c r="AQ312" s="1" t="str">
        <f t="shared" si="553"/>
        <v>FFFD</v>
      </c>
      <c r="AR312" s="1" t="str">
        <f t="shared" si="553"/>
        <v>FFEE</v>
      </c>
      <c r="AS312" s="1" t="str">
        <f t="shared" si="553"/>
        <v>FFF5</v>
      </c>
      <c r="AT312" s="1" t="str">
        <f t="shared" si="553"/>
        <v>0006</v>
      </c>
      <c r="AU312" s="1" t="str">
        <f t="shared" si="553"/>
        <v>0005</v>
      </c>
      <c r="AV312" s="1" t="str">
        <f t="shared" si="553"/>
        <v>0021</v>
      </c>
      <c r="AW312" s="1" t="str">
        <f t="shared" si="553"/>
        <v>000A</v>
      </c>
      <c r="AX312" s="1" t="str">
        <f t="shared" si="553"/>
        <v>002E</v>
      </c>
      <c r="AY312" s="1" t="str">
        <f t="shared" si="553"/>
        <v>FFED</v>
      </c>
      <c r="AZ312" s="1" t="str">
        <f t="shared" si="553"/>
        <v>0031</v>
      </c>
      <c r="BA312" s="1" t="str">
        <f t="shared" si="553"/>
        <v>FFC8</v>
      </c>
      <c r="BB312" s="1" t="str">
        <f t="shared" si="553"/>
        <v>0018</v>
      </c>
      <c r="BC312" s="1" t="str">
        <f t="shared" si="553"/>
        <v>FFAD</v>
      </c>
      <c r="BD312" s="1" t="str">
        <f t="shared" si="553"/>
        <v>0031</v>
      </c>
      <c r="BE312" s="1" t="str">
        <f t="shared" si="553"/>
        <v>FFC8</v>
      </c>
      <c r="BF312" s="1" t="str">
        <f t="shared" si="553"/>
        <v>005E</v>
      </c>
      <c r="BG312" s="1" t="str">
        <f t="shared" si="553"/>
        <v>FFCF</v>
      </c>
      <c r="BH312" s="1" t="str">
        <f t="shared" si="553"/>
        <v>0072</v>
      </c>
      <c r="BI312" s="1" t="str">
        <f t="shared" si="553"/>
        <v>FFB5</v>
      </c>
      <c r="BJ312" s="1" t="str">
        <f t="shared" si="553"/>
        <v>0072</v>
      </c>
      <c r="BK312" s="1" t="str">
        <f t="shared" si="553"/>
        <v>FFB5</v>
      </c>
      <c r="BL312" s="1" t="str">
        <f t="shared" si="553"/>
        <v>0098</v>
      </c>
      <c r="BM312" s="1" t="str">
        <f t="shared" si="553"/>
        <v>FFCE</v>
      </c>
      <c r="BN312" s="1" t="str">
        <f t="shared" si="553"/>
        <v>008E</v>
      </c>
      <c r="BO312" s="1" t="str">
        <f t="shared" ref="BO312:CS312" si="554">IFERROR(IF(LEN(BO80),RIGHT(DEC2HEX(BO80,4),4),""),"")</f>
        <v>FFEE</v>
      </c>
      <c r="BP312" s="1" t="str">
        <f t="shared" si="554"/>
        <v>0071</v>
      </c>
      <c r="BQ312" s="1" t="str">
        <f t="shared" si="554"/>
        <v>0007</v>
      </c>
      <c r="BR312" s="1" t="str">
        <f t="shared" si="554"/>
        <v>005C</v>
      </c>
      <c r="BS312" s="1" t="str">
        <f t="shared" si="554"/>
        <v>0024</v>
      </c>
      <c r="BT312" s="1" t="str">
        <f t="shared" si="554"/>
        <v>0045</v>
      </c>
      <c r="BU312" s="1" t="str">
        <f t="shared" si="554"/>
        <v>000F</v>
      </c>
      <c r="BV312" s="1" t="str">
        <f t="shared" si="554"/>
        <v>0006</v>
      </c>
      <c r="BW312" s="1" t="str">
        <f t="shared" si="554"/>
        <v>0005</v>
      </c>
      <c r="BX312" s="1" t="str">
        <f t="shared" si="554"/>
        <v>FFF7</v>
      </c>
      <c r="BY312" s="1" t="str">
        <f t="shared" si="554"/>
        <v>002F</v>
      </c>
      <c r="BZ312" s="1" t="str">
        <f t="shared" si="554"/>
        <v>0012</v>
      </c>
      <c r="CA312" s="1" t="str">
        <f t="shared" si="554"/>
        <v>003B</v>
      </c>
      <c r="CB312" s="1" t="str">
        <f t="shared" si="554"/>
        <v>0004</v>
      </c>
      <c r="CC312" s="1" t="str">
        <f t="shared" si="554"/>
        <v>005A</v>
      </c>
      <c r="CD312" s="1" t="str">
        <f t="shared" si="554"/>
        <v>0024</v>
      </c>
      <c r="CE312" s="1" t="str">
        <f t="shared" si="554"/>
        <v>0061</v>
      </c>
      <c r="CF312" s="1" t="str">
        <f t="shared" si="554"/>
        <v>0034</v>
      </c>
      <c r="CG312" s="1" t="str">
        <f t="shared" si="554"/>
        <v>0081</v>
      </c>
      <c r="CH312" s="1" t="str">
        <f t="shared" si="554"/>
        <v>FFFD</v>
      </c>
      <c r="CI312" s="1" t="str">
        <f t="shared" si="554"/>
        <v>0077</v>
      </c>
      <c r="CJ312" s="1" t="str">
        <f t="shared" si="554"/>
        <v>FFD3</v>
      </c>
      <c r="CK312" s="1" t="str">
        <f t="shared" si="554"/>
        <v>004D</v>
      </c>
      <c r="CL312" s="1" t="str">
        <f t="shared" si="554"/>
        <v>FFD3</v>
      </c>
      <c r="CM312" s="1" t="str">
        <f t="shared" si="554"/>
        <v>004D</v>
      </c>
      <c r="CN312" s="1" t="str">
        <f t="shared" si="554"/>
        <v>FF9A</v>
      </c>
      <c r="CO312" s="1" t="str">
        <f t="shared" si="554"/>
        <v>0061</v>
      </c>
      <c r="CP312" s="1" t="str">
        <f t="shared" si="554"/>
        <v>FF80</v>
      </c>
      <c r="CQ312" s="1" t="str">
        <f t="shared" si="554"/>
        <v>0025</v>
      </c>
      <c r="CR312" s="1" t="str">
        <f t="shared" si="554"/>
        <v>FF9A</v>
      </c>
      <c r="CS312" s="1" t="str">
        <f t="shared" si="554"/>
        <v>0061</v>
      </c>
    </row>
    <row r="313" spans="1:97">
      <c r="A313" s="30">
        <f t="shared" ref="A313:A327" si="555">A312+1</f>
        <v>2</v>
      </c>
      <c r="B313" s="1" t="str">
        <f t="shared" ref="B313:BM313" si="556">IFERROR(IF(LEN(B81),RIGHT(DEC2HEX(B81,4),4),""),"")</f>
        <v>FF48</v>
      </c>
      <c r="C313" s="1" t="str">
        <f t="shared" si="556"/>
        <v>FFBD</v>
      </c>
      <c r="D313" s="1" t="str">
        <f t="shared" si="556"/>
        <v>FF43</v>
      </c>
      <c r="E313" s="1" t="str">
        <f t="shared" si="556"/>
        <v>FFCB</v>
      </c>
      <c r="F313" s="1" t="str">
        <f t="shared" si="556"/>
        <v>FF52</v>
      </c>
      <c r="G313" s="1" t="str">
        <f t="shared" si="556"/>
        <v>FFF1</v>
      </c>
      <c r="H313" s="1" t="str">
        <f t="shared" si="556"/>
        <v>FF5E</v>
      </c>
      <c r="I313" s="1" t="str">
        <f t="shared" si="556"/>
        <v>FFEA</v>
      </c>
      <c r="J313" s="1" t="str">
        <f t="shared" si="556"/>
        <v>FF7E</v>
      </c>
      <c r="K313" s="1" t="str">
        <f t="shared" si="556"/>
        <v>FFEA</v>
      </c>
      <c r="L313" s="1" t="str">
        <f t="shared" si="556"/>
        <v>FF95</v>
      </c>
      <c r="M313" s="1" t="str">
        <f t="shared" si="556"/>
        <v>FFC3</v>
      </c>
      <c r="N313" s="1" t="str">
        <f t="shared" si="556"/>
        <v>FF81</v>
      </c>
      <c r="O313" s="1" t="str">
        <f t="shared" si="556"/>
        <v>FFA5</v>
      </c>
      <c r="P313" s="1" t="str">
        <f t="shared" si="556"/>
        <v>FF8C</v>
      </c>
      <c r="Q313" s="1" t="str">
        <f t="shared" si="556"/>
        <v>FF9E</v>
      </c>
      <c r="R313" s="1" t="str">
        <f t="shared" si="556"/>
        <v>FFAC</v>
      </c>
      <c r="S313" s="1" t="str">
        <f t="shared" si="556"/>
        <v>FF9D</v>
      </c>
      <c r="T313" s="1" t="str">
        <f t="shared" si="556"/>
        <v>FFBB</v>
      </c>
      <c r="U313" s="1" t="str">
        <f t="shared" si="556"/>
        <v>FFC0</v>
      </c>
      <c r="V313" s="1" t="str">
        <f t="shared" si="556"/>
        <v>FFD1</v>
      </c>
      <c r="W313" s="1" t="str">
        <f t="shared" si="556"/>
        <v>FFE4</v>
      </c>
      <c r="X313" s="1" t="str">
        <f t="shared" si="556"/>
        <v>FFC6</v>
      </c>
      <c r="Y313" s="1" t="str">
        <f t="shared" si="556"/>
        <v>FFFD</v>
      </c>
      <c r="Z313" s="1" t="str">
        <f t="shared" si="556"/>
        <v>FFA2</v>
      </c>
      <c r="AA313" s="1" t="str">
        <f t="shared" si="556"/>
        <v>FFE8</v>
      </c>
      <c r="AB313" s="1" t="str">
        <f t="shared" si="556"/>
        <v>FFAC</v>
      </c>
      <c r="AC313" s="1" t="str">
        <f t="shared" si="556"/>
        <v>FF8D</v>
      </c>
      <c r="AD313" s="1" t="str">
        <f t="shared" si="556"/>
        <v>FFC0</v>
      </c>
      <c r="AE313" s="1" t="str">
        <f t="shared" si="556"/>
        <v>FF7B</v>
      </c>
      <c r="AF313" s="1" t="str">
        <f t="shared" si="556"/>
        <v>FFDB</v>
      </c>
      <c r="AG313" s="1" t="str">
        <f t="shared" si="556"/>
        <v>FF8A</v>
      </c>
      <c r="AH313" s="1" t="str">
        <f t="shared" si="556"/>
        <v>FFF0</v>
      </c>
      <c r="AI313" s="1" t="str">
        <f t="shared" si="556"/>
        <v>FFA5</v>
      </c>
      <c r="AJ313" s="1" t="str">
        <f t="shared" si="556"/>
        <v>FFF9</v>
      </c>
      <c r="AK313" s="1" t="str">
        <f t="shared" si="556"/>
        <v>FFC5</v>
      </c>
      <c r="AL313" s="1" t="str">
        <f t="shared" si="556"/>
        <v>FFEB</v>
      </c>
      <c r="AM313" s="1" t="str">
        <f t="shared" si="556"/>
        <v>FFD9</v>
      </c>
      <c r="AN313" s="1" t="str">
        <f t="shared" si="556"/>
        <v>FFCE</v>
      </c>
      <c r="AO313" s="1" t="str">
        <f t="shared" si="556"/>
        <v>0003</v>
      </c>
      <c r="AP313" s="1" t="str">
        <f t="shared" si="556"/>
        <v>FFD5</v>
      </c>
      <c r="AQ313" s="1" t="str">
        <f t="shared" si="556"/>
        <v>FFFD</v>
      </c>
      <c r="AR313" s="1" t="str">
        <f t="shared" si="556"/>
        <v>FFF8</v>
      </c>
      <c r="AS313" s="1" t="str">
        <f t="shared" si="556"/>
        <v>FFF6</v>
      </c>
      <c r="AT313" s="1" t="str">
        <f t="shared" si="556"/>
        <v>000D</v>
      </c>
      <c r="AU313" s="1" t="str">
        <f t="shared" si="556"/>
        <v>0004</v>
      </c>
      <c r="AV313" s="1" t="str">
        <f t="shared" si="556"/>
        <v>002B</v>
      </c>
      <c r="AW313" s="1" t="str">
        <f t="shared" si="556"/>
        <v>0009</v>
      </c>
      <c r="AX313" s="1" t="str">
        <f t="shared" si="556"/>
        <v>002A</v>
      </c>
      <c r="AY313" s="1" t="str">
        <f t="shared" si="556"/>
        <v>FFE6</v>
      </c>
      <c r="AZ313" s="1" t="str">
        <f t="shared" si="556"/>
        <v>0030</v>
      </c>
      <c r="BA313" s="1" t="str">
        <f t="shared" si="556"/>
        <v>FFC1</v>
      </c>
      <c r="BB313" s="1" t="str">
        <f t="shared" si="556"/>
        <v>0012</v>
      </c>
      <c r="BC313" s="1" t="str">
        <f t="shared" si="556"/>
        <v>FFAA</v>
      </c>
      <c r="BD313" s="1" t="str">
        <f t="shared" si="556"/>
        <v>003C</v>
      </c>
      <c r="BE313" s="1" t="str">
        <f t="shared" si="556"/>
        <v>FFCC</v>
      </c>
      <c r="BF313" s="1" t="str">
        <f t="shared" si="556"/>
        <v>0064</v>
      </c>
      <c r="BG313" s="1" t="str">
        <f t="shared" si="556"/>
        <v>FFCC</v>
      </c>
      <c r="BH313" s="1" t="str">
        <f t="shared" si="556"/>
        <v>0070</v>
      </c>
      <c r="BI313" s="1" t="str">
        <f t="shared" si="556"/>
        <v>FFAE</v>
      </c>
      <c r="BJ313" s="1" t="str">
        <f t="shared" si="556"/>
        <v>0079</v>
      </c>
      <c r="BK313" s="1" t="str">
        <f t="shared" si="556"/>
        <v>FFB6</v>
      </c>
      <c r="BL313" s="1" t="str">
        <f t="shared" si="556"/>
        <v>0097</v>
      </c>
      <c r="BM313" s="1" t="str">
        <f t="shared" si="556"/>
        <v>FFD5</v>
      </c>
      <c r="BN313" s="1" t="str">
        <f t="shared" ref="BN313:CS313" si="557">IFERROR(IF(LEN(BN81),RIGHT(DEC2HEX(BN81,4),4),""),"")</f>
        <v>008D</v>
      </c>
      <c r="BO313" s="1" t="str">
        <f t="shared" si="557"/>
        <v>FFF7</v>
      </c>
      <c r="BP313" s="1" t="str">
        <f t="shared" si="557"/>
        <v>006A</v>
      </c>
      <c r="BQ313" s="1" t="str">
        <f t="shared" si="557"/>
        <v>0009</v>
      </c>
      <c r="BR313" s="1" t="str">
        <f t="shared" si="557"/>
        <v>0055</v>
      </c>
      <c r="BS313" s="1" t="str">
        <f t="shared" si="557"/>
        <v>0022</v>
      </c>
      <c r="BT313" s="1" t="str">
        <f t="shared" si="557"/>
        <v>003D</v>
      </c>
      <c r="BU313" s="1" t="str">
        <f t="shared" si="557"/>
        <v>0010</v>
      </c>
      <c r="BV313" s="1" t="str">
        <f t="shared" si="557"/>
        <v>0004</v>
      </c>
      <c r="BW313" s="1" t="str">
        <f t="shared" si="557"/>
        <v>000D</v>
      </c>
      <c r="BX313" s="1" t="str">
        <f t="shared" si="557"/>
        <v>FFFA</v>
      </c>
      <c r="BY313" s="1" t="str">
        <f t="shared" si="557"/>
        <v>0035</v>
      </c>
      <c r="BZ313" s="1" t="str">
        <f t="shared" si="557"/>
        <v>0013</v>
      </c>
      <c r="CA313" s="1" t="str">
        <f t="shared" si="557"/>
        <v>0042</v>
      </c>
      <c r="CB313" s="1" t="str">
        <f t="shared" si="557"/>
        <v>000D</v>
      </c>
      <c r="CC313" s="1" t="str">
        <f t="shared" si="557"/>
        <v>005A</v>
      </c>
      <c r="CD313" s="1" t="str">
        <f t="shared" si="557"/>
        <v>002B</v>
      </c>
      <c r="CE313" s="1" t="str">
        <f t="shared" si="557"/>
        <v>0064</v>
      </c>
      <c r="CF313" s="1" t="str">
        <f t="shared" si="557"/>
        <v>0043</v>
      </c>
      <c r="CG313" s="1" t="str">
        <f t="shared" si="557"/>
        <v>0081</v>
      </c>
      <c r="CH313" s="1" t="str">
        <f t="shared" si="557"/>
        <v>000F</v>
      </c>
      <c r="CI313" s="1" t="str">
        <f t="shared" si="557"/>
        <v>0076</v>
      </c>
      <c r="CJ313" s="1" t="str">
        <f t="shared" si="557"/>
        <v>FFDE</v>
      </c>
      <c r="CK313" s="1" t="str">
        <f t="shared" si="557"/>
        <v>004D</v>
      </c>
      <c r="CL313" s="1" t="str">
        <f t="shared" si="557"/>
        <v>FFC7</v>
      </c>
      <c r="CM313" s="1" t="str">
        <f t="shared" si="557"/>
        <v>004D</v>
      </c>
      <c r="CN313" s="1" t="str">
        <f t="shared" si="557"/>
        <v>FF91</v>
      </c>
      <c r="CO313" s="1" t="str">
        <f t="shared" si="557"/>
        <v>005E</v>
      </c>
      <c r="CP313" s="1" t="str">
        <f t="shared" si="557"/>
        <v>FF80</v>
      </c>
      <c r="CQ313" s="1" t="str">
        <f t="shared" si="557"/>
        <v>0017</v>
      </c>
      <c r="CR313" s="1" t="str">
        <f t="shared" si="557"/>
        <v>FF9D</v>
      </c>
      <c r="CS313" s="1" t="str">
        <f t="shared" si="557"/>
        <v>006A</v>
      </c>
    </row>
    <row r="314" spans="1:97">
      <c r="A314" s="30">
        <f t="shared" si="555"/>
        <v>3</v>
      </c>
      <c r="B314" s="1" t="str">
        <f t="shared" ref="B314:BM314" si="558">IFERROR(IF(LEN(B82),RIGHT(DEC2HEX(B82,4),4),""),"")</f>
        <v>FF52</v>
      </c>
      <c r="C314" s="1" t="str">
        <f t="shared" si="558"/>
        <v>FFBA</v>
      </c>
      <c r="D314" s="1" t="str">
        <f t="shared" si="558"/>
        <v>FF40</v>
      </c>
      <c r="E314" s="1" t="str">
        <f t="shared" si="558"/>
        <v>FFD2</v>
      </c>
      <c r="F314" s="1" t="str">
        <f t="shared" si="558"/>
        <v>FF53</v>
      </c>
      <c r="G314" s="1" t="str">
        <f t="shared" si="558"/>
        <v>FFFC</v>
      </c>
      <c r="H314" s="1" t="str">
        <f t="shared" si="558"/>
        <v>FF65</v>
      </c>
      <c r="I314" s="1" t="str">
        <f t="shared" si="558"/>
        <v>FFEE</v>
      </c>
      <c r="J314" s="1" t="str">
        <f t="shared" si="558"/>
        <v>FF85</v>
      </c>
      <c r="K314" s="1" t="str">
        <f t="shared" si="558"/>
        <v>FFE3</v>
      </c>
      <c r="L314" s="1" t="str">
        <f t="shared" si="558"/>
        <v>FF95</v>
      </c>
      <c r="M314" s="1" t="str">
        <f t="shared" si="558"/>
        <v>FFB9</v>
      </c>
      <c r="N314" s="1" t="str">
        <f t="shared" si="558"/>
        <v>FF7C</v>
      </c>
      <c r="O314" s="1" t="str">
        <f t="shared" si="558"/>
        <v>FFAA</v>
      </c>
      <c r="P314" s="1" t="str">
        <f t="shared" si="558"/>
        <v>FF92</v>
      </c>
      <c r="Q314" s="1" t="str">
        <f t="shared" si="558"/>
        <v>FF9A</v>
      </c>
      <c r="R314" s="1" t="str">
        <f t="shared" si="558"/>
        <v>FFAF</v>
      </c>
      <c r="S314" s="1" t="str">
        <f t="shared" si="558"/>
        <v>FFA3</v>
      </c>
      <c r="T314" s="1" t="str">
        <f t="shared" si="558"/>
        <v>FFBD</v>
      </c>
      <c r="U314" s="1" t="str">
        <f t="shared" si="558"/>
        <v>FFC5</v>
      </c>
      <c r="V314" s="1" t="str">
        <f t="shared" si="558"/>
        <v>FFCC</v>
      </c>
      <c r="W314" s="1" t="str">
        <f t="shared" si="558"/>
        <v>FFEA</v>
      </c>
      <c r="X314" s="1" t="str">
        <f t="shared" si="558"/>
        <v>FFC0</v>
      </c>
      <c r="Y314" s="1" t="str">
        <f t="shared" si="558"/>
        <v>FFFB</v>
      </c>
      <c r="Z314" s="1" t="str">
        <f t="shared" si="558"/>
        <v>FF9A</v>
      </c>
      <c r="AA314" s="1" t="str">
        <f t="shared" si="558"/>
        <v>FFEA</v>
      </c>
      <c r="AB314" s="1" t="str">
        <f t="shared" si="558"/>
        <v>FFAD</v>
      </c>
      <c r="AC314" s="1" t="str">
        <f t="shared" si="558"/>
        <v>FF85</v>
      </c>
      <c r="AD314" s="1" t="str">
        <f t="shared" si="558"/>
        <v>FFC6</v>
      </c>
      <c r="AE314" s="1" t="str">
        <f t="shared" si="558"/>
        <v>FF7C</v>
      </c>
      <c r="AF314" s="1" t="str">
        <f t="shared" si="558"/>
        <v>FFD8</v>
      </c>
      <c r="AG314" s="1" t="str">
        <f t="shared" si="558"/>
        <v>FF8F</v>
      </c>
      <c r="AH314" s="1" t="str">
        <f t="shared" si="558"/>
        <v>FFF2</v>
      </c>
      <c r="AI314" s="1" t="str">
        <f t="shared" si="558"/>
        <v>FFAA</v>
      </c>
      <c r="AJ314" s="1" t="str">
        <f t="shared" si="558"/>
        <v>FFF6</v>
      </c>
      <c r="AK314" s="1" t="str">
        <f t="shared" si="558"/>
        <v>FFCE</v>
      </c>
      <c r="AL314" s="1" t="str">
        <f t="shared" si="558"/>
        <v>FFE3</v>
      </c>
      <c r="AM314" s="1" t="str">
        <f t="shared" si="558"/>
        <v>FFDA</v>
      </c>
      <c r="AN314" s="1" t="str">
        <f t="shared" si="558"/>
        <v>FFD0</v>
      </c>
      <c r="AO314" s="1" t="str">
        <f t="shared" si="558"/>
        <v>0009</v>
      </c>
      <c r="AP314" s="1" t="str">
        <f t="shared" si="558"/>
        <v>FFDC</v>
      </c>
      <c r="AQ314" s="1" t="str">
        <f t="shared" si="558"/>
        <v>FFFB</v>
      </c>
      <c r="AR314" s="1" t="str">
        <f t="shared" si="558"/>
        <v>0000</v>
      </c>
      <c r="AS314" s="1" t="str">
        <f t="shared" si="558"/>
        <v>FFFA</v>
      </c>
      <c r="AT314" s="1" t="str">
        <f t="shared" si="558"/>
        <v>0014</v>
      </c>
      <c r="AU314" s="1" t="str">
        <f t="shared" si="558"/>
        <v>0006</v>
      </c>
      <c r="AV314" s="1" t="str">
        <f t="shared" si="558"/>
        <v>0033</v>
      </c>
      <c r="AW314" s="1" t="str">
        <f t="shared" si="558"/>
        <v>0004</v>
      </c>
      <c r="AX314" s="1" t="str">
        <f t="shared" si="558"/>
        <v>0027</v>
      </c>
      <c r="AY314" s="1" t="str">
        <f t="shared" si="558"/>
        <v>FFDE</v>
      </c>
      <c r="AZ314" s="1" t="str">
        <f t="shared" si="558"/>
        <v>002D</v>
      </c>
      <c r="BA314" s="1" t="str">
        <f t="shared" si="558"/>
        <v>FFBB</v>
      </c>
      <c r="BB314" s="1" t="str">
        <f t="shared" si="558"/>
        <v>000D</v>
      </c>
      <c r="BC314" s="1" t="str">
        <f t="shared" si="558"/>
        <v>FFA4</v>
      </c>
      <c r="BD314" s="1" t="str">
        <f t="shared" si="558"/>
        <v>0044</v>
      </c>
      <c r="BE314" s="1" t="str">
        <f t="shared" si="558"/>
        <v>FFD1</v>
      </c>
      <c r="BF314" s="1" t="str">
        <f t="shared" si="558"/>
        <v>0067</v>
      </c>
      <c r="BG314" s="1" t="str">
        <f t="shared" si="558"/>
        <v>FFC6</v>
      </c>
      <c r="BH314" s="1" t="str">
        <f t="shared" si="558"/>
        <v>006C</v>
      </c>
      <c r="BI314" s="1" t="str">
        <f t="shared" si="558"/>
        <v>FFA5</v>
      </c>
      <c r="BJ314" s="1" t="str">
        <f t="shared" si="558"/>
        <v>0081</v>
      </c>
      <c r="BK314" s="1" t="str">
        <f t="shared" si="558"/>
        <v>FFB9</v>
      </c>
      <c r="BL314" s="1" t="str">
        <f t="shared" si="558"/>
        <v>0095</v>
      </c>
      <c r="BM314" s="1" t="str">
        <f t="shared" si="558"/>
        <v>FFDB</v>
      </c>
      <c r="BN314" s="1" t="str">
        <f t="shared" ref="BN314:CS314" si="559">IFERROR(IF(LEN(BN82),RIGHT(DEC2HEX(BN82,4),4),""),"")</f>
        <v>008B</v>
      </c>
      <c r="BO314" s="1" t="str">
        <f t="shared" si="559"/>
        <v>FFFE</v>
      </c>
      <c r="BP314" s="1" t="str">
        <f t="shared" si="559"/>
        <v>0065</v>
      </c>
      <c r="BQ314" s="1" t="str">
        <f t="shared" si="559"/>
        <v>000E</v>
      </c>
      <c r="BR314" s="1" t="str">
        <f t="shared" si="559"/>
        <v>0050</v>
      </c>
      <c r="BS314" s="1" t="str">
        <f t="shared" si="559"/>
        <v>001D</v>
      </c>
      <c r="BT314" s="1" t="str">
        <f t="shared" si="559"/>
        <v>0035</v>
      </c>
      <c r="BU314" s="1" t="str">
        <f t="shared" si="559"/>
        <v>0011</v>
      </c>
      <c r="BV314" s="1" t="str">
        <f t="shared" si="559"/>
        <v>0000</v>
      </c>
      <c r="BW314" s="1" t="str">
        <f t="shared" si="559"/>
        <v>0013</v>
      </c>
      <c r="BX314" s="1" t="str">
        <f t="shared" si="559"/>
        <v>0000</v>
      </c>
      <c r="BY314" s="1" t="str">
        <f t="shared" si="559"/>
        <v>0038</v>
      </c>
      <c r="BZ314" s="1" t="str">
        <f t="shared" si="559"/>
        <v>0012</v>
      </c>
      <c r="CA314" s="1" t="str">
        <f t="shared" si="559"/>
        <v>0048</v>
      </c>
      <c r="CB314" s="1" t="str">
        <f t="shared" si="559"/>
        <v>0015</v>
      </c>
      <c r="CC314" s="1" t="str">
        <f t="shared" si="559"/>
        <v>005B</v>
      </c>
      <c r="CD314" s="1" t="str">
        <f t="shared" si="559"/>
        <v>002E</v>
      </c>
      <c r="CE314" s="1" t="str">
        <f t="shared" si="559"/>
        <v>0067</v>
      </c>
      <c r="CF314" s="1" t="str">
        <f t="shared" si="559"/>
        <v>0054</v>
      </c>
      <c r="CG314" s="1" t="str">
        <f t="shared" si="559"/>
        <v>007E</v>
      </c>
      <c r="CH314" s="1" t="str">
        <f t="shared" si="559"/>
        <v>0018</v>
      </c>
      <c r="CI314" s="1" t="str">
        <f t="shared" si="559"/>
        <v>0073</v>
      </c>
      <c r="CJ314" s="1" t="str">
        <f t="shared" si="559"/>
        <v>FFE7</v>
      </c>
      <c r="CK314" s="1" t="str">
        <f t="shared" si="559"/>
        <v>0051</v>
      </c>
      <c r="CL314" s="1" t="str">
        <f t="shared" si="559"/>
        <v>FFBD</v>
      </c>
      <c r="CM314" s="1" t="str">
        <f t="shared" si="559"/>
        <v>0051</v>
      </c>
      <c r="CN314" s="1" t="str">
        <f t="shared" si="559"/>
        <v>FF8A</v>
      </c>
      <c r="CO314" s="1" t="str">
        <f t="shared" si="559"/>
        <v>0059</v>
      </c>
      <c r="CP314" s="1" t="str">
        <f t="shared" si="559"/>
        <v>FF7E</v>
      </c>
      <c r="CQ314" s="1" t="str">
        <f t="shared" si="559"/>
        <v>000B</v>
      </c>
      <c r="CR314" s="1" t="str">
        <f t="shared" si="559"/>
        <v>FFA4</v>
      </c>
      <c r="CS314" s="1" t="str">
        <f t="shared" si="559"/>
        <v>0072</v>
      </c>
    </row>
    <row r="315" spans="1:97">
      <c r="A315" s="30">
        <f t="shared" si="555"/>
        <v>4</v>
      </c>
      <c r="B315" s="1" t="str">
        <f t="shared" ref="B315:BM315" si="560">IFERROR(IF(LEN(B83),RIGHT(DEC2HEX(B83,4),4),""),"")</f>
        <v>FF5D</v>
      </c>
      <c r="C315" s="1" t="str">
        <f t="shared" si="560"/>
        <v>FFB9</v>
      </c>
      <c r="D315" s="1" t="str">
        <f t="shared" si="560"/>
        <v>FF3F</v>
      </c>
      <c r="E315" s="1" t="str">
        <f t="shared" si="560"/>
        <v>FFD9</v>
      </c>
      <c r="F315" s="1" t="str">
        <f t="shared" si="560"/>
        <v>FF55</v>
      </c>
      <c r="G315" s="1" t="str">
        <f t="shared" si="560"/>
        <v>0002</v>
      </c>
      <c r="H315" s="1" t="str">
        <f t="shared" si="560"/>
        <v>FF6B</v>
      </c>
      <c r="I315" s="1" t="str">
        <f t="shared" si="560"/>
        <v>FFF2</v>
      </c>
      <c r="J315" s="1" t="str">
        <f t="shared" si="560"/>
        <v>FF8C</v>
      </c>
      <c r="K315" s="1" t="str">
        <f t="shared" si="560"/>
        <v>FFDE</v>
      </c>
      <c r="L315" s="1" t="str">
        <f t="shared" si="560"/>
        <v>FF92</v>
      </c>
      <c r="M315" s="1" t="str">
        <f t="shared" si="560"/>
        <v>FFB1</v>
      </c>
      <c r="N315" s="1" t="str">
        <f t="shared" si="560"/>
        <v>FF79</v>
      </c>
      <c r="O315" s="1" t="str">
        <f t="shared" si="560"/>
        <v>FFB1</v>
      </c>
      <c r="P315" s="1" t="str">
        <f t="shared" si="560"/>
        <v>FF9F</v>
      </c>
      <c r="Q315" s="1" t="str">
        <f t="shared" si="560"/>
        <v>FF97</v>
      </c>
      <c r="R315" s="1" t="str">
        <f t="shared" si="560"/>
        <v>FFB7</v>
      </c>
      <c r="S315" s="1" t="str">
        <f t="shared" si="560"/>
        <v>FFA8</v>
      </c>
      <c r="T315" s="1" t="str">
        <f t="shared" si="560"/>
        <v>FFC2</v>
      </c>
      <c r="U315" s="1" t="str">
        <f t="shared" si="560"/>
        <v>FFC9</v>
      </c>
      <c r="V315" s="1" t="str">
        <f t="shared" si="560"/>
        <v>FFCA</v>
      </c>
      <c r="W315" s="1" t="str">
        <f t="shared" si="560"/>
        <v>FFF0</v>
      </c>
      <c r="X315" s="1" t="str">
        <f t="shared" si="560"/>
        <v>FFBB</v>
      </c>
      <c r="Y315" s="1" t="str">
        <f t="shared" si="560"/>
        <v>FFF5</v>
      </c>
      <c r="Z315" s="1" t="str">
        <f t="shared" si="560"/>
        <v>FF93</v>
      </c>
      <c r="AA315" s="1" t="str">
        <f t="shared" si="560"/>
        <v>FFF0</v>
      </c>
      <c r="AB315" s="1" t="str">
        <f t="shared" si="560"/>
        <v>FFB1</v>
      </c>
      <c r="AC315" s="1" t="str">
        <f t="shared" si="560"/>
        <v>FF7F</v>
      </c>
      <c r="AD315" s="1" t="str">
        <f t="shared" si="560"/>
        <v>FFCD</v>
      </c>
      <c r="AE315" s="1" t="str">
        <f t="shared" si="560"/>
        <v>FF80</v>
      </c>
      <c r="AF315" s="1" t="str">
        <f t="shared" si="560"/>
        <v>FFD6</v>
      </c>
      <c r="AG315" s="1" t="str">
        <f t="shared" si="560"/>
        <v>FF97</v>
      </c>
      <c r="AH315" s="1" t="str">
        <f t="shared" si="560"/>
        <v>FFF6</v>
      </c>
      <c r="AI315" s="1" t="str">
        <f t="shared" si="560"/>
        <v>FFAD</v>
      </c>
      <c r="AJ315" s="1" t="str">
        <f t="shared" si="560"/>
        <v>FFF4</v>
      </c>
      <c r="AK315" s="1" t="str">
        <f t="shared" si="560"/>
        <v>FFD8</v>
      </c>
      <c r="AL315" s="1" t="str">
        <f t="shared" si="560"/>
        <v>FFDC</v>
      </c>
      <c r="AM315" s="1" t="str">
        <f t="shared" si="560"/>
        <v>FFDC</v>
      </c>
      <c r="AN315" s="1" t="str">
        <f t="shared" si="560"/>
        <v>FFD6</v>
      </c>
      <c r="AO315" s="1" t="str">
        <f t="shared" si="560"/>
        <v>000C</v>
      </c>
      <c r="AP315" s="1" t="str">
        <f t="shared" si="560"/>
        <v>FFE1</v>
      </c>
      <c r="AQ315" s="1" t="str">
        <f t="shared" si="560"/>
        <v>FFF7</v>
      </c>
      <c r="AR315" s="1" t="str">
        <f t="shared" si="560"/>
        <v>0004</v>
      </c>
      <c r="AS315" s="1" t="str">
        <f t="shared" si="560"/>
        <v>FFFF</v>
      </c>
      <c r="AT315" s="1" t="str">
        <f t="shared" si="560"/>
        <v>0019</v>
      </c>
      <c r="AU315" s="1" t="str">
        <f t="shared" si="560"/>
        <v>0009</v>
      </c>
      <c r="AV315" s="1" t="str">
        <f t="shared" si="560"/>
        <v>0035</v>
      </c>
      <c r="AW315" s="1" t="str">
        <f t="shared" si="560"/>
        <v>FFFC</v>
      </c>
      <c r="AX315" s="1" t="str">
        <f t="shared" si="560"/>
        <v>0028</v>
      </c>
      <c r="AY315" s="1" t="str">
        <f t="shared" si="560"/>
        <v>FFD6</v>
      </c>
      <c r="AZ315" s="1" t="str">
        <f t="shared" si="560"/>
        <v>0027</v>
      </c>
      <c r="BA315" s="1" t="str">
        <f t="shared" si="560"/>
        <v>FFB6</v>
      </c>
      <c r="BB315" s="1" t="str">
        <f t="shared" si="560"/>
        <v>0006</v>
      </c>
      <c r="BC315" s="1" t="str">
        <f t="shared" si="560"/>
        <v>FF9D</v>
      </c>
      <c r="BD315" s="1" t="str">
        <f t="shared" si="560"/>
        <v>004D</v>
      </c>
      <c r="BE315" s="1" t="str">
        <f t="shared" si="560"/>
        <v>FFD4</v>
      </c>
      <c r="BF315" s="1" t="str">
        <f t="shared" si="560"/>
        <v>0066</v>
      </c>
      <c r="BG315" s="1" t="str">
        <f t="shared" si="560"/>
        <v>FFC0</v>
      </c>
      <c r="BH315" s="1" t="str">
        <f t="shared" si="560"/>
        <v>0068</v>
      </c>
      <c r="BI315" s="1" t="str">
        <f t="shared" si="560"/>
        <v>FF9A</v>
      </c>
      <c r="BJ315" s="1" t="str">
        <f t="shared" si="560"/>
        <v>0087</v>
      </c>
      <c r="BK315" s="1" t="str">
        <f t="shared" si="560"/>
        <v>FFC0</v>
      </c>
      <c r="BL315" s="1" t="str">
        <f t="shared" si="560"/>
        <v>0091</v>
      </c>
      <c r="BM315" s="1" t="str">
        <f t="shared" si="560"/>
        <v>FFE0</v>
      </c>
      <c r="BN315" s="1" t="str">
        <f t="shared" ref="BN315:CS315" si="561">IFERROR(IF(LEN(BN83),RIGHT(DEC2HEX(BN83,4),4),""),"")</f>
        <v>0085</v>
      </c>
      <c r="BO315" s="1" t="str">
        <f t="shared" si="561"/>
        <v>0003</v>
      </c>
      <c r="BP315" s="1" t="str">
        <f t="shared" si="561"/>
        <v>0063</v>
      </c>
      <c r="BQ315" s="1" t="str">
        <f t="shared" si="561"/>
        <v>0013</v>
      </c>
      <c r="BR315" s="1" t="str">
        <f t="shared" si="561"/>
        <v>004F</v>
      </c>
      <c r="BS315" s="1" t="str">
        <f t="shared" si="561"/>
        <v>0017</v>
      </c>
      <c r="BT315" s="1" t="str">
        <f t="shared" si="561"/>
        <v>002F</v>
      </c>
      <c r="BU315" s="1" t="str">
        <f t="shared" si="561"/>
        <v>0014</v>
      </c>
      <c r="BV315" s="1" t="str">
        <f t="shared" si="561"/>
        <v>FFFA</v>
      </c>
      <c r="BW315" s="1" t="str">
        <f t="shared" si="561"/>
        <v>001B</v>
      </c>
      <c r="BX315" s="1" t="str">
        <f t="shared" si="561"/>
        <v>0006</v>
      </c>
      <c r="BY315" s="1" t="str">
        <f t="shared" si="561"/>
        <v>0038</v>
      </c>
      <c r="BZ315" s="1" t="str">
        <f t="shared" si="561"/>
        <v>000D</v>
      </c>
      <c r="CA315" s="1" t="str">
        <f t="shared" si="561"/>
        <v>004D</v>
      </c>
      <c r="CB315" s="1" t="str">
        <f t="shared" si="561"/>
        <v>001D</v>
      </c>
      <c r="CC315" s="1" t="str">
        <f t="shared" si="561"/>
        <v>005D</v>
      </c>
      <c r="CD315" s="1" t="str">
        <f t="shared" si="561"/>
        <v>0031</v>
      </c>
      <c r="CE315" s="1" t="str">
        <f t="shared" si="561"/>
        <v>006B</v>
      </c>
      <c r="CF315" s="1" t="str">
        <f t="shared" si="561"/>
        <v>0064</v>
      </c>
      <c r="CG315" s="1" t="str">
        <f t="shared" si="561"/>
        <v>0076</v>
      </c>
      <c r="CH315" s="1" t="str">
        <f t="shared" si="561"/>
        <v>001D</v>
      </c>
      <c r="CI315" s="1" t="str">
        <f t="shared" si="561"/>
        <v>006F</v>
      </c>
      <c r="CJ315" s="1" t="str">
        <f t="shared" si="561"/>
        <v>FFF0</v>
      </c>
      <c r="CK315" s="1" t="str">
        <f t="shared" si="561"/>
        <v>0056</v>
      </c>
      <c r="CL315" s="1" t="str">
        <f t="shared" si="561"/>
        <v>FFB6</v>
      </c>
      <c r="CM315" s="1" t="str">
        <f t="shared" si="561"/>
        <v>0055</v>
      </c>
      <c r="CN315" s="1" t="str">
        <f t="shared" si="561"/>
        <v>FF84</v>
      </c>
      <c r="CO315" s="1" t="str">
        <f t="shared" si="561"/>
        <v>004E</v>
      </c>
      <c r="CP315" s="1" t="str">
        <f t="shared" si="561"/>
        <v>FF7B</v>
      </c>
      <c r="CQ315" s="1" t="str">
        <f t="shared" si="561"/>
        <v>0000</v>
      </c>
      <c r="CR315" s="1" t="str">
        <f t="shared" si="561"/>
        <v>FFB8</v>
      </c>
      <c r="CS315" s="1" t="str">
        <f t="shared" si="561"/>
        <v>0080</v>
      </c>
    </row>
    <row r="316" spans="1:97">
      <c r="A316" s="30">
        <f t="shared" si="555"/>
        <v>5</v>
      </c>
      <c r="B316" s="1" t="str">
        <f t="shared" ref="B316:BM316" si="562">IFERROR(IF(LEN(B84),RIGHT(DEC2HEX(B84,4),4),""),"")</f>
        <v>FF66</v>
      </c>
      <c r="C316" s="1" t="str">
        <f t="shared" si="562"/>
        <v>FFBC</v>
      </c>
      <c r="D316" s="1" t="str">
        <f t="shared" si="562"/>
        <v>FF44</v>
      </c>
      <c r="E316" s="1" t="str">
        <f t="shared" si="562"/>
        <v>FFE0</v>
      </c>
      <c r="F316" s="1" t="str">
        <f t="shared" si="562"/>
        <v>FF58</v>
      </c>
      <c r="G316" s="1" t="str">
        <f t="shared" si="562"/>
        <v>0008</v>
      </c>
      <c r="H316" s="1" t="str">
        <f t="shared" si="562"/>
        <v>FF73</v>
      </c>
      <c r="I316" s="1" t="str">
        <f t="shared" si="562"/>
        <v>FFF5</v>
      </c>
      <c r="J316" s="1" t="str">
        <f t="shared" si="562"/>
        <v>FF91</v>
      </c>
      <c r="K316" s="1" t="str">
        <f t="shared" si="562"/>
        <v>FFD6</v>
      </c>
      <c r="L316" s="1" t="str">
        <f t="shared" si="562"/>
        <v>FF8C</v>
      </c>
      <c r="M316" s="1" t="str">
        <f t="shared" si="562"/>
        <v>FFAC</v>
      </c>
      <c r="N316" s="1" t="str">
        <f t="shared" si="562"/>
        <v>FF75</v>
      </c>
      <c r="O316" s="1" t="str">
        <f t="shared" si="562"/>
        <v>FFB6</v>
      </c>
      <c r="P316" s="1" t="str">
        <f t="shared" si="562"/>
        <v>FFAC</v>
      </c>
      <c r="Q316" s="1" t="str">
        <f t="shared" si="562"/>
        <v>FF95</v>
      </c>
      <c r="R316" s="1" t="str">
        <f t="shared" si="562"/>
        <v>FFBC</v>
      </c>
      <c r="S316" s="1" t="str">
        <f t="shared" si="562"/>
        <v>FFAD</v>
      </c>
      <c r="T316" s="1" t="str">
        <f t="shared" si="562"/>
        <v>FFC5</v>
      </c>
      <c r="U316" s="1" t="str">
        <f t="shared" si="562"/>
        <v>FFCE</v>
      </c>
      <c r="V316" s="1" t="str">
        <f t="shared" si="562"/>
        <v>FFCB</v>
      </c>
      <c r="W316" s="1" t="str">
        <f t="shared" si="562"/>
        <v>FFF7</v>
      </c>
      <c r="X316" s="1" t="str">
        <f t="shared" si="562"/>
        <v>FFB7</v>
      </c>
      <c r="Y316" s="1" t="str">
        <f t="shared" si="562"/>
        <v>FFEC</v>
      </c>
      <c r="Z316" s="1" t="str">
        <f t="shared" si="562"/>
        <v>FF88</v>
      </c>
      <c r="AA316" s="1" t="str">
        <f t="shared" si="562"/>
        <v>FFF4</v>
      </c>
      <c r="AB316" s="1" t="str">
        <f t="shared" si="562"/>
        <v>FFB8</v>
      </c>
      <c r="AC316" s="1" t="str">
        <f t="shared" si="562"/>
        <v>FF7B</v>
      </c>
      <c r="AD316" s="1" t="str">
        <f t="shared" si="562"/>
        <v>FFD3</v>
      </c>
      <c r="AE316" s="1" t="str">
        <f t="shared" si="562"/>
        <v>FF83</v>
      </c>
      <c r="AF316" s="1" t="str">
        <f t="shared" si="562"/>
        <v>FFD7</v>
      </c>
      <c r="AG316" s="1" t="str">
        <f t="shared" si="562"/>
        <v>FF9C</v>
      </c>
      <c r="AH316" s="1" t="str">
        <f t="shared" si="562"/>
        <v>FFF9</v>
      </c>
      <c r="AI316" s="1" t="str">
        <f t="shared" si="562"/>
        <v>FFB3</v>
      </c>
      <c r="AJ316" s="1" t="str">
        <f t="shared" si="562"/>
        <v/>
      </c>
      <c r="AK316" s="1" t="str">
        <f t="shared" si="562"/>
        <v/>
      </c>
      <c r="AL316" s="1" t="str">
        <f t="shared" si="562"/>
        <v>FFD2</v>
      </c>
      <c r="AM316" s="1" t="str">
        <f t="shared" si="562"/>
        <v>FFDC</v>
      </c>
      <c r="AN316" s="1" t="str">
        <f t="shared" si="562"/>
        <v>FFDC</v>
      </c>
      <c r="AO316" s="1" t="str">
        <f t="shared" si="562"/>
        <v>000D</v>
      </c>
      <c r="AP316" s="1" t="str">
        <f t="shared" si="562"/>
        <v>FFE7</v>
      </c>
      <c r="AQ316" s="1" t="str">
        <f t="shared" si="562"/>
        <v>FFF5</v>
      </c>
      <c r="AR316" s="1" t="str">
        <f t="shared" si="562"/>
        <v>0006</v>
      </c>
      <c r="AS316" s="1" t="str">
        <f t="shared" si="562"/>
        <v>0005</v>
      </c>
      <c r="AT316" s="1" t="str">
        <f t="shared" si="562"/>
        <v>001C</v>
      </c>
      <c r="AU316" s="1" t="str">
        <f t="shared" si="562"/>
        <v>000A</v>
      </c>
      <c r="AV316" s="1" t="str">
        <f t="shared" si="562"/>
        <v>0034</v>
      </c>
      <c r="AW316" s="1" t="str">
        <f t="shared" si="562"/>
        <v>FFF5</v>
      </c>
      <c r="AX316" s="1" t="str">
        <f t="shared" si="562"/>
        <v>002B</v>
      </c>
      <c r="AY316" s="1" t="str">
        <f t="shared" si="562"/>
        <v>FFD2</v>
      </c>
      <c r="AZ316" s="1" t="str">
        <f t="shared" si="562"/>
        <v>001F</v>
      </c>
      <c r="BA316" s="1" t="str">
        <f t="shared" si="562"/>
        <v>FFB3</v>
      </c>
      <c r="BB316" s="1" t="str">
        <f t="shared" si="562"/>
        <v>0000</v>
      </c>
      <c r="BC316" s="1" t="str">
        <f t="shared" si="562"/>
        <v>FF9B</v>
      </c>
      <c r="BD316" s="1" t="str">
        <f t="shared" si="562"/>
        <v>0056</v>
      </c>
      <c r="BE316" s="1" t="str">
        <f t="shared" si="562"/>
        <v>FFD3</v>
      </c>
      <c r="BF316" s="1" t="str">
        <f t="shared" si="562"/>
        <v>0067</v>
      </c>
      <c r="BG316" s="1" t="str">
        <f t="shared" si="562"/>
        <v>FFBA</v>
      </c>
      <c r="BH316" s="1" t="str">
        <f t="shared" si="562"/>
        <v>0063</v>
      </c>
      <c r="BI316" s="1" t="str">
        <f t="shared" si="562"/>
        <v>FF90</v>
      </c>
      <c r="BJ316" s="1" t="str">
        <f t="shared" si="562"/>
        <v>008B</v>
      </c>
      <c r="BK316" s="1" t="str">
        <f t="shared" si="562"/>
        <v>FFC8</v>
      </c>
      <c r="BL316" s="1" t="str">
        <f t="shared" si="562"/>
        <v>008E</v>
      </c>
      <c r="BM316" s="1" t="str">
        <f t="shared" si="562"/>
        <v>FFE7</v>
      </c>
      <c r="BN316" s="1" t="str">
        <f t="shared" ref="BN316:CS316" si="563">IFERROR(IF(LEN(BN84),RIGHT(DEC2HEX(BN84,4),4),""),"")</f>
        <v>007D</v>
      </c>
      <c r="BO316" s="1" t="str">
        <f t="shared" si="563"/>
        <v>0006</v>
      </c>
      <c r="BP316" s="1" t="str">
        <f t="shared" si="563"/>
        <v>0064</v>
      </c>
      <c r="BQ316" s="1" t="str">
        <f t="shared" si="563"/>
        <v>001A</v>
      </c>
      <c r="BR316" s="1" t="str">
        <f t="shared" si="563"/>
        <v>004B</v>
      </c>
      <c r="BS316" s="1" t="str">
        <f t="shared" si="563"/>
        <v>0012</v>
      </c>
      <c r="BT316" s="1" t="str">
        <f t="shared" si="563"/>
        <v>0026</v>
      </c>
      <c r="BU316" s="1" t="str">
        <f t="shared" si="563"/>
        <v>0013</v>
      </c>
      <c r="BV316" s="1" t="str">
        <f t="shared" si="563"/>
        <v>FFF7</v>
      </c>
      <c r="BW316" s="1" t="str">
        <f t="shared" si="563"/>
        <v>0023</v>
      </c>
      <c r="BX316" s="1" t="str">
        <f t="shared" si="563"/>
        <v>000C</v>
      </c>
      <c r="BY316" s="1" t="str">
        <f t="shared" si="563"/>
        <v>0039</v>
      </c>
      <c r="BZ316" s="1" t="str">
        <f t="shared" si="563"/>
        <v>0007</v>
      </c>
      <c r="CA316" s="1" t="str">
        <f t="shared" si="563"/>
        <v>0053</v>
      </c>
      <c r="CB316" s="1" t="str">
        <f t="shared" si="563"/>
        <v>0024</v>
      </c>
      <c r="CC316" s="1" t="str">
        <f t="shared" si="563"/>
        <v>0061</v>
      </c>
      <c r="CD316" s="1" t="str">
        <f t="shared" si="563"/>
        <v>0033</v>
      </c>
      <c r="CE316" s="1" t="str">
        <f t="shared" si="563"/>
        <v>0073</v>
      </c>
      <c r="CF316" s="1" t="str">
        <f t="shared" si="563"/>
        <v>0075</v>
      </c>
      <c r="CG316" s="1" t="str">
        <f t="shared" si="563"/>
        <v>006F</v>
      </c>
      <c r="CH316" s="1" t="str">
        <f t="shared" si="563"/>
        <v>0022</v>
      </c>
      <c r="CI316" s="1" t="str">
        <f t="shared" si="563"/>
        <v>006A</v>
      </c>
      <c r="CJ316" s="1" t="str">
        <f t="shared" si="563"/>
        <v>FFFA</v>
      </c>
      <c r="CK316" s="1" t="str">
        <f t="shared" si="563"/>
        <v>0059</v>
      </c>
      <c r="CL316" s="1" t="str">
        <f t="shared" si="563"/>
        <v>FFAC</v>
      </c>
      <c r="CM316" s="1" t="str">
        <f t="shared" si="563"/>
        <v>005B</v>
      </c>
      <c r="CN316" s="1" t="str">
        <f t="shared" si="563"/>
        <v>FF82</v>
      </c>
      <c r="CO316" s="1" t="str">
        <f t="shared" si="563"/>
        <v>0040</v>
      </c>
      <c r="CP316" s="1" t="str">
        <f t="shared" si="563"/>
        <v>FF7C</v>
      </c>
      <c r="CQ316" s="1" t="str">
        <f t="shared" si="563"/>
        <v>FFF4</v>
      </c>
      <c r="CR316" s="1" t="str">
        <f t="shared" si="563"/>
        <v>FFCD</v>
      </c>
      <c r="CS316" s="1" t="str">
        <f t="shared" si="563"/>
        <v>008B</v>
      </c>
    </row>
    <row r="317" spans="1:97">
      <c r="A317" s="30">
        <f t="shared" si="555"/>
        <v>6</v>
      </c>
      <c r="B317" s="1" t="str">
        <f t="shared" ref="B317:BM317" si="564">IFERROR(IF(LEN(B85),RIGHT(DEC2HEX(B85,4),4),""),"")</f>
        <v>FF6D</v>
      </c>
      <c r="C317" s="1" t="str">
        <f t="shared" si="564"/>
        <v>FFBC</v>
      </c>
      <c r="D317" s="1" t="str">
        <f t="shared" si="564"/>
        <v>FF4C</v>
      </c>
      <c r="E317" s="1" t="str">
        <f t="shared" si="564"/>
        <v>FFE2</v>
      </c>
      <c r="F317" s="1" t="str">
        <f t="shared" si="564"/>
        <v>FF59</v>
      </c>
      <c r="G317" s="1" t="str">
        <f t="shared" si="564"/>
        <v>000E</v>
      </c>
      <c r="H317" s="1" t="str">
        <f t="shared" si="564"/>
        <v>FF7C</v>
      </c>
      <c r="I317" s="1" t="str">
        <f t="shared" si="564"/>
        <v>FFF4</v>
      </c>
      <c r="J317" s="1" t="str">
        <f t="shared" si="564"/>
        <v>FF90</v>
      </c>
      <c r="K317" s="1" t="str">
        <f t="shared" si="564"/>
        <v>FFCC</v>
      </c>
      <c r="L317" s="1" t="str">
        <f t="shared" si="564"/>
        <v>FF88</v>
      </c>
      <c r="M317" s="1" t="str">
        <f t="shared" si="564"/>
        <v>FFA4</v>
      </c>
      <c r="N317" s="1" t="str">
        <f t="shared" si="564"/>
        <v>FF6D</v>
      </c>
      <c r="O317" s="1" t="str">
        <f t="shared" si="564"/>
        <v>FFBC</v>
      </c>
      <c r="P317" s="1" t="str">
        <f t="shared" si="564"/>
        <v/>
      </c>
      <c r="Q317" s="1" t="str">
        <f t="shared" si="564"/>
        <v/>
      </c>
      <c r="R317" s="1" t="str">
        <f t="shared" si="564"/>
        <v>FFBD</v>
      </c>
      <c r="S317" s="1" t="str">
        <f t="shared" si="564"/>
        <v>FFB3</v>
      </c>
      <c r="T317" s="1" t="str">
        <f t="shared" si="564"/>
        <v>FFC7</v>
      </c>
      <c r="U317" s="1" t="str">
        <f t="shared" si="564"/>
        <v>FFD5</v>
      </c>
      <c r="V317" s="1" t="str">
        <f t="shared" si="564"/>
        <v>FFCD</v>
      </c>
      <c r="W317" s="1" t="str">
        <f t="shared" si="564"/>
        <v>FFFD</v>
      </c>
      <c r="X317" s="1" t="str">
        <f t="shared" si="564"/>
        <v>FFB2</v>
      </c>
      <c r="Y317" s="1" t="str">
        <f t="shared" si="564"/>
        <v>FFE8</v>
      </c>
      <c r="Z317" s="1" t="str">
        <f t="shared" si="564"/>
        <v>FF7C</v>
      </c>
      <c r="AA317" s="1" t="str">
        <f t="shared" si="564"/>
        <v>FFF4</v>
      </c>
      <c r="AB317" s="1" t="str">
        <f t="shared" si="564"/>
        <v/>
      </c>
      <c r="AC317" s="1" t="str">
        <f t="shared" si="564"/>
        <v/>
      </c>
      <c r="AD317" s="1" t="str">
        <f t="shared" si="564"/>
        <v>FFDA</v>
      </c>
      <c r="AE317" s="1" t="str">
        <f t="shared" si="564"/>
        <v>FF83</v>
      </c>
      <c r="AF317" s="1" t="str">
        <f t="shared" si="564"/>
        <v>FFE0</v>
      </c>
      <c r="AG317" s="1" t="str">
        <f t="shared" si="564"/>
        <v>FFA0</v>
      </c>
      <c r="AH317" s="1" t="str">
        <f t="shared" si="564"/>
        <v>FFFA</v>
      </c>
      <c r="AI317" s="1" t="str">
        <f t="shared" si="564"/>
        <v>FFBA</v>
      </c>
      <c r="AJ317" s="1" t="str">
        <f t="shared" si="564"/>
        <v/>
      </c>
      <c r="AK317" s="1" t="str">
        <f t="shared" si="564"/>
        <v/>
      </c>
      <c r="AL317" s="1" t="str">
        <f t="shared" si="564"/>
        <v/>
      </c>
      <c r="AM317" s="1" t="str">
        <f t="shared" si="564"/>
        <v/>
      </c>
      <c r="AN317" s="1" t="str">
        <f t="shared" si="564"/>
        <v>FFE3</v>
      </c>
      <c r="AO317" s="1" t="str">
        <f t="shared" si="564"/>
        <v>000E</v>
      </c>
      <c r="AP317" s="1" t="str">
        <f t="shared" si="564"/>
        <v>FFEE</v>
      </c>
      <c r="AQ317" s="1" t="str">
        <f t="shared" si="564"/>
        <v>FFF5</v>
      </c>
      <c r="AR317" s="1" t="str">
        <f t="shared" si="564"/>
        <v/>
      </c>
      <c r="AS317" s="1" t="str">
        <f t="shared" si="564"/>
        <v/>
      </c>
      <c r="AT317" s="1" t="str">
        <f t="shared" si="564"/>
        <v>0021</v>
      </c>
      <c r="AU317" s="1" t="str">
        <f t="shared" si="564"/>
        <v>000A</v>
      </c>
      <c r="AV317" s="1" t="str">
        <f t="shared" si="564"/>
        <v>002E</v>
      </c>
      <c r="AW317" s="1" t="str">
        <f t="shared" si="564"/>
        <v>FFED</v>
      </c>
      <c r="AX317" s="1" t="str">
        <f t="shared" si="564"/>
        <v>0030</v>
      </c>
      <c r="AY317" s="1" t="str">
        <f t="shared" si="564"/>
        <v>FFCD</v>
      </c>
      <c r="AZ317" s="1" t="str">
        <f t="shared" si="564"/>
        <v>0018</v>
      </c>
      <c r="BA317" s="1" t="str">
        <f t="shared" si="564"/>
        <v>FFAD</v>
      </c>
      <c r="BB317" s="1" t="str">
        <f t="shared" si="564"/>
        <v>FFF8</v>
      </c>
      <c r="BC317" s="1" t="str">
        <f t="shared" si="564"/>
        <v>FF9B</v>
      </c>
      <c r="BD317" s="1" t="str">
        <f t="shared" si="564"/>
        <v>005E</v>
      </c>
      <c r="BE317" s="1" t="str">
        <f t="shared" si="564"/>
        <v>FFCF</v>
      </c>
      <c r="BF317" s="1" t="str">
        <f t="shared" si="564"/>
        <v>006B</v>
      </c>
      <c r="BG317" s="1" t="str">
        <f t="shared" si="564"/>
        <v>FFB7</v>
      </c>
      <c r="BH317" s="1" t="str">
        <f t="shared" si="564"/>
        <v>005E</v>
      </c>
      <c r="BI317" s="1" t="str">
        <f t="shared" si="564"/>
        <v>FF89</v>
      </c>
      <c r="BJ317" s="1" t="str">
        <f t="shared" si="564"/>
        <v>008F</v>
      </c>
      <c r="BK317" s="1" t="str">
        <f t="shared" si="564"/>
        <v>FFCD</v>
      </c>
      <c r="BL317" s="1" t="str">
        <f t="shared" si="564"/>
        <v>008E</v>
      </c>
      <c r="BM317" s="1" t="str">
        <f t="shared" si="564"/>
        <v>FFEE</v>
      </c>
      <c r="BN317" s="1" t="str">
        <f t="shared" ref="BN317:CS317" si="565">IFERROR(IF(LEN(BN85),RIGHT(DEC2HEX(BN85,4),4),""),"")</f>
        <v>0071</v>
      </c>
      <c r="BO317" s="1" t="str">
        <f t="shared" si="565"/>
        <v>0007</v>
      </c>
      <c r="BP317" s="1" t="str">
        <f t="shared" si="565"/>
        <v>0062</v>
      </c>
      <c r="BQ317" s="1" t="str">
        <f t="shared" si="565"/>
        <v>0020</v>
      </c>
      <c r="BR317" s="1" t="str">
        <f t="shared" si="565"/>
        <v>0045</v>
      </c>
      <c r="BS317" s="1" t="str">
        <f t="shared" si="565"/>
        <v>000F</v>
      </c>
      <c r="BT317" s="1" t="str">
        <f t="shared" si="565"/>
        <v>0023</v>
      </c>
      <c r="BU317" s="1" t="str">
        <f t="shared" si="565"/>
        <v>0010</v>
      </c>
      <c r="BV317" s="1" t="str">
        <f t="shared" si="565"/>
        <v>FFF7</v>
      </c>
      <c r="BW317" s="1" t="str">
        <f t="shared" si="565"/>
        <v>002F</v>
      </c>
      <c r="BX317" s="1" t="str">
        <f t="shared" si="565"/>
        <v>0012</v>
      </c>
      <c r="BY317" s="1" t="str">
        <f t="shared" si="565"/>
        <v>003B</v>
      </c>
      <c r="BZ317" s="1" t="str">
        <f t="shared" si="565"/>
        <v>0004</v>
      </c>
      <c r="CA317" s="1" t="str">
        <f t="shared" si="565"/>
        <v>005A</v>
      </c>
      <c r="CB317" s="1" t="str">
        <f t="shared" si="565"/>
        <v/>
      </c>
      <c r="CC317" s="1" t="str">
        <f t="shared" si="565"/>
        <v/>
      </c>
      <c r="CD317" s="1" t="str">
        <f t="shared" si="565"/>
        <v>0034</v>
      </c>
      <c r="CE317" s="1" t="str">
        <f t="shared" si="565"/>
        <v>0081</v>
      </c>
      <c r="CF317" s="1" t="str">
        <f t="shared" si="565"/>
        <v>0082</v>
      </c>
      <c r="CG317" s="1" t="str">
        <f t="shared" si="565"/>
        <v>006A</v>
      </c>
      <c r="CH317" s="1" t="str">
        <f t="shared" si="565"/>
        <v>0024</v>
      </c>
      <c r="CI317" s="1" t="str">
        <f t="shared" si="565"/>
        <v>0061</v>
      </c>
      <c r="CJ317" s="1" t="str">
        <f t="shared" si="565"/>
        <v>0004</v>
      </c>
      <c r="CK317" s="1" t="str">
        <f t="shared" si="565"/>
        <v>005A</v>
      </c>
      <c r="CL317" s="1" t="str">
        <f t="shared" si="565"/>
        <v>FFA3</v>
      </c>
      <c r="CM317" s="1" t="str">
        <f t="shared" si="565"/>
        <v>005E</v>
      </c>
      <c r="CN317" s="1" t="str">
        <f t="shared" si="565"/>
        <v>FF82</v>
      </c>
      <c r="CO317" s="1" t="str">
        <f t="shared" si="565"/>
        <v>0030</v>
      </c>
      <c r="CP317" s="1" t="str">
        <f t="shared" si="565"/>
        <v/>
      </c>
      <c r="CQ317" s="1" t="str">
        <f t="shared" si="565"/>
        <v/>
      </c>
      <c r="CR317" s="1" t="str">
        <f t="shared" si="565"/>
        <v>FFE5</v>
      </c>
      <c r="CS317" s="1" t="str">
        <f t="shared" si="565"/>
        <v>0094</v>
      </c>
    </row>
    <row r="318" spans="1:97">
      <c r="A318" s="30">
        <f t="shared" si="555"/>
        <v>7</v>
      </c>
      <c r="B318" s="1" t="str">
        <f t="shared" ref="B318:BM318" si="566">IFERROR(IF(LEN(B86),RIGHT(DEC2HEX(B86,4),4),""),"")</f>
        <v/>
      </c>
      <c r="C318" s="1" t="str">
        <f t="shared" si="566"/>
        <v/>
      </c>
      <c r="D318" s="1" t="str">
        <f t="shared" si="566"/>
        <v>FF50</v>
      </c>
      <c r="E318" s="1" t="str">
        <f t="shared" si="566"/>
        <v>FFE4</v>
      </c>
      <c r="F318" s="1" t="str">
        <f t="shared" si="566"/>
        <v/>
      </c>
      <c r="G318" s="1" t="str">
        <f t="shared" si="566"/>
        <v/>
      </c>
      <c r="H318" s="1" t="str">
        <f t="shared" si="566"/>
        <v/>
      </c>
      <c r="I318" s="1" t="str">
        <f t="shared" si="566"/>
        <v/>
      </c>
      <c r="J318" s="1" t="str">
        <f t="shared" si="566"/>
        <v/>
      </c>
      <c r="K318" s="1" t="str">
        <f t="shared" si="566"/>
        <v/>
      </c>
      <c r="L318" s="1" t="str">
        <f t="shared" si="566"/>
        <v/>
      </c>
      <c r="M318" s="1" t="str">
        <f t="shared" si="566"/>
        <v/>
      </c>
      <c r="N318" s="1" t="str">
        <f t="shared" si="566"/>
        <v/>
      </c>
      <c r="O318" s="1" t="str">
        <f t="shared" si="566"/>
        <v/>
      </c>
      <c r="P318" s="1" t="str">
        <f t="shared" si="566"/>
        <v/>
      </c>
      <c r="Q318" s="1" t="str">
        <f t="shared" si="566"/>
        <v/>
      </c>
      <c r="R318" s="1" t="str">
        <f t="shared" si="566"/>
        <v>FFBA</v>
      </c>
      <c r="S318" s="1" t="str">
        <f t="shared" si="566"/>
        <v>FFB9</v>
      </c>
      <c r="T318" s="1" t="str">
        <f t="shared" si="566"/>
        <v>FFCC</v>
      </c>
      <c r="U318" s="1" t="str">
        <f t="shared" si="566"/>
        <v>FFDA</v>
      </c>
      <c r="V318" s="1" t="str">
        <f t="shared" si="566"/>
        <v/>
      </c>
      <c r="W318" s="1" t="str">
        <f t="shared" si="566"/>
        <v/>
      </c>
      <c r="X318" s="1" t="str">
        <f t="shared" si="566"/>
        <v>FFAA</v>
      </c>
      <c r="Y318" s="1" t="str">
        <f t="shared" si="566"/>
        <v>FFE7</v>
      </c>
      <c r="Z318" s="1" t="str">
        <f t="shared" si="566"/>
        <v/>
      </c>
      <c r="AA318" s="1" t="str">
        <f t="shared" si="566"/>
        <v/>
      </c>
      <c r="AB318" s="1" t="str">
        <f t="shared" si="566"/>
        <v/>
      </c>
      <c r="AC318" s="1" t="str">
        <f t="shared" si="566"/>
        <v/>
      </c>
      <c r="AD318" s="1" t="str">
        <f t="shared" si="566"/>
        <v/>
      </c>
      <c r="AE318" s="1" t="str">
        <f t="shared" si="566"/>
        <v/>
      </c>
      <c r="AF318" s="1" t="str">
        <f t="shared" si="566"/>
        <v>FFE9</v>
      </c>
      <c r="AG318" s="1" t="str">
        <f t="shared" si="566"/>
        <v>FFA0</v>
      </c>
      <c r="AH318" s="1" t="str">
        <f t="shared" si="566"/>
        <v/>
      </c>
      <c r="AI318" s="1" t="str">
        <f t="shared" si="566"/>
        <v/>
      </c>
      <c r="AJ318" s="1" t="str">
        <f t="shared" si="566"/>
        <v/>
      </c>
      <c r="AK318" s="1" t="str">
        <f t="shared" si="566"/>
        <v/>
      </c>
      <c r="AL318" s="1" t="str">
        <f t="shared" si="566"/>
        <v/>
      </c>
      <c r="AM318" s="1" t="str">
        <f t="shared" si="566"/>
        <v/>
      </c>
      <c r="AN318" s="1" t="str">
        <f t="shared" si="566"/>
        <v/>
      </c>
      <c r="AO318" s="1" t="str">
        <f t="shared" si="566"/>
        <v/>
      </c>
      <c r="AP318" s="1" t="str">
        <f t="shared" si="566"/>
        <v/>
      </c>
      <c r="AQ318" s="1" t="str">
        <f t="shared" si="566"/>
        <v/>
      </c>
      <c r="AR318" s="1" t="str">
        <f t="shared" si="566"/>
        <v/>
      </c>
      <c r="AS318" s="1" t="str">
        <f t="shared" si="566"/>
        <v/>
      </c>
      <c r="AT318" s="1" t="str">
        <f t="shared" si="566"/>
        <v/>
      </c>
      <c r="AU318" s="1" t="str">
        <f t="shared" si="566"/>
        <v/>
      </c>
      <c r="AV318" s="1" t="str">
        <f t="shared" si="566"/>
        <v/>
      </c>
      <c r="AW318" s="1" t="str">
        <f t="shared" si="566"/>
        <v/>
      </c>
      <c r="AX318" s="1" t="str">
        <f t="shared" si="566"/>
        <v>0031</v>
      </c>
      <c r="AY318" s="1" t="str">
        <f t="shared" si="566"/>
        <v>FFC8</v>
      </c>
      <c r="AZ318" s="1" t="str">
        <f t="shared" si="566"/>
        <v/>
      </c>
      <c r="BA318" s="1" t="str">
        <f t="shared" si="566"/>
        <v/>
      </c>
      <c r="BB318" s="1" t="str">
        <f t="shared" si="566"/>
        <v>FFF0</v>
      </c>
      <c r="BC318" s="1" t="str">
        <f t="shared" si="566"/>
        <v>FF9D</v>
      </c>
      <c r="BD318" s="1" t="str">
        <f t="shared" si="566"/>
        <v/>
      </c>
      <c r="BE318" s="1" t="str">
        <f t="shared" si="566"/>
        <v/>
      </c>
      <c r="BF318" s="1" t="str">
        <f t="shared" si="566"/>
        <v>0072</v>
      </c>
      <c r="BG318" s="1" t="str">
        <f t="shared" si="566"/>
        <v>FFB5</v>
      </c>
      <c r="BH318" s="1" t="str">
        <f t="shared" si="566"/>
        <v>0059</v>
      </c>
      <c r="BI318" s="1" t="str">
        <f t="shared" si="566"/>
        <v>FF88</v>
      </c>
      <c r="BJ318" s="1" t="str">
        <f t="shared" si="566"/>
        <v>0098</v>
      </c>
      <c r="BK318" s="1" t="str">
        <f t="shared" si="566"/>
        <v>FFCE</v>
      </c>
      <c r="BL318" s="1" t="str">
        <f t="shared" si="566"/>
        <v/>
      </c>
      <c r="BM318" s="1" t="str">
        <f t="shared" si="566"/>
        <v/>
      </c>
      <c r="BN318" s="1" t="str">
        <f t="shared" ref="BN318:CS318" si="567">IFERROR(IF(LEN(BN86),RIGHT(DEC2HEX(BN86,4),4),""),"")</f>
        <v/>
      </c>
      <c r="BO318" s="1" t="str">
        <f t="shared" si="567"/>
        <v/>
      </c>
      <c r="BP318" s="1" t="str">
        <f t="shared" si="567"/>
        <v>005C</v>
      </c>
      <c r="BQ318" s="1" t="str">
        <f t="shared" si="567"/>
        <v>0024</v>
      </c>
      <c r="BR318" s="1" t="str">
        <f t="shared" si="567"/>
        <v/>
      </c>
      <c r="BS318" s="1" t="str">
        <f t="shared" si="567"/>
        <v/>
      </c>
      <c r="BT318" s="1" t="str">
        <f t="shared" si="567"/>
        <v>0021</v>
      </c>
      <c r="BU318" s="1" t="str">
        <f t="shared" si="567"/>
        <v>000A</v>
      </c>
      <c r="BV318" s="1" t="str">
        <f t="shared" si="567"/>
        <v/>
      </c>
      <c r="BW318" s="1" t="str">
        <f t="shared" si="567"/>
        <v/>
      </c>
      <c r="BX318" s="1" t="str">
        <f t="shared" si="567"/>
        <v/>
      </c>
      <c r="BY318" s="1" t="str">
        <f t="shared" si="567"/>
        <v/>
      </c>
      <c r="BZ318" s="1" t="str">
        <f t="shared" si="567"/>
        <v/>
      </c>
      <c r="CA318" s="1" t="str">
        <f t="shared" si="567"/>
        <v/>
      </c>
      <c r="CB318" s="1" t="str">
        <f t="shared" si="567"/>
        <v/>
      </c>
      <c r="CC318" s="1" t="str">
        <f t="shared" si="567"/>
        <v/>
      </c>
      <c r="CD318" s="1" t="str">
        <f t="shared" si="567"/>
        <v/>
      </c>
      <c r="CE318" s="1" t="str">
        <f t="shared" si="567"/>
        <v/>
      </c>
      <c r="CF318" s="1" t="str">
        <f t="shared" si="567"/>
        <v/>
      </c>
      <c r="CG318" s="1" t="str">
        <f t="shared" si="567"/>
        <v/>
      </c>
      <c r="CH318" s="1" t="str">
        <f t="shared" si="567"/>
        <v/>
      </c>
      <c r="CI318" s="1" t="str">
        <f t="shared" si="567"/>
        <v/>
      </c>
      <c r="CJ318" s="1" t="str">
        <f t="shared" si="567"/>
        <v/>
      </c>
      <c r="CK318" s="1" t="str">
        <f t="shared" si="567"/>
        <v/>
      </c>
      <c r="CL318" s="1" t="str">
        <f t="shared" si="567"/>
        <v>FF9A</v>
      </c>
      <c r="CM318" s="1" t="str">
        <f t="shared" si="567"/>
        <v>0061</v>
      </c>
      <c r="CN318" s="1" t="str">
        <f t="shared" si="567"/>
        <v>FF80</v>
      </c>
      <c r="CO318" s="1" t="str">
        <f t="shared" si="567"/>
        <v>0025</v>
      </c>
      <c r="CP318" s="1" t="str">
        <f t="shared" si="567"/>
        <v/>
      </c>
      <c r="CQ318" s="1" t="str">
        <f t="shared" si="567"/>
        <v/>
      </c>
      <c r="CR318" s="1" t="str">
        <f t="shared" si="567"/>
        <v>FFF7</v>
      </c>
      <c r="CS318" s="1" t="str">
        <f t="shared" si="567"/>
        <v>0097</v>
      </c>
    </row>
    <row r="319" spans="1:97">
      <c r="A319" s="30">
        <f t="shared" si="555"/>
        <v>8</v>
      </c>
      <c r="B319" s="1" t="str">
        <f t="shared" ref="B319:BM319" si="568">IFERROR(IF(LEN(B87),RIGHT(DEC2HEX(B87,4),4),""),"")</f>
        <v/>
      </c>
      <c r="C319" s="1" t="str">
        <f t="shared" si="568"/>
        <v/>
      </c>
      <c r="D319" s="1" t="str">
        <f t="shared" si="568"/>
        <v>FF52</v>
      </c>
      <c r="E319" s="1" t="str">
        <f t="shared" si="568"/>
        <v>FFE9</v>
      </c>
      <c r="F319" s="1" t="str">
        <f t="shared" si="568"/>
        <v/>
      </c>
      <c r="G319" s="1" t="str">
        <f t="shared" si="568"/>
        <v/>
      </c>
      <c r="H319" s="1" t="str">
        <f t="shared" si="568"/>
        <v/>
      </c>
      <c r="I319" s="1" t="str">
        <f t="shared" si="568"/>
        <v/>
      </c>
      <c r="J319" s="1" t="str">
        <f t="shared" si="568"/>
        <v/>
      </c>
      <c r="K319" s="1" t="str">
        <f t="shared" si="568"/>
        <v/>
      </c>
      <c r="L319" s="1" t="str">
        <f t="shared" si="568"/>
        <v/>
      </c>
      <c r="M319" s="1" t="str">
        <f t="shared" si="568"/>
        <v/>
      </c>
      <c r="N319" s="1" t="str">
        <f t="shared" si="568"/>
        <v/>
      </c>
      <c r="O319" s="1" t="str">
        <f t="shared" si="568"/>
        <v/>
      </c>
      <c r="P319" s="1" t="str">
        <f t="shared" si="568"/>
        <v/>
      </c>
      <c r="Q319" s="1" t="str">
        <f t="shared" si="568"/>
        <v/>
      </c>
      <c r="R319" s="1" t="str">
        <f t="shared" si="568"/>
        <v/>
      </c>
      <c r="S319" s="1" t="str">
        <f t="shared" si="568"/>
        <v/>
      </c>
      <c r="T319" s="1" t="str">
        <f t="shared" si="568"/>
        <v>FFD2</v>
      </c>
      <c r="U319" s="1" t="str">
        <f t="shared" si="568"/>
        <v>FFDC</v>
      </c>
      <c r="V319" s="1" t="str">
        <f t="shared" si="568"/>
        <v/>
      </c>
      <c r="W319" s="1" t="str">
        <f t="shared" si="568"/>
        <v/>
      </c>
      <c r="X319" s="1" t="str">
        <f t="shared" si="568"/>
        <v/>
      </c>
      <c r="Y319" s="1" t="str">
        <f t="shared" si="568"/>
        <v/>
      </c>
      <c r="Z319" s="1" t="str">
        <f t="shared" si="568"/>
        <v/>
      </c>
      <c r="AA319" s="1" t="str">
        <f t="shared" si="568"/>
        <v/>
      </c>
      <c r="AB319" s="1" t="str">
        <f t="shared" si="568"/>
        <v/>
      </c>
      <c r="AC319" s="1" t="str">
        <f t="shared" si="568"/>
        <v/>
      </c>
      <c r="AD319" s="1" t="str">
        <f t="shared" si="568"/>
        <v/>
      </c>
      <c r="AE319" s="1" t="str">
        <f t="shared" si="568"/>
        <v/>
      </c>
      <c r="AF319" s="1" t="str">
        <f t="shared" si="568"/>
        <v>FFF0</v>
      </c>
      <c r="AG319" s="1" t="str">
        <f t="shared" si="568"/>
        <v>FF9D</v>
      </c>
      <c r="AH319" s="1" t="str">
        <f t="shared" si="568"/>
        <v/>
      </c>
      <c r="AI319" s="1" t="str">
        <f t="shared" si="568"/>
        <v/>
      </c>
      <c r="AJ319" s="1" t="str">
        <f t="shared" si="568"/>
        <v/>
      </c>
      <c r="AK319" s="1" t="str">
        <f t="shared" si="568"/>
        <v/>
      </c>
      <c r="AL319" s="1" t="str">
        <f t="shared" si="568"/>
        <v/>
      </c>
      <c r="AM319" s="1" t="str">
        <f t="shared" si="568"/>
        <v/>
      </c>
      <c r="AN319" s="1" t="str">
        <f t="shared" si="568"/>
        <v/>
      </c>
      <c r="AO319" s="1" t="str">
        <f t="shared" si="568"/>
        <v/>
      </c>
      <c r="AP319" s="1" t="str">
        <f t="shared" si="568"/>
        <v/>
      </c>
      <c r="AQ319" s="1" t="str">
        <f t="shared" si="568"/>
        <v/>
      </c>
      <c r="AR319" s="1" t="str">
        <f t="shared" si="568"/>
        <v/>
      </c>
      <c r="AS319" s="1" t="str">
        <f t="shared" si="568"/>
        <v/>
      </c>
      <c r="AT319" s="1" t="str">
        <f t="shared" si="568"/>
        <v/>
      </c>
      <c r="AU319" s="1" t="str">
        <f t="shared" si="568"/>
        <v/>
      </c>
      <c r="AV319" s="1" t="str">
        <f t="shared" si="568"/>
        <v/>
      </c>
      <c r="AW319" s="1" t="str">
        <f t="shared" si="568"/>
        <v/>
      </c>
      <c r="AX319" s="1" t="str">
        <f t="shared" si="568"/>
        <v/>
      </c>
      <c r="AY319" s="1" t="str">
        <f t="shared" si="568"/>
        <v/>
      </c>
      <c r="AZ319" s="1" t="str">
        <f t="shared" si="568"/>
        <v/>
      </c>
      <c r="BA319" s="1" t="str">
        <f t="shared" si="568"/>
        <v/>
      </c>
      <c r="BB319" s="1" t="str">
        <f t="shared" si="568"/>
        <v/>
      </c>
      <c r="BC319" s="1" t="str">
        <f t="shared" si="568"/>
        <v/>
      </c>
      <c r="BD319" s="1" t="str">
        <f t="shared" si="568"/>
        <v/>
      </c>
      <c r="BE319" s="1" t="str">
        <f t="shared" si="568"/>
        <v/>
      </c>
      <c r="BF319" s="1" t="str">
        <f t="shared" si="568"/>
        <v/>
      </c>
      <c r="BG319" s="1" t="str">
        <f t="shared" si="568"/>
        <v/>
      </c>
      <c r="BH319" s="1" t="str">
        <f t="shared" si="568"/>
        <v/>
      </c>
      <c r="BI319" s="1" t="str">
        <f t="shared" si="568"/>
        <v/>
      </c>
      <c r="BJ319" s="1" t="str">
        <f t="shared" si="568"/>
        <v/>
      </c>
      <c r="BK319" s="1" t="str">
        <f t="shared" si="568"/>
        <v/>
      </c>
      <c r="BL319" s="1" t="str">
        <f t="shared" si="568"/>
        <v/>
      </c>
      <c r="BM319" s="1" t="str">
        <f t="shared" si="568"/>
        <v/>
      </c>
      <c r="BN319" s="1" t="str">
        <f t="shared" ref="BN319:CS319" si="569">IFERROR(IF(LEN(BN87),RIGHT(DEC2HEX(BN87,4),4),""),"")</f>
        <v/>
      </c>
      <c r="BO319" s="1" t="str">
        <f t="shared" si="569"/>
        <v/>
      </c>
      <c r="BP319" s="1" t="str">
        <f t="shared" si="569"/>
        <v/>
      </c>
      <c r="BQ319" s="1" t="str">
        <f t="shared" si="569"/>
        <v/>
      </c>
      <c r="BR319" s="1" t="str">
        <f t="shared" si="569"/>
        <v/>
      </c>
      <c r="BS319" s="1" t="str">
        <f t="shared" si="569"/>
        <v/>
      </c>
      <c r="BT319" s="1" t="str">
        <f t="shared" si="569"/>
        <v/>
      </c>
      <c r="BU319" s="1" t="str">
        <f t="shared" si="569"/>
        <v/>
      </c>
      <c r="BV319" s="1" t="str">
        <f t="shared" si="569"/>
        <v/>
      </c>
      <c r="BW319" s="1" t="str">
        <f t="shared" si="569"/>
        <v/>
      </c>
      <c r="BX319" s="1" t="str">
        <f t="shared" si="569"/>
        <v/>
      </c>
      <c r="BY319" s="1" t="str">
        <f t="shared" si="569"/>
        <v/>
      </c>
      <c r="BZ319" s="1" t="str">
        <f t="shared" si="569"/>
        <v/>
      </c>
      <c r="CA319" s="1" t="str">
        <f t="shared" si="569"/>
        <v/>
      </c>
      <c r="CB319" s="1" t="str">
        <f t="shared" si="569"/>
        <v/>
      </c>
      <c r="CC319" s="1" t="str">
        <f t="shared" si="569"/>
        <v/>
      </c>
      <c r="CD319" s="1" t="str">
        <f t="shared" si="569"/>
        <v/>
      </c>
      <c r="CE319" s="1" t="str">
        <f t="shared" si="569"/>
        <v/>
      </c>
      <c r="CF319" s="1" t="str">
        <f t="shared" si="569"/>
        <v/>
      </c>
      <c r="CG319" s="1" t="str">
        <f t="shared" si="569"/>
        <v/>
      </c>
      <c r="CH319" s="1" t="str">
        <f t="shared" si="569"/>
        <v/>
      </c>
      <c r="CI319" s="1" t="str">
        <f t="shared" si="569"/>
        <v/>
      </c>
      <c r="CJ319" s="1" t="str">
        <f t="shared" si="569"/>
        <v/>
      </c>
      <c r="CK319" s="1" t="str">
        <f t="shared" si="569"/>
        <v/>
      </c>
      <c r="CL319" s="1" t="str">
        <f t="shared" si="569"/>
        <v/>
      </c>
      <c r="CM319" s="1" t="str">
        <f t="shared" si="569"/>
        <v/>
      </c>
      <c r="CN319" s="1" t="str">
        <f t="shared" si="569"/>
        <v/>
      </c>
      <c r="CO319" s="1" t="str">
        <f t="shared" si="569"/>
        <v/>
      </c>
      <c r="CP319" s="1" t="str">
        <f t="shared" si="569"/>
        <v/>
      </c>
      <c r="CQ319" s="1" t="str">
        <f t="shared" si="569"/>
        <v/>
      </c>
      <c r="CR319" s="1" t="str">
        <f t="shared" si="569"/>
        <v>0016</v>
      </c>
      <c r="CS319" s="1" t="str">
        <f t="shared" si="569"/>
        <v>0095</v>
      </c>
    </row>
    <row r="320" spans="1:97">
      <c r="A320" s="30">
        <f t="shared" si="555"/>
        <v>9</v>
      </c>
      <c r="B320" s="1" t="str">
        <f t="shared" ref="B320:BM320" si="570">IFERROR(IF(LEN(B88),RIGHT(DEC2HEX(B88,4),4),""),"")</f>
        <v/>
      </c>
      <c r="C320" s="1" t="str">
        <f t="shared" si="570"/>
        <v/>
      </c>
      <c r="D320" s="1" t="str">
        <f t="shared" si="570"/>
        <v/>
      </c>
      <c r="E320" s="1" t="str">
        <f t="shared" si="570"/>
        <v/>
      </c>
      <c r="F320" s="1" t="str">
        <f t="shared" si="570"/>
        <v/>
      </c>
      <c r="G320" s="1" t="str">
        <f t="shared" si="570"/>
        <v/>
      </c>
      <c r="H320" s="1" t="str">
        <f t="shared" si="570"/>
        <v/>
      </c>
      <c r="I320" s="1" t="str">
        <f t="shared" si="570"/>
        <v/>
      </c>
      <c r="J320" s="1" t="str">
        <f t="shared" si="570"/>
        <v/>
      </c>
      <c r="K320" s="1" t="str">
        <f t="shared" si="570"/>
        <v/>
      </c>
      <c r="L320" s="1" t="str">
        <f t="shared" si="570"/>
        <v/>
      </c>
      <c r="M320" s="1" t="str">
        <f t="shared" si="570"/>
        <v/>
      </c>
      <c r="N320" s="1" t="str">
        <f t="shared" si="570"/>
        <v/>
      </c>
      <c r="O320" s="1" t="str">
        <f t="shared" si="570"/>
        <v/>
      </c>
      <c r="P320" s="1" t="str">
        <f t="shared" si="570"/>
        <v/>
      </c>
      <c r="Q320" s="1" t="str">
        <f t="shared" si="570"/>
        <v/>
      </c>
      <c r="R320" s="1" t="str">
        <f t="shared" si="570"/>
        <v/>
      </c>
      <c r="S320" s="1" t="str">
        <f t="shared" si="570"/>
        <v/>
      </c>
      <c r="T320" s="1" t="str">
        <f t="shared" si="570"/>
        <v/>
      </c>
      <c r="U320" s="1" t="str">
        <f t="shared" si="570"/>
        <v/>
      </c>
      <c r="V320" s="1" t="str">
        <f t="shared" si="570"/>
        <v/>
      </c>
      <c r="W320" s="1" t="str">
        <f t="shared" si="570"/>
        <v/>
      </c>
      <c r="X320" s="1" t="str">
        <f t="shared" si="570"/>
        <v/>
      </c>
      <c r="Y320" s="1" t="str">
        <f t="shared" si="570"/>
        <v/>
      </c>
      <c r="Z320" s="1" t="str">
        <f t="shared" si="570"/>
        <v/>
      </c>
      <c r="AA320" s="1" t="str">
        <f t="shared" si="570"/>
        <v/>
      </c>
      <c r="AB320" s="1" t="str">
        <f t="shared" si="570"/>
        <v/>
      </c>
      <c r="AC320" s="1" t="str">
        <f t="shared" si="570"/>
        <v/>
      </c>
      <c r="AD320" s="1" t="str">
        <f t="shared" si="570"/>
        <v/>
      </c>
      <c r="AE320" s="1" t="str">
        <f t="shared" si="570"/>
        <v/>
      </c>
      <c r="AF320" s="1" t="str">
        <f t="shared" si="570"/>
        <v/>
      </c>
      <c r="AG320" s="1" t="str">
        <f t="shared" si="570"/>
        <v/>
      </c>
      <c r="AH320" s="1" t="str">
        <f t="shared" si="570"/>
        <v/>
      </c>
      <c r="AI320" s="1" t="str">
        <f t="shared" si="570"/>
        <v/>
      </c>
      <c r="AJ320" s="1" t="str">
        <f t="shared" si="570"/>
        <v/>
      </c>
      <c r="AK320" s="1" t="str">
        <f t="shared" si="570"/>
        <v/>
      </c>
      <c r="AL320" s="1" t="str">
        <f t="shared" si="570"/>
        <v/>
      </c>
      <c r="AM320" s="1" t="str">
        <f t="shared" si="570"/>
        <v/>
      </c>
      <c r="AN320" s="1" t="str">
        <f t="shared" si="570"/>
        <v/>
      </c>
      <c r="AO320" s="1" t="str">
        <f t="shared" si="570"/>
        <v/>
      </c>
      <c r="AP320" s="1" t="str">
        <f t="shared" si="570"/>
        <v/>
      </c>
      <c r="AQ320" s="1" t="str">
        <f t="shared" si="570"/>
        <v/>
      </c>
      <c r="AR320" s="1" t="str">
        <f t="shared" si="570"/>
        <v/>
      </c>
      <c r="AS320" s="1" t="str">
        <f t="shared" si="570"/>
        <v/>
      </c>
      <c r="AT320" s="1" t="str">
        <f t="shared" si="570"/>
        <v/>
      </c>
      <c r="AU320" s="1" t="str">
        <f t="shared" si="570"/>
        <v/>
      </c>
      <c r="AV320" s="1" t="str">
        <f t="shared" si="570"/>
        <v/>
      </c>
      <c r="AW320" s="1" t="str">
        <f t="shared" si="570"/>
        <v/>
      </c>
      <c r="AX320" s="1" t="str">
        <f t="shared" si="570"/>
        <v/>
      </c>
      <c r="AY320" s="1" t="str">
        <f t="shared" si="570"/>
        <v/>
      </c>
      <c r="AZ320" s="1" t="str">
        <f t="shared" si="570"/>
        <v/>
      </c>
      <c r="BA320" s="1" t="str">
        <f t="shared" si="570"/>
        <v/>
      </c>
      <c r="BB320" s="1" t="str">
        <f t="shared" si="570"/>
        <v/>
      </c>
      <c r="BC320" s="1" t="str">
        <f t="shared" si="570"/>
        <v/>
      </c>
      <c r="BD320" s="1" t="str">
        <f t="shared" si="570"/>
        <v/>
      </c>
      <c r="BE320" s="1" t="str">
        <f t="shared" si="570"/>
        <v/>
      </c>
      <c r="BF320" s="1" t="str">
        <f t="shared" si="570"/>
        <v/>
      </c>
      <c r="BG320" s="1" t="str">
        <f t="shared" si="570"/>
        <v/>
      </c>
      <c r="BH320" s="1" t="str">
        <f t="shared" si="570"/>
        <v/>
      </c>
      <c r="BI320" s="1" t="str">
        <f t="shared" si="570"/>
        <v/>
      </c>
      <c r="BJ320" s="1" t="str">
        <f t="shared" si="570"/>
        <v/>
      </c>
      <c r="BK320" s="1" t="str">
        <f t="shared" si="570"/>
        <v/>
      </c>
      <c r="BL320" s="1" t="str">
        <f t="shared" si="570"/>
        <v/>
      </c>
      <c r="BM320" s="1" t="str">
        <f t="shared" si="570"/>
        <v/>
      </c>
      <c r="BN320" s="1" t="str">
        <f t="shared" ref="BN320:CS320" si="571">IFERROR(IF(LEN(BN88),RIGHT(DEC2HEX(BN88,4),4),""),"")</f>
        <v/>
      </c>
      <c r="BO320" s="1" t="str">
        <f t="shared" si="571"/>
        <v/>
      </c>
      <c r="BP320" s="1" t="str">
        <f t="shared" si="571"/>
        <v/>
      </c>
      <c r="BQ320" s="1" t="str">
        <f t="shared" si="571"/>
        <v/>
      </c>
      <c r="BR320" s="1" t="str">
        <f t="shared" si="571"/>
        <v/>
      </c>
      <c r="BS320" s="1" t="str">
        <f t="shared" si="571"/>
        <v/>
      </c>
      <c r="BT320" s="1" t="str">
        <f t="shared" si="571"/>
        <v/>
      </c>
      <c r="BU320" s="1" t="str">
        <f t="shared" si="571"/>
        <v/>
      </c>
      <c r="BV320" s="1" t="str">
        <f t="shared" si="571"/>
        <v/>
      </c>
      <c r="BW320" s="1" t="str">
        <f t="shared" si="571"/>
        <v/>
      </c>
      <c r="BX320" s="1" t="str">
        <f t="shared" si="571"/>
        <v/>
      </c>
      <c r="BY320" s="1" t="str">
        <f t="shared" si="571"/>
        <v/>
      </c>
      <c r="BZ320" s="1" t="str">
        <f t="shared" si="571"/>
        <v/>
      </c>
      <c r="CA320" s="1" t="str">
        <f t="shared" si="571"/>
        <v/>
      </c>
      <c r="CB320" s="1" t="str">
        <f t="shared" si="571"/>
        <v/>
      </c>
      <c r="CC320" s="1" t="str">
        <f t="shared" si="571"/>
        <v/>
      </c>
      <c r="CD320" s="1" t="str">
        <f t="shared" si="571"/>
        <v/>
      </c>
      <c r="CE320" s="1" t="str">
        <f t="shared" si="571"/>
        <v/>
      </c>
      <c r="CF320" s="1" t="str">
        <f t="shared" si="571"/>
        <v/>
      </c>
      <c r="CG320" s="1" t="str">
        <f t="shared" si="571"/>
        <v/>
      </c>
      <c r="CH320" s="1" t="str">
        <f t="shared" si="571"/>
        <v/>
      </c>
      <c r="CI320" s="1" t="str">
        <f t="shared" si="571"/>
        <v/>
      </c>
      <c r="CJ320" s="1" t="str">
        <f t="shared" si="571"/>
        <v/>
      </c>
      <c r="CK320" s="1" t="str">
        <f t="shared" si="571"/>
        <v/>
      </c>
      <c r="CL320" s="1" t="str">
        <f t="shared" si="571"/>
        <v/>
      </c>
      <c r="CM320" s="1" t="str">
        <f t="shared" si="571"/>
        <v/>
      </c>
      <c r="CN320" s="1" t="str">
        <f t="shared" si="571"/>
        <v/>
      </c>
      <c r="CO320" s="1" t="str">
        <f t="shared" si="571"/>
        <v/>
      </c>
      <c r="CP320" s="1" t="str">
        <f t="shared" si="571"/>
        <v/>
      </c>
      <c r="CQ320" s="1" t="str">
        <f t="shared" si="571"/>
        <v/>
      </c>
      <c r="CR320" s="1" t="str">
        <f t="shared" si="571"/>
        <v>0027</v>
      </c>
      <c r="CS320" s="1" t="str">
        <f t="shared" si="571"/>
        <v>0090</v>
      </c>
    </row>
    <row r="321" spans="1:97">
      <c r="A321" s="30">
        <f t="shared" si="555"/>
        <v>10</v>
      </c>
      <c r="B321" s="1" t="str">
        <f t="shared" ref="B321:BM321" si="572">IFERROR(IF(LEN(B89),RIGHT(DEC2HEX(B89,4),4),""),"")</f>
        <v/>
      </c>
      <c r="C321" s="1" t="str">
        <f t="shared" si="572"/>
        <v/>
      </c>
      <c r="D321" s="1" t="str">
        <f t="shared" si="572"/>
        <v/>
      </c>
      <c r="E321" s="1" t="str">
        <f t="shared" si="572"/>
        <v/>
      </c>
      <c r="F321" s="1" t="str">
        <f t="shared" si="572"/>
        <v/>
      </c>
      <c r="G321" s="1" t="str">
        <f t="shared" si="572"/>
        <v/>
      </c>
      <c r="H321" s="1" t="str">
        <f t="shared" si="572"/>
        <v/>
      </c>
      <c r="I321" s="1" t="str">
        <f t="shared" si="572"/>
        <v/>
      </c>
      <c r="J321" s="1" t="str">
        <f t="shared" si="572"/>
        <v/>
      </c>
      <c r="K321" s="1" t="str">
        <f t="shared" si="572"/>
        <v/>
      </c>
      <c r="L321" s="1" t="str">
        <f t="shared" si="572"/>
        <v/>
      </c>
      <c r="M321" s="1" t="str">
        <f t="shared" si="572"/>
        <v/>
      </c>
      <c r="N321" s="1" t="str">
        <f t="shared" si="572"/>
        <v/>
      </c>
      <c r="O321" s="1" t="str">
        <f t="shared" si="572"/>
        <v/>
      </c>
      <c r="P321" s="1" t="str">
        <f t="shared" si="572"/>
        <v/>
      </c>
      <c r="Q321" s="1" t="str">
        <f t="shared" si="572"/>
        <v/>
      </c>
      <c r="R321" s="1" t="str">
        <f t="shared" si="572"/>
        <v/>
      </c>
      <c r="S321" s="1" t="str">
        <f t="shared" si="572"/>
        <v/>
      </c>
      <c r="T321" s="1" t="str">
        <f t="shared" si="572"/>
        <v/>
      </c>
      <c r="U321" s="1" t="str">
        <f t="shared" si="572"/>
        <v/>
      </c>
      <c r="V321" s="1" t="str">
        <f t="shared" si="572"/>
        <v/>
      </c>
      <c r="W321" s="1" t="str">
        <f t="shared" si="572"/>
        <v/>
      </c>
      <c r="X321" s="1" t="str">
        <f t="shared" si="572"/>
        <v/>
      </c>
      <c r="Y321" s="1" t="str">
        <f t="shared" si="572"/>
        <v/>
      </c>
      <c r="Z321" s="1" t="str">
        <f t="shared" si="572"/>
        <v/>
      </c>
      <c r="AA321" s="1" t="str">
        <f t="shared" si="572"/>
        <v/>
      </c>
      <c r="AB321" s="1" t="str">
        <f t="shared" si="572"/>
        <v/>
      </c>
      <c r="AC321" s="1" t="str">
        <f t="shared" si="572"/>
        <v/>
      </c>
      <c r="AD321" s="1" t="str">
        <f t="shared" si="572"/>
        <v/>
      </c>
      <c r="AE321" s="1" t="str">
        <f t="shared" si="572"/>
        <v/>
      </c>
      <c r="AF321" s="1" t="str">
        <f t="shared" si="572"/>
        <v/>
      </c>
      <c r="AG321" s="1" t="str">
        <f t="shared" si="572"/>
        <v/>
      </c>
      <c r="AH321" s="1" t="str">
        <f t="shared" si="572"/>
        <v/>
      </c>
      <c r="AI321" s="1" t="str">
        <f t="shared" si="572"/>
        <v/>
      </c>
      <c r="AJ321" s="1" t="str">
        <f t="shared" si="572"/>
        <v/>
      </c>
      <c r="AK321" s="1" t="str">
        <f t="shared" si="572"/>
        <v/>
      </c>
      <c r="AL321" s="1" t="str">
        <f t="shared" si="572"/>
        <v/>
      </c>
      <c r="AM321" s="1" t="str">
        <f t="shared" si="572"/>
        <v/>
      </c>
      <c r="AN321" s="1" t="str">
        <f t="shared" si="572"/>
        <v/>
      </c>
      <c r="AO321" s="1" t="str">
        <f t="shared" si="572"/>
        <v/>
      </c>
      <c r="AP321" s="1" t="str">
        <f t="shared" si="572"/>
        <v/>
      </c>
      <c r="AQ321" s="1" t="str">
        <f t="shared" si="572"/>
        <v/>
      </c>
      <c r="AR321" s="1" t="str">
        <f t="shared" si="572"/>
        <v/>
      </c>
      <c r="AS321" s="1" t="str">
        <f t="shared" si="572"/>
        <v/>
      </c>
      <c r="AT321" s="1" t="str">
        <f t="shared" si="572"/>
        <v/>
      </c>
      <c r="AU321" s="1" t="str">
        <f t="shared" si="572"/>
        <v/>
      </c>
      <c r="AV321" s="1" t="str">
        <f t="shared" si="572"/>
        <v/>
      </c>
      <c r="AW321" s="1" t="str">
        <f t="shared" si="572"/>
        <v/>
      </c>
      <c r="AX321" s="1" t="str">
        <f t="shared" si="572"/>
        <v/>
      </c>
      <c r="AY321" s="1" t="str">
        <f t="shared" si="572"/>
        <v/>
      </c>
      <c r="AZ321" s="1" t="str">
        <f t="shared" si="572"/>
        <v/>
      </c>
      <c r="BA321" s="1" t="str">
        <f t="shared" si="572"/>
        <v/>
      </c>
      <c r="BB321" s="1" t="str">
        <f t="shared" si="572"/>
        <v/>
      </c>
      <c r="BC321" s="1" t="str">
        <f t="shared" si="572"/>
        <v/>
      </c>
      <c r="BD321" s="1" t="str">
        <f t="shared" si="572"/>
        <v/>
      </c>
      <c r="BE321" s="1" t="str">
        <f t="shared" si="572"/>
        <v/>
      </c>
      <c r="BF321" s="1" t="str">
        <f t="shared" si="572"/>
        <v/>
      </c>
      <c r="BG321" s="1" t="str">
        <f t="shared" si="572"/>
        <v/>
      </c>
      <c r="BH321" s="1" t="str">
        <f t="shared" si="572"/>
        <v/>
      </c>
      <c r="BI321" s="1" t="str">
        <f t="shared" si="572"/>
        <v/>
      </c>
      <c r="BJ321" s="1" t="str">
        <f t="shared" si="572"/>
        <v/>
      </c>
      <c r="BK321" s="1" t="str">
        <f t="shared" si="572"/>
        <v/>
      </c>
      <c r="BL321" s="1" t="str">
        <f t="shared" si="572"/>
        <v/>
      </c>
      <c r="BM321" s="1" t="str">
        <f t="shared" si="572"/>
        <v/>
      </c>
      <c r="BN321" s="1" t="str">
        <f t="shared" ref="BN321:CS321" si="573">IFERROR(IF(LEN(BN89),RIGHT(DEC2HEX(BN89,4),4),""),"")</f>
        <v/>
      </c>
      <c r="BO321" s="1" t="str">
        <f t="shared" si="573"/>
        <v/>
      </c>
      <c r="BP321" s="1" t="str">
        <f t="shared" si="573"/>
        <v/>
      </c>
      <c r="BQ321" s="1" t="str">
        <f t="shared" si="573"/>
        <v/>
      </c>
      <c r="BR321" s="1" t="str">
        <f t="shared" si="573"/>
        <v/>
      </c>
      <c r="BS321" s="1" t="str">
        <f t="shared" si="573"/>
        <v/>
      </c>
      <c r="BT321" s="1" t="str">
        <f t="shared" si="573"/>
        <v/>
      </c>
      <c r="BU321" s="1" t="str">
        <f t="shared" si="573"/>
        <v/>
      </c>
      <c r="BV321" s="1" t="str">
        <f t="shared" si="573"/>
        <v/>
      </c>
      <c r="BW321" s="1" t="str">
        <f t="shared" si="573"/>
        <v/>
      </c>
      <c r="BX321" s="1" t="str">
        <f t="shared" si="573"/>
        <v/>
      </c>
      <c r="BY321" s="1" t="str">
        <f t="shared" si="573"/>
        <v/>
      </c>
      <c r="BZ321" s="1" t="str">
        <f t="shared" si="573"/>
        <v/>
      </c>
      <c r="CA321" s="1" t="str">
        <f t="shared" si="573"/>
        <v/>
      </c>
      <c r="CB321" s="1" t="str">
        <f t="shared" si="573"/>
        <v/>
      </c>
      <c r="CC321" s="1" t="str">
        <f t="shared" si="573"/>
        <v/>
      </c>
      <c r="CD321" s="1" t="str">
        <f t="shared" si="573"/>
        <v/>
      </c>
      <c r="CE321" s="1" t="str">
        <f t="shared" si="573"/>
        <v/>
      </c>
      <c r="CF321" s="1" t="str">
        <f t="shared" si="573"/>
        <v/>
      </c>
      <c r="CG321" s="1" t="str">
        <f t="shared" si="573"/>
        <v/>
      </c>
      <c r="CH321" s="1" t="str">
        <f t="shared" si="573"/>
        <v/>
      </c>
      <c r="CI321" s="1" t="str">
        <f t="shared" si="573"/>
        <v/>
      </c>
      <c r="CJ321" s="1" t="str">
        <f t="shared" si="573"/>
        <v/>
      </c>
      <c r="CK321" s="1" t="str">
        <f t="shared" si="573"/>
        <v/>
      </c>
      <c r="CL321" s="1" t="str">
        <f t="shared" si="573"/>
        <v/>
      </c>
      <c r="CM321" s="1" t="str">
        <f t="shared" si="573"/>
        <v/>
      </c>
      <c r="CN321" s="1" t="str">
        <f t="shared" si="573"/>
        <v/>
      </c>
      <c r="CO321" s="1" t="str">
        <f t="shared" si="573"/>
        <v/>
      </c>
      <c r="CP321" s="1" t="str">
        <f t="shared" si="573"/>
        <v/>
      </c>
      <c r="CQ321" s="1" t="str">
        <f t="shared" si="573"/>
        <v/>
      </c>
      <c r="CR321" s="1" t="str">
        <f t="shared" si="573"/>
        <v>0030</v>
      </c>
      <c r="CS321" s="1" t="str">
        <f t="shared" si="573"/>
        <v>0089</v>
      </c>
    </row>
    <row r="322" spans="1:97">
      <c r="A322" s="30">
        <f t="shared" si="555"/>
        <v>11</v>
      </c>
      <c r="B322" s="1" t="str">
        <f t="shared" ref="B322:BM322" si="574">IFERROR(IF(LEN(B90),RIGHT(DEC2HEX(B90,4),4),""),"")</f>
        <v/>
      </c>
      <c r="C322" s="1" t="str">
        <f t="shared" si="574"/>
        <v/>
      </c>
      <c r="D322" s="1" t="str">
        <f t="shared" si="574"/>
        <v/>
      </c>
      <c r="E322" s="1" t="str">
        <f t="shared" si="574"/>
        <v/>
      </c>
      <c r="F322" s="1" t="str">
        <f t="shared" si="574"/>
        <v/>
      </c>
      <c r="G322" s="1" t="str">
        <f t="shared" si="574"/>
        <v/>
      </c>
      <c r="H322" s="1" t="str">
        <f t="shared" si="574"/>
        <v/>
      </c>
      <c r="I322" s="1" t="str">
        <f t="shared" si="574"/>
        <v/>
      </c>
      <c r="J322" s="1" t="str">
        <f t="shared" si="574"/>
        <v/>
      </c>
      <c r="K322" s="1" t="str">
        <f t="shared" si="574"/>
        <v/>
      </c>
      <c r="L322" s="1" t="str">
        <f t="shared" si="574"/>
        <v/>
      </c>
      <c r="M322" s="1" t="str">
        <f t="shared" si="574"/>
        <v/>
      </c>
      <c r="N322" s="1" t="str">
        <f t="shared" si="574"/>
        <v/>
      </c>
      <c r="O322" s="1" t="str">
        <f t="shared" si="574"/>
        <v/>
      </c>
      <c r="P322" s="1" t="str">
        <f t="shared" si="574"/>
        <v/>
      </c>
      <c r="Q322" s="1" t="str">
        <f t="shared" si="574"/>
        <v/>
      </c>
      <c r="R322" s="1" t="str">
        <f t="shared" si="574"/>
        <v/>
      </c>
      <c r="S322" s="1" t="str">
        <f t="shared" si="574"/>
        <v/>
      </c>
      <c r="T322" s="1" t="str">
        <f t="shared" si="574"/>
        <v/>
      </c>
      <c r="U322" s="1" t="str">
        <f t="shared" si="574"/>
        <v/>
      </c>
      <c r="V322" s="1" t="str">
        <f t="shared" si="574"/>
        <v/>
      </c>
      <c r="W322" s="1" t="str">
        <f t="shared" si="574"/>
        <v/>
      </c>
      <c r="X322" s="1" t="str">
        <f t="shared" si="574"/>
        <v/>
      </c>
      <c r="Y322" s="1" t="str">
        <f t="shared" si="574"/>
        <v/>
      </c>
      <c r="Z322" s="1" t="str">
        <f t="shared" si="574"/>
        <v/>
      </c>
      <c r="AA322" s="1" t="str">
        <f t="shared" si="574"/>
        <v/>
      </c>
      <c r="AB322" s="1" t="str">
        <f t="shared" si="574"/>
        <v/>
      </c>
      <c r="AC322" s="1" t="str">
        <f t="shared" si="574"/>
        <v/>
      </c>
      <c r="AD322" s="1" t="str">
        <f t="shared" si="574"/>
        <v/>
      </c>
      <c r="AE322" s="1" t="str">
        <f t="shared" si="574"/>
        <v/>
      </c>
      <c r="AF322" s="1" t="str">
        <f t="shared" si="574"/>
        <v/>
      </c>
      <c r="AG322" s="1" t="str">
        <f t="shared" si="574"/>
        <v/>
      </c>
      <c r="AH322" s="1" t="str">
        <f t="shared" si="574"/>
        <v/>
      </c>
      <c r="AI322" s="1" t="str">
        <f t="shared" si="574"/>
        <v/>
      </c>
      <c r="AJ322" s="1" t="str">
        <f t="shared" si="574"/>
        <v/>
      </c>
      <c r="AK322" s="1" t="str">
        <f t="shared" si="574"/>
        <v/>
      </c>
      <c r="AL322" s="1" t="str">
        <f t="shared" si="574"/>
        <v/>
      </c>
      <c r="AM322" s="1" t="str">
        <f t="shared" si="574"/>
        <v/>
      </c>
      <c r="AN322" s="1" t="str">
        <f t="shared" si="574"/>
        <v/>
      </c>
      <c r="AO322" s="1" t="str">
        <f t="shared" si="574"/>
        <v/>
      </c>
      <c r="AP322" s="1" t="str">
        <f t="shared" si="574"/>
        <v/>
      </c>
      <c r="AQ322" s="1" t="str">
        <f t="shared" si="574"/>
        <v/>
      </c>
      <c r="AR322" s="1" t="str">
        <f t="shared" si="574"/>
        <v/>
      </c>
      <c r="AS322" s="1" t="str">
        <f t="shared" si="574"/>
        <v/>
      </c>
      <c r="AT322" s="1" t="str">
        <f t="shared" si="574"/>
        <v/>
      </c>
      <c r="AU322" s="1" t="str">
        <f t="shared" si="574"/>
        <v/>
      </c>
      <c r="AV322" s="1" t="str">
        <f t="shared" si="574"/>
        <v/>
      </c>
      <c r="AW322" s="1" t="str">
        <f t="shared" si="574"/>
        <v/>
      </c>
      <c r="AX322" s="1" t="str">
        <f t="shared" si="574"/>
        <v/>
      </c>
      <c r="AY322" s="1" t="str">
        <f t="shared" si="574"/>
        <v/>
      </c>
      <c r="AZ322" s="1" t="str">
        <f t="shared" si="574"/>
        <v/>
      </c>
      <c r="BA322" s="1" t="str">
        <f t="shared" si="574"/>
        <v/>
      </c>
      <c r="BB322" s="1" t="str">
        <f t="shared" si="574"/>
        <v/>
      </c>
      <c r="BC322" s="1" t="str">
        <f t="shared" si="574"/>
        <v/>
      </c>
      <c r="BD322" s="1" t="str">
        <f t="shared" si="574"/>
        <v/>
      </c>
      <c r="BE322" s="1" t="str">
        <f t="shared" si="574"/>
        <v/>
      </c>
      <c r="BF322" s="1" t="str">
        <f t="shared" si="574"/>
        <v/>
      </c>
      <c r="BG322" s="1" t="str">
        <f t="shared" si="574"/>
        <v/>
      </c>
      <c r="BH322" s="1" t="str">
        <f t="shared" si="574"/>
        <v/>
      </c>
      <c r="BI322" s="1" t="str">
        <f t="shared" si="574"/>
        <v/>
      </c>
      <c r="BJ322" s="1" t="str">
        <f t="shared" si="574"/>
        <v/>
      </c>
      <c r="BK322" s="1" t="str">
        <f t="shared" si="574"/>
        <v/>
      </c>
      <c r="BL322" s="1" t="str">
        <f t="shared" si="574"/>
        <v/>
      </c>
      <c r="BM322" s="1" t="str">
        <f t="shared" si="574"/>
        <v/>
      </c>
      <c r="BN322" s="1" t="str">
        <f t="shared" ref="BN322:CS322" si="575">IFERROR(IF(LEN(BN90),RIGHT(DEC2HEX(BN90,4),4),""),"")</f>
        <v/>
      </c>
      <c r="BO322" s="1" t="str">
        <f t="shared" si="575"/>
        <v/>
      </c>
      <c r="BP322" s="1" t="str">
        <f t="shared" si="575"/>
        <v/>
      </c>
      <c r="BQ322" s="1" t="str">
        <f t="shared" si="575"/>
        <v/>
      </c>
      <c r="BR322" s="1" t="str">
        <f t="shared" si="575"/>
        <v/>
      </c>
      <c r="BS322" s="1" t="str">
        <f t="shared" si="575"/>
        <v/>
      </c>
      <c r="BT322" s="1" t="str">
        <f t="shared" si="575"/>
        <v/>
      </c>
      <c r="BU322" s="1" t="str">
        <f t="shared" si="575"/>
        <v/>
      </c>
      <c r="BV322" s="1" t="str">
        <f t="shared" si="575"/>
        <v/>
      </c>
      <c r="BW322" s="1" t="str">
        <f t="shared" si="575"/>
        <v/>
      </c>
      <c r="BX322" s="1" t="str">
        <f t="shared" si="575"/>
        <v/>
      </c>
      <c r="BY322" s="1" t="str">
        <f t="shared" si="575"/>
        <v/>
      </c>
      <c r="BZ322" s="1" t="str">
        <f t="shared" si="575"/>
        <v/>
      </c>
      <c r="CA322" s="1" t="str">
        <f t="shared" si="575"/>
        <v/>
      </c>
      <c r="CB322" s="1" t="str">
        <f t="shared" si="575"/>
        <v/>
      </c>
      <c r="CC322" s="1" t="str">
        <f t="shared" si="575"/>
        <v/>
      </c>
      <c r="CD322" s="1" t="str">
        <f t="shared" si="575"/>
        <v/>
      </c>
      <c r="CE322" s="1" t="str">
        <f t="shared" si="575"/>
        <v/>
      </c>
      <c r="CF322" s="1" t="str">
        <f t="shared" si="575"/>
        <v/>
      </c>
      <c r="CG322" s="1" t="str">
        <f t="shared" si="575"/>
        <v/>
      </c>
      <c r="CH322" s="1" t="str">
        <f t="shared" si="575"/>
        <v/>
      </c>
      <c r="CI322" s="1" t="str">
        <f t="shared" si="575"/>
        <v/>
      </c>
      <c r="CJ322" s="1" t="str">
        <f t="shared" si="575"/>
        <v/>
      </c>
      <c r="CK322" s="1" t="str">
        <f t="shared" si="575"/>
        <v/>
      </c>
      <c r="CL322" s="1" t="str">
        <f t="shared" si="575"/>
        <v/>
      </c>
      <c r="CM322" s="1" t="str">
        <f t="shared" si="575"/>
        <v/>
      </c>
      <c r="CN322" s="1" t="str">
        <f t="shared" si="575"/>
        <v/>
      </c>
      <c r="CO322" s="1" t="str">
        <f t="shared" si="575"/>
        <v/>
      </c>
      <c r="CP322" s="1" t="str">
        <f t="shared" si="575"/>
        <v/>
      </c>
      <c r="CQ322" s="1" t="str">
        <f t="shared" si="575"/>
        <v/>
      </c>
      <c r="CR322" s="1" t="str">
        <f t="shared" si="575"/>
        <v>0034</v>
      </c>
      <c r="CS322" s="1" t="str">
        <f t="shared" si="575"/>
        <v>0081</v>
      </c>
    </row>
    <row r="323" spans="1:97">
      <c r="A323" s="30">
        <f t="shared" si="555"/>
        <v>12</v>
      </c>
      <c r="B323" s="1" t="str">
        <f t="shared" ref="B323:BM323" si="576">IFERROR(IF(LEN(B91),RIGHT(DEC2HEX(B91,4),4),""),"")</f>
        <v/>
      </c>
      <c r="C323" s="1" t="str">
        <f t="shared" si="576"/>
        <v/>
      </c>
      <c r="D323" s="1" t="str">
        <f t="shared" si="576"/>
        <v/>
      </c>
      <c r="E323" s="1" t="str">
        <f t="shared" si="576"/>
        <v/>
      </c>
      <c r="F323" s="1" t="str">
        <f t="shared" si="576"/>
        <v/>
      </c>
      <c r="G323" s="1" t="str">
        <f t="shared" si="576"/>
        <v/>
      </c>
      <c r="H323" s="1" t="str">
        <f t="shared" si="576"/>
        <v/>
      </c>
      <c r="I323" s="1" t="str">
        <f t="shared" si="576"/>
        <v/>
      </c>
      <c r="J323" s="1" t="str">
        <f t="shared" si="576"/>
        <v/>
      </c>
      <c r="K323" s="1" t="str">
        <f t="shared" si="576"/>
        <v/>
      </c>
      <c r="L323" s="1" t="str">
        <f t="shared" si="576"/>
        <v/>
      </c>
      <c r="M323" s="1" t="str">
        <f t="shared" si="576"/>
        <v/>
      </c>
      <c r="N323" s="1" t="str">
        <f t="shared" si="576"/>
        <v/>
      </c>
      <c r="O323" s="1" t="str">
        <f t="shared" si="576"/>
        <v/>
      </c>
      <c r="P323" s="1" t="str">
        <f t="shared" si="576"/>
        <v/>
      </c>
      <c r="Q323" s="1" t="str">
        <f t="shared" si="576"/>
        <v/>
      </c>
      <c r="R323" s="1" t="str">
        <f t="shared" si="576"/>
        <v/>
      </c>
      <c r="S323" s="1" t="str">
        <f t="shared" si="576"/>
        <v/>
      </c>
      <c r="T323" s="1" t="str">
        <f t="shared" si="576"/>
        <v/>
      </c>
      <c r="U323" s="1" t="str">
        <f t="shared" si="576"/>
        <v/>
      </c>
      <c r="V323" s="1" t="str">
        <f t="shared" si="576"/>
        <v/>
      </c>
      <c r="W323" s="1" t="str">
        <f t="shared" si="576"/>
        <v/>
      </c>
      <c r="X323" s="1" t="str">
        <f t="shared" si="576"/>
        <v/>
      </c>
      <c r="Y323" s="1" t="str">
        <f t="shared" si="576"/>
        <v/>
      </c>
      <c r="Z323" s="1" t="str">
        <f t="shared" si="576"/>
        <v/>
      </c>
      <c r="AA323" s="1" t="str">
        <f t="shared" si="576"/>
        <v/>
      </c>
      <c r="AB323" s="1" t="str">
        <f t="shared" si="576"/>
        <v/>
      </c>
      <c r="AC323" s="1" t="str">
        <f t="shared" si="576"/>
        <v/>
      </c>
      <c r="AD323" s="1" t="str">
        <f t="shared" si="576"/>
        <v/>
      </c>
      <c r="AE323" s="1" t="str">
        <f t="shared" si="576"/>
        <v/>
      </c>
      <c r="AF323" s="1" t="str">
        <f t="shared" si="576"/>
        <v/>
      </c>
      <c r="AG323" s="1" t="str">
        <f t="shared" si="576"/>
        <v/>
      </c>
      <c r="AH323" s="1" t="str">
        <f t="shared" si="576"/>
        <v/>
      </c>
      <c r="AI323" s="1" t="str">
        <f t="shared" si="576"/>
        <v/>
      </c>
      <c r="AJ323" s="1" t="str">
        <f t="shared" si="576"/>
        <v/>
      </c>
      <c r="AK323" s="1" t="str">
        <f t="shared" si="576"/>
        <v/>
      </c>
      <c r="AL323" s="1" t="str">
        <f t="shared" si="576"/>
        <v/>
      </c>
      <c r="AM323" s="1" t="str">
        <f t="shared" si="576"/>
        <v/>
      </c>
      <c r="AN323" s="1" t="str">
        <f t="shared" si="576"/>
        <v/>
      </c>
      <c r="AO323" s="1" t="str">
        <f t="shared" si="576"/>
        <v/>
      </c>
      <c r="AP323" s="1" t="str">
        <f t="shared" si="576"/>
        <v/>
      </c>
      <c r="AQ323" s="1" t="str">
        <f t="shared" si="576"/>
        <v/>
      </c>
      <c r="AR323" s="1" t="str">
        <f t="shared" si="576"/>
        <v/>
      </c>
      <c r="AS323" s="1" t="str">
        <f t="shared" si="576"/>
        <v/>
      </c>
      <c r="AT323" s="1" t="str">
        <f t="shared" si="576"/>
        <v/>
      </c>
      <c r="AU323" s="1" t="str">
        <f t="shared" si="576"/>
        <v/>
      </c>
      <c r="AV323" s="1" t="str">
        <f t="shared" si="576"/>
        <v/>
      </c>
      <c r="AW323" s="1" t="str">
        <f t="shared" si="576"/>
        <v/>
      </c>
      <c r="AX323" s="1" t="str">
        <f t="shared" si="576"/>
        <v/>
      </c>
      <c r="AY323" s="1" t="str">
        <f t="shared" si="576"/>
        <v/>
      </c>
      <c r="AZ323" s="1" t="str">
        <f t="shared" si="576"/>
        <v/>
      </c>
      <c r="BA323" s="1" t="str">
        <f t="shared" si="576"/>
        <v/>
      </c>
      <c r="BB323" s="1" t="str">
        <f t="shared" si="576"/>
        <v/>
      </c>
      <c r="BC323" s="1" t="str">
        <f t="shared" si="576"/>
        <v/>
      </c>
      <c r="BD323" s="1" t="str">
        <f t="shared" si="576"/>
        <v/>
      </c>
      <c r="BE323" s="1" t="str">
        <f t="shared" si="576"/>
        <v/>
      </c>
      <c r="BF323" s="1" t="str">
        <f t="shared" si="576"/>
        <v/>
      </c>
      <c r="BG323" s="1" t="str">
        <f t="shared" si="576"/>
        <v/>
      </c>
      <c r="BH323" s="1" t="str">
        <f t="shared" si="576"/>
        <v/>
      </c>
      <c r="BI323" s="1" t="str">
        <f t="shared" si="576"/>
        <v/>
      </c>
      <c r="BJ323" s="1" t="str">
        <f t="shared" si="576"/>
        <v/>
      </c>
      <c r="BK323" s="1" t="str">
        <f t="shared" si="576"/>
        <v/>
      </c>
      <c r="BL323" s="1" t="str">
        <f t="shared" si="576"/>
        <v/>
      </c>
      <c r="BM323" s="1" t="str">
        <f t="shared" si="576"/>
        <v/>
      </c>
      <c r="BN323" s="1" t="str">
        <f t="shared" ref="BN323:CS323" si="577">IFERROR(IF(LEN(BN91),RIGHT(DEC2HEX(BN91,4),4),""),"")</f>
        <v/>
      </c>
      <c r="BO323" s="1" t="str">
        <f t="shared" si="577"/>
        <v/>
      </c>
      <c r="BP323" s="1" t="str">
        <f t="shared" si="577"/>
        <v/>
      </c>
      <c r="BQ323" s="1" t="str">
        <f t="shared" si="577"/>
        <v/>
      </c>
      <c r="BR323" s="1" t="str">
        <f t="shared" si="577"/>
        <v/>
      </c>
      <c r="BS323" s="1" t="str">
        <f t="shared" si="577"/>
        <v/>
      </c>
      <c r="BT323" s="1" t="str">
        <f t="shared" si="577"/>
        <v/>
      </c>
      <c r="BU323" s="1" t="str">
        <f t="shared" si="577"/>
        <v/>
      </c>
      <c r="BV323" s="1" t="str">
        <f t="shared" si="577"/>
        <v/>
      </c>
      <c r="BW323" s="1" t="str">
        <f t="shared" si="577"/>
        <v/>
      </c>
      <c r="BX323" s="1" t="str">
        <f t="shared" si="577"/>
        <v/>
      </c>
      <c r="BY323" s="1" t="str">
        <f t="shared" si="577"/>
        <v/>
      </c>
      <c r="BZ323" s="1" t="str">
        <f t="shared" si="577"/>
        <v/>
      </c>
      <c r="CA323" s="1" t="str">
        <f t="shared" si="577"/>
        <v/>
      </c>
      <c r="CB323" s="1" t="str">
        <f t="shared" si="577"/>
        <v/>
      </c>
      <c r="CC323" s="1" t="str">
        <f t="shared" si="577"/>
        <v/>
      </c>
      <c r="CD323" s="1" t="str">
        <f t="shared" si="577"/>
        <v/>
      </c>
      <c r="CE323" s="1" t="str">
        <f t="shared" si="577"/>
        <v/>
      </c>
      <c r="CF323" s="1" t="str">
        <f t="shared" si="577"/>
        <v/>
      </c>
      <c r="CG323" s="1" t="str">
        <f t="shared" si="577"/>
        <v/>
      </c>
      <c r="CH323" s="1" t="str">
        <f t="shared" si="577"/>
        <v/>
      </c>
      <c r="CI323" s="1" t="str">
        <f t="shared" si="577"/>
        <v/>
      </c>
      <c r="CJ323" s="1" t="str">
        <f t="shared" si="577"/>
        <v/>
      </c>
      <c r="CK323" s="1" t="str">
        <f t="shared" si="577"/>
        <v/>
      </c>
      <c r="CL323" s="1" t="str">
        <f t="shared" si="577"/>
        <v/>
      </c>
      <c r="CM323" s="1" t="str">
        <f t="shared" si="577"/>
        <v/>
      </c>
      <c r="CN323" s="1" t="str">
        <f t="shared" si="577"/>
        <v/>
      </c>
      <c r="CO323" s="1" t="str">
        <f t="shared" si="577"/>
        <v/>
      </c>
      <c r="CP323" s="1" t="str">
        <f t="shared" si="577"/>
        <v/>
      </c>
      <c r="CQ323" s="1" t="str">
        <f t="shared" si="577"/>
        <v/>
      </c>
      <c r="CR323" s="1" t="str">
        <f t="shared" si="577"/>
        <v/>
      </c>
      <c r="CS323" s="1" t="str">
        <f t="shared" si="577"/>
        <v/>
      </c>
    </row>
    <row r="324" spans="1:97">
      <c r="A324" s="30">
        <f t="shared" si="555"/>
        <v>13</v>
      </c>
      <c r="B324" s="1" t="str">
        <f t="shared" ref="B324:BM324" si="578">IFERROR(IF(LEN(B92),RIGHT(DEC2HEX(B92,4),4),""),"")</f>
        <v/>
      </c>
      <c r="C324" s="1" t="str">
        <f t="shared" si="578"/>
        <v/>
      </c>
      <c r="D324" s="1" t="str">
        <f t="shared" si="578"/>
        <v/>
      </c>
      <c r="E324" s="1" t="str">
        <f t="shared" si="578"/>
        <v/>
      </c>
      <c r="F324" s="1" t="str">
        <f t="shared" si="578"/>
        <v/>
      </c>
      <c r="G324" s="1" t="str">
        <f t="shared" si="578"/>
        <v/>
      </c>
      <c r="H324" s="1" t="str">
        <f t="shared" si="578"/>
        <v/>
      </c>
      <c r="I324" s="1" t="str">
        <f t="shared" si="578"/>
        <v/>
      </c>
      <c r="J324" s="1" t="str">
        <f t="shared" si="578"/>
        <v/>
      </c>
      <c r="K324" s="1" t="str">
        <f t="shared" si="578"/>
        <v/>
      </c>
      <c r="L324" s="1" t="str">
        <f t="shared" si="578"/>
        <v/>
      </c>
      <c r="M324" s="1" t="str">
        <f t="shared" si="578"/>
        <v/>
      </c>
      <c r="N324" s="1" t="str">
        <f t="shared" si="578"/>
        <v/>
      </c>
      <c r="O324" s="1" t="str">
        <f t="shared" si="578"/>
        <v/>
      </c>
      <c r="P324" s="1" t="str">
        <f t="shared" si="578"/>
        <v/>
      </c>
      <c r="Q324" s="1" t="str">
        <f t="shared" si="578"/>
        <v/>
      </c>
      <c r="R324" s="1" t="str">
        <f t="shared" si="578"/>
        <v/>
      </c>
      <c r="S324" s="1" t="str">
        <f t="shared" si="578"/>
        <v/>
      </c>
      <c r="T324" s="1" t="str">
        <f t="shared" si="578"/>
        <v/>
      </c>
      <c r="U324" s="1" t="str">
        <f t="shared" si="578"/>
        <v/>
      </c>
      <c r="V324" s="1" t="str">
        <f t="shared" si="578"/>
        <v/>
      </c>
      <c r="W324" s="1" t="str">
        <f t="shared" si="578"/>
        <v/>
      </c>
      <c r="X324" s="1" t="str">
        <f t="shared" si="578"/>
        <v/>
      </c>
      <c r="Y324" s="1" t="str">
        <f t="shared" si="578"/>
        <v/>
      </c>
      <c r="Z324" s="1" t="str">
        <f t="shared" si="578"/>
        <v/>
      </c>
      <c r="AA324" s="1" t="str">
        <f t="shared" si="578"/>
        <v/>
      </c>
      <c r="AB324" s="1" t="str">
        <f t="shared" si="578"/>
        <v/>
      </c>
      <c r="AC324" s="1" t="str">
        <f t="shared" si="578"/>
        <v/>
      </c>
      <c r="AD324" s="1" t="str">
        <f t="shared" si="578"/>
        <v/>
      </c>
      <c r="AE324" s="1" t="str">
        <f t="shared" si="578"/>
        <v/>
      </c>
      <c r="AF324" s="1" t="str">
        <f t="shared" si="578"/>
        <v/>
      </c>
      <c r="AG324" s="1" t="str">
        <f t="shared" si="578"/>
        <v/>
      </c>
      <c r="AH324" s="1" t="str">
        <f t="shared" si="578"/>
        <v/>
      </c>
      <c r="AI324" s="1" t="str">
        <f t="shared" si="578"/>
        <v/>
      </c>
      <c r="AJ324" s="1" t="str">
        <f t="shared" si="578"/>
        <v/>
      </c>
      <c r="AK324" s="1" t="str">
        <f t="shared" si="578"/>
        <v/>
      </c>
      <c r="AL324" s="1" t="str">
        <f t="shared" si="578"/>
        <v/>
      </c>
      <c r="AM324" s="1" t="str">
        <f t="shared" si="578"/>
        <v/>
      </c>
      <c r="AN324" s="1" t="str">
        <f t="shared" si="578"/>
        <v/>
      </c>
      <c r="AO324" s="1" t="str">
        <f t="shared" si="578"/>
        <v/>
      </c>
      <c r="AP324" s="1" t="str">
        <f t="shared" si="578"/>
        <v/>
      </c>
      <c r="AQ324" s="1" t="str">
        <f t="shared" si="578"/>
        <v/>
      </c>
      <c r="AR324" s="1" t="str">
        <f t="shared" si="578"/>
        <v/>
      </c>
      <c r="AS324" s="1" t="str">
        <f t="shared" si="578"/>
        <v/>
      </c>
      <c r="AT324" s="1" t="str">
        <f t="shared" si="578"/>
        <v/>
      </c>
      <c r="AU324" s="1" t="str">
        <f t="shared" si="578"/>
        <v/>
      </c>
      <c r="AV324" s="1" t="str">
        <f t="shared" si="578"/>
        <v/>
      </c>
      <c r="AW324" s="1" t="str">
        <f t="shared" si="578"/>
        <v/>
      </c>
      <c r="AX324" s="1" t="str">
        <f t="shared" si="578"/>
        <v/>
      </c>
      <c r="AY324" s="1" t="str">
        <f t="shared" si="578"/>
        <v/>
      </c>
      <c r="AZ324" s="1" t="str">
        <f t="shared" si="578"/>
        <v/>
      </c>
      <c r="BA324" s="1" t="str">
        <f t="shared" si="578"/>
        <v/>
      </c>
      <c r="BB324" s="1" t="str">
        <f t="shared" si="578"/>
        <v/>
      </c>
      <c r="BC324" s="1" t="str">
        <f t="shared" si="578"/>
        <v/>
      </c>
      <c r="BD324" s="1" t="str">
        <f t="shared" si="578"/>
        <v/>
      </c>
      <c r="BE324" s="1" t="str">
        <f t="shared" si="578"/>
        <v/>
      </c>
      <c r="BF324" s="1" t="str">
        <f t="shared" si="578"/>
        <v/>
      </c>
      <c r="BG324" s="1" t="str">
        <f t="shared" si="578"/>
        <v/>
      </c>
      <c r="BH324" s="1" t="str">
        <f t="shared" si="578"/>
        <v/>
      </c>
      <c r="BI324" s="1" t="str">
        <f t="shared" si="578"/>
        <v/>
      </c>
      <c r="BJ324" s="1" t="str">
        <f t="shared" si="578"/>
        <v/>
      </c>
      <c r="BK324" s="1" t="str">
        <f t="shared" si="578"/>
        <v/>
      </c>
      <c r="BL324" s="1" t="str">
        <f t="shared" si="578"/>
        <v/>
      </c>
      <c r="BM324" s="1" t="str">
        <f t="shared" si="578"/>
        <v/>
      </c>
      <c r="BN324" s="1" t="str">
        <f t="shared" ref="BN324:CS324" si="579">IFERROR(IF(LEN(BN92),RIGHT(DEC2HEX(BN92,4),4),""),"")</f>
        <v/>
      </c>
      <c r="BO324" s="1" t="str">
        <f t="shared" si="579"/>
        <v/>
      </c>
      <c r="BP324" s="1" t="str">
        <f t="shared" si="579"/>
        <v/>
      </c>
      <c r="BQ324" s="1" t="str">
        <f t="shared" si="579"/>
        <v/>
      </c>
      <c r="BR324" s="1" t="str">
        <f t="shared" si="579"/>
        <v/>
      </c>
      <c r="BS324" s="1" t="str">
        <f t="shared" si="579"/>
        <v/>
      </c>
      <c r="BT324" s="1" t="str">
        <f t="shared" si="579"/>
        <v/>
      </c>
      <c r="BU324" s="1" t="str">
        <f t="shared" si="579"/>
        <v/>
      </c>
      <c r="BV324" s="1" t="str">
        <f t="shared" si="579"/>
        <v/>
      </c>
      <c r="BW324" s="1" t="str">
        <f t="shared" si="579"/>
        <v/>
      </c>
      <c r="BX324" s="1" t="str">
        <f t="shared" si="579"/>
        <v/>
      </c>
      <c r="BY324" s="1" t="str">
        <f t="shared" si="579"/>
        <v/>
      </c>
      <c r="BZ324" s="1" t="str">
        <f t="shared" si="579"/>
        <v/>
      </c>
      <c r="CA324" s="1" t="str">
        <f t="shared" si="579"/>
        <v/>
      </c>
      <c r="CB324" s="1" t="str">
        <f t="shared" si="579"/>
        <v/>
      </c>
      <c r="CC324" s="1" t="str">
        <f t="shared" si="579"/>
        <v/>
      </c>
      <c r="CD324" s="1" t="str">
        <f t="shared" si="579"/>
        <v/>
      </c>
      <c r="CE324" s="1" t="str">
        <f t="shared" si="579"/>
        <v/>
      </c>
      <c r="CF324" s="1" t="str">
        <f t="shared" si="579"/>
        <v/>
      </c>
      <c r="CG324" s="1" t="str">
        <f t="shared" si="579"/>
        <v/>
      </c>
      <c r="CH324" s="1" t="str">
        <f t="shared" si="579"/>
        <v/>
      </c>
      <c r="CI324" s="1" t="str">
        <f t="shared" si="579"/>
        <v/>
      </c>
      <c r="CJ324" s="1" t="str">
        <f t="shared" si="579"/>
        <v/>
      </c>
      <c r="CK324" s="1" t="str">
        <f t="shared" si="579"/>
        <v/>
      </c>
      <c r="CL324" s="1" t="str">
        <f t="shared" si="579"/>
        <v/>
      </c>
      <c r="CM324" s="1" t="str">
        <f t="shared" si="579"/>
        <v/>
      </c>
      <c r="CN324" s="1" t="str">
        <f t="shared" si="579"/>
        <v/>
      </c>
      <c r="CO324" s="1" t="str">
        <f t="shared" si="579"/>
        <v/>
      </c>
      <c r="CP324" s="1" t="str">
        <f t="shared" si="579"/>
        <v/>
      </c>
      <c r="CQ324" s="1" t="str">
        <f t="shared" si="579"/>
        <v/>
      </c>
      <c r="CR324" s="1" t="str">
        <f t="shared" si="579"/>
        <v/>
      </c>
      <c r="CS324" s="1" t="str">
        <f t="shared" si="579"/>
        <v/>
      </c>
    </row>
    <row r="325" spans="1:97">
      <c r="A325" s="30">
        <f t="shared" si="555"/>
        <v>14</v>
      </c>
      <c r="B325" s="1" t="str">
        <f t="shared" ref="B325:BM325" si="580">IFERROR(IF(LEN(B93),RIGHT(DEC2HEX(B93,4),4),""),"")</f>
        <v/>
      </c>
      <c r="C325" s="1" t="str">
        <f t="shared" si="580"/>
        <v/>
      </c>
      <c r="D325" s="1" t="str">
        <f t="shared" si="580"/>
        <v/>
      </c>
      <c r="E325" s="1" t="str">
        <f t="shared" si="580"/>
        <v/>
      </c>
      <c r="F325" s="1" t="str">
        <f t="shared" si="580"/>
        <v/>
      </c>
      <c r="G325" s="1" t="str">
        <f t="shared" si="580"/>
        <v/>
      </c>
      <c r="H325" s="1" t="str">
        <f t="shared" si="580"/>
        <v/>
      </c>
      <c r="I325" s="1" t="str">
        <f t="shared" si="580"/>
        <v/>
      </c>
      <c r="J325" s="1" t="str">
        <f t="shared" si="580"/>
        <v/>
      </c>
      <c r="K325" s="1" t="str">
        <f t="shared" si="580"/>
        <v/>
      </c>
      <c r="L325" s="1" t="str">
        <f t="shared" si="580"/>
        <v/>
      </c>
      <c r="M325" s="1" t="str">
        <f t="shared" si="580"/>
        <v/>
      </c>
      <c r="N325" s="1" t="str">
        <f t="shared" si="580"/>
        <v/>
      </c>
      <c r="O325" s="1" t="str">
        <f t="shared" si="580"/>
        <v/>
      </c>
      <c r="P325" s="1" t="str">
        <f t="shared" si="580"/>
        <v/>
      </c>
      <c r="Q325" s="1" t="str">
        <f t="shared" si="580"/>
        <v/>
      </c>
      <c r="R325" s="1" t="str">
        <f t="shared" si="580"/>
        <v/>
      </c>
      <c r="S325" s="1" t="str">
        <f t="shared" si="580"/>
        <v/>
      </c>
      <c r="T325" s="1" t="str">
        <f t="shared" si="580"/>
        <v/>
      </c>
      <c r="U325" s="1" t="str">
        <f t="shared" si="580"/>
        <v/>
      </c>
      <c r="V325" s="1" t="str">
        <f t="shared" si="580"/>
        <v/>
      </c>
      <c r="W325" s="1" t="str">
        <f t="shared" si="580"/>
        <v/>
      </c>
      <c r="X325" s="1" t="str">
        <f t="shared" si="580"/>
        <v/>
      </c>
      <c r="Y325" s="1" t="str">
        <f t="shared" si="580"/>
        <v/>
      </c>
      <c r="Z325" s="1" t="str">
        <f t="shared" si="580"/>
        <v/>
      </c>
      <c r="AA325" s="1" t="str">
        <f t="shared" si="580"/>
        <v/>
      </c>
      <c r="AB325" s="1" t="str">
        <f t="shared" si="580"/>
        <v/>
      </c>
      <c r="AC325" s="1" t="str">
        <f t="shared" si="580"/>
        <v/>
      </c>
      <c r="AD325" s="1" t="str">
        <f t="shared" si="580"/>
        <v/>
      </c>
      <c r="AE325" s="1" t="str">
        <f t="shared" si="580"/>
        <v/>
      </c>
      <c r="AF325" s="1" t="str">
        <f t="shared" si="580"/>
        <v/>
      </c>
      <c r="AG325" s="1" t="str">
        <f t="shared" si="580"/>
        <v/>
      </c>
      <c r="AH325" s="1" t="str">
        <f t="shared" si="580"/>
        <v/>
      </c>
      <c r="AI325" s="1" t="str">
        <f t="shared" si="580"/>
        <v/>
      </c>
      <c r="AJ325" s="1" t="str">
        <f t="shared" si="580"/>
        <v/>
      </c>
      <c r="AK325" s="1" t="str">
        <f t="shared" si="580"/>
        <v/>
      </c>
      <c r="AL325" s="1" t="str">
        <f t="shared" si="580"/>
        <v/>
      </c>
      <c r="AM325" s="1" t="str">
        <f t="shared" si="580"/>
        <v/>
      </c>
      <c r="AN325" s="1" t="str">
        <f t="shared" si="580"/>
        <v/>
      </c>
      <c r="AO325" s="1" t="str">
        <f t="shared" si="580"/>
        <v/>
      </c>
      <c r="AP325" s="1" t="str">
        <f t="shared" si="580"/>
        <v/>
      </c>
      <c r="AQ325" s="1" t="str">
        <f t="shared" si="580"/>
        <v/>
      </c>
      <c r="AR325" s="1" t="str">
        <f t="shared" si="580"/>
        <v/>
      </c>
      <c r="AS325" s="1" t="str">
        <f t="shared" si="580"/>
        <v/>
      </c>
      <c r="AT325" s="1" t="str">
        <f t="shared" si="580"/>
        <v/>
      </c>
      <c r="AU325" s="1" t="str">
        <f t="shared" si="580"/>
        <v/>
      </c>
      <c r="AV325" s="1" t="str">
        <f t="shared" si="580"/>
        <v/>
      </c>
      <c r="AW325" s="1" t="str">
        <f t="shared" si="580"/>
        <v/>
      </c>
      <c r="AX325" s="1" t="str">
        <f t="shared" si="580"/>
        <v/>
      </c>
      <c r="AY325" s="1" t="str">
        <f t="shared" si="580"/>
        <v/>
      </c>
      <c r="AZ325" s="1" t="str">
        <f t="shared" si="580"/>
        <v/>
      </c>
      <c r="BA325" s="1" t="str">
        <f t="shared" si="580"/>
        <v/>
      </c>
      <c r="BB325" s="1" t="str">
        <f t="shared" si="580"/>
        <v/>
      </c>
      <c r="BC325" s="1" t="str">
        <f t="shared" si="580"/>
        <v/>
      </c>
      <c r="BD325" s="1" t="str">
        <f t="shared" si="580"/>
        <v/>
      </c>
      <c r="BE325" s="1" t="str">
        <f t="shared" si="580"/>
        <v/>
      </c>
      <c r="BF325" s="1" t="str">
        <f t="shared" si="580"/>
        <v/>
      </c>
      <c r="BG325" s="1" t="str">
        <f t="shared" si="580"/>
        <v/>
      </c>
      <c r="BH325" s="1" t="str">
        <f t="shared" si="580"/>
        <v/>
      </c>
      <c r="BI325" s="1" t="str">
        <f t="shared" si="580"/>
        <v/>
      </c>
      <c r="BJ325" s="1" t="str">
        <f t="shared" si="580"/>
        <v/>
      </c>
      <c r="BK325" s="1" t="str">
        <f t="shared" si="580"/>
        <v/>
      </c>
      <c r="BL325" s="1" t="str">
        <f t="shared" si="580"/>
        <v/>
      </c>
      <c r="BM325" s="1" t="str">
        <f t="shared" si="580"/>
        <v/>
      </c>
      <c r="BN325" s="1" t="str">
        <f t="shared" ref="BN325:CS325" si="581">IFERROR(IF(LEN(BN93),RIGHT(DEC2HEX(BN93,4),4),""),"")</f>
        <v/>
      </c>
      <c r="BO325" s="1" t="str">
        <f t="shared" si="581"/>
        <v/>
      </c>
      <c r="BP325" s="1" t="str">
        <f t="shared" si="581"/>
        <v/>
      </c>
      <c r="BQ325" s="1" t="str">
        <f t="shared" si="581"/>
        <v/>
      </c>
      <c r="BR325" s="1" t="str">
        <f t="shared" si="581"/>
        <v/>
      </c>
      <c r="BS325" s="1" t="str">
        <f t="shared" si="581"/>
        <v/>
      </c>
      <c r="BT325" s="1" t="str">
        <f t="shared" si="581"/>
        <v/>
      </c>
      <c r="BU325" s="1" t="str">
        <f t="shared" si="581"/>
        <v/>
      </c>
      <c r="BV325" s="1" t="str">
        <f t="shared" si="581"/>
        <v/>
      </c>
      <c r="BW325" s="1" t="str">
        <f t="shared" si="581"/>
        <v/>
      </c>
      <c r="BX325" s="1" t="str">
        <f t="shared" si="581"/>
        <v/>
      </c>
      <c r="BY325" s="1" t="str">
        <f t="shared" si="581"/>
        <v/>
      </c>
      <c r="BZ325" s="1" t="str">
        <f t="shared" si="581"/>
        <v/>
      </c>
      <c r="CA325" s="1" t="str">
        <f t="shared" si="581"/>
        <v/>
      </c>
      <c r="CB325" s="1" t="str">
        <f t="shared" si="581"/>
        <v/>
      </c>
      <c r="CC325" s="1" t="str">
        <f t="shared" si="581"/>
        <v/>
      </c>
      <c r="CD325" s="1" t="str">
        <f t="shared" si="581"/>
        <v/>
      </c>
      <c r="CE325" s="1" t="str">
        <f t="shared" si="581"/>
        <v/>
      </c>
      <c r="CF325" s="1" t="str">
        <f t="shared" si="581"/>
        <v/>
      </c>
      <c r="CG325" s="1" t="str">
        <f t="shared" si="581"/>
        <v/>
      </c>
      <c r="CH325" s="1" t="str">
        <f t="shared" si="581"/>
        <v/>
      </c>
      <c r="CI325" s="1" t="str">
        <f t="shared" si="581"/>
        <v/>
      </c>
      <c r="CJ325" s="1" t="str">
        <f t="shared" si="581"/>
        <v/>
      </c>
      <c r="CK325" s="1" t="str">
        <f t="shared" si="581"/>
        <v/>
      </c>
      <c r="CL325" s="1" t="str">
        <f t="shared" si="581"/>
        <v/>
      </c>
      <c r="CM325" s="1" t="str">
        <f t="shared" si="581"/>
        <v/>
      </c>
      <c r="CN325" s="1" t="str">
        <f t="shared" si="581"/>
        <v/>
      </c>
      <c r="CO325" s="1" t="str">
        <f t="shared" si="581"/>
        <v/>
      </c>
      <c r="CP325" s="1" t="str">
        <f t="shared" si="581"/>
        <v/>
      </c>
      <c r="CQ325" s="1" t="str">
        <f t="shared" si="581"/>
        <v/>
      </c>
      <c r="CR325" s="1" t="str">
        <f t="shared" si="581"/>
        <v/>
      </c>
      <c r="CS325" s="1" t="str">
        <f t="shared" si="581"/>
        <v/>
      </c>
    </row>
    <row r="326" spans="1:97">
      <c r="A326" s="30">
        <f t="shared" si="555"/>
        <v>15</v>
      </c>
      <c r="B326" s="1" t="str">
        <f t="shared" ref="B326:BM326" si="582">IFERROR(IF(LEN(B94),RIGHT(DEC2HEX(B94,4),4),""),"")</f>
        <v/>
      </c>
      <c r="C326" s="1" t="str">
        <f t="shared" si="582"/>
        <v/>
      </c>
      <c r="D326" s="1" t="str">
        <f t="shared" si="582"/>
        <v/>
      </c>
      <c r="E326" s="1" t="str">
        <f t="shared" si="582"/>
        <v/>
      </c>
      <c r="F326" s="1" t="str">
        <f t="shared" si="582"/>
        <v/>
      </c>
      <c r="G326" s="1" t="str">
        <f t="shared" si="582"/>
        <v/>
      </c>
      <c r="H326" s="1" t="str">
        <f t="shared" si="582"/>
        <v/>
      </c>
      <c r="I326" s="1" t="str">
        <f t="shared" si="582"/>
        <v/>
      </c>
      <c r="J326" s="1" t="str">
        <f t="shared" si="582"/>
        <v/>
      </c>
      <c r="K326" s="1" t="str">
        <f t="shared" si="582"/>
        <v/>
      </c>
      <c r="L326" s="1" t="str">
        <f t="shared" si="582"/>
        <v/>
      </c>
      <c r="M326" s="1" t="str">
        <f t="shared" si="582"/>
        <v/>
      </c>
      <c r="N326" s="1" t="str">
        <f t="shared" si="582"/>
        <v/>
      </c>
      <c r="O326" s="1" t="str">
        <f t="shared" si="582"/>
        <v/>
      </c>
      <c r="P326" s="1" t="str">
        <f t="shared" si="582"/>
        <v/>
      </c>
      <c r="Q326" s="1" t="str">
        <f t="shared" si="582"/>
        <v/>
      </c>
      <c r="R326" s="1" t="str">
        <f t="shared" si="582"/>
        <v/>
      </c>
      <c r="S326" s="1" t="str">
        <f t="shared" si="582"/>
        <v/>
      </c>
      <c r="T326" s="1" t="str">
        <f t="shared" si="582"/>
        <v/>
      </c>
      <c r="U326" s="1" t="str">
        <f t="shared" si="582"/>
        <v/>
      </c>
      <c r="V326" s="1" t="str">
        <f t="shared" si="582"/>
        <v/>
      </c>
      <c r="W326" s="1" t="str">
        <f t="shared" si="582"/>
        <v/>
      </c>
      <c r="X326" s="1" t="str">
        <f t="shared" si="582"/>
        <v/>
      </c>
      <c r="Y326" s="1" t="str">
        <f t="shared" si="582"/>
        <v/>
      </c>
      <c r="Z326" s="1" t="str">
        <f t="shared" si="582"/>
        <v/>
      </c>
      <c r="AA326" s="1" t="str">
        <f t="shared" si="582"/>
        <v/>
      </c>
      <c r="AB326" s="1" t="str">
        <f t="shared" si="582"/>
        <v/>
      </c>
      <c r="AC326" s="1" t="str">
        <f t="shared" si="582"/>
        <v/>
      </c>
      <c r="AD326" s="1" t="str">
        <f t="shared" si="582"/>
        <v/>
      </c>
      <c r="AE326" s="1" t="str">
        <f t="shared" si="582"/>
        <v/>
      </c>
      <c r="AF326" s="1" t="str">
        <f t="shared" si="582"/>
        <v/>
      </c>
      <c r="AG326" s="1" t="str">
        <f t="shared" si="582"/>
        <v/>
      </c>
      <c r="AH326" s="1" t="str">
        <f t="shared" si="582"/>
        <v/>
      </c>
      <c r="AI326" s="1" t="str">
        <f t="shared" si="582"/>
        <v/>
      </c>
      <c r="AJ326" s="1" t="str">
        <f t="shared" si="582"/>
        <v/>
      </c>
      <c r="AK326" s="1" t="str">
        <f t="shared" si="582"/>
        <v/>
      </c>
      <c r="AL326" s="1" t="str">
        <f t="shared" si="582"/>
        <v/>
      </c>
      <c r="AM326" s="1" t="str">
        <f t="shared" si="582"/>
        <v/>
      </c>
      <c r="AN326" s="1" t="str">
        <f t="shared" si="582"/>
        <v/>
      </c>
      <c r="AO326" s="1" t="str">
        <f t="shared" si="582"/>
        <v/>
      </c>
      <c r="AP326" s="1" t="str">
        <f t="shared" si="582"/>
        <v/>
      </c>
      <c r="AQ326" s="1" t="str">
        <f t="shared" si="582"/>
        <v/>
      </c>
      <c r="AR326" s="1" t="str">
        <f t="shared" si="582"/>
        <v/>
      </c>
      <c r="AS326" s="1" t="str">
        <f t="shared" si="582"/>
        <v/>
      </c>
      <c r="AT326" s="1" t="str">
        <f t="shared" si="582"/>
        <v/>
      </c>
      <c r="AU326" s="1" t="str">
        <f t="shared" si="582"/>
        <v/>
      </c>
      <c r="AV326" s="1" t="str">
        <f t="shared" si="582"/>
        <v/>
      </c>
      <c r="AW326" s="1" t="str">
        <f t="shared" si="582"/>
        <v/>
      </c>
      <c r="AX326" s="1" t="str">
        <f t="shared" si="582"/>
        <v/>
      </c>
      <c r="AY326" s="1" t="str">
        <f t="shared" si="582"/>
        <v/>
      </c>
      <c r="AZ326" s="1" t="str">
        <f t="shared" si="582"/>
        <v/>
      </c>
      <c r="BA326" s="1" t="str">
        <f t="shared" si="582"/>
        <v/>
      </c>
      <c r="BB326" s="1" t="str">
        <f t="shared" si="582"/>
        <v/>
      </c>
      <c r="BC326" s="1" t="str">
        <f t="shared" si="582"/>
        <v/>
      </c>
      <c r="BD326" s="1" t="str">
        <f t="shared" si="582"/>
        <v/>
      </c>
      <c r="BE326" s="1" t="str">
        <f t="shared" si="582"/>
        <v/>
      </c>
      <c r="BF326" s="1" t="str">
        <f t="shared" si="582"/>
        <v/>
      </c>
      <c r="BG326" s="1" t="str">
        <f t="shared" si="582"/>
        <v/>
      </c>
      <c r="BH326" s="1" t="str">
        <f t="shared" si="582"/>
        <v/>
      </c>
      <c r="BI326" s="1" t="str">
        <f t="shared" si="582"/>
        <v/>
      </c>
      <c r="BJ326" s="1" t="str">
        <f t="shared" si="582"/>
        <v/>
      </c>
      <c r="BK326" s="1" t="str">
        <f t="shared" si="582"/>
        <v/>
      </c>
      <c r="BL326" s="1" t="str">
        <f t="shared" si="582"/>
        <v/>
      </c>
      <c r="BM326" s="1" t="str">
        <f t="shared" si="582"/>
        <v/>
      </c>
      <c r="BN326" s="1" t="str">
        <f t="shared" ref="BN326:CS326" si="583">IFERROR(IF(LEN(BN94),RIGHT(DEC2HEX(BN94,4),4),""),"")</f>
        <v/>
      </c>
      <c r="BO326" s="1" t="str">
        <f t="shared" si="583"/>
        <v/>
      </c>
      <c r="BP326" s="1" t="str">
        <f t="shared" si="583"/>
        <v/>
      </c>
      <c r="BQ326" s="1" t="str">
        <f t="shared" si="583"/>
        <v/>
      </c>
      <c r="BR326" s="1" t="str">
        <f t="shared" si="583"/>
        <v/>
      </c>
      <c r="BS326" s="1" t="str">
        <f t="shared" si="583"/>
        <v/>
      </c>
      <c r="BT326" s="1" t="str">
        <f t="shared" si="583"/>
        <v/>
      </c>
      <c r="BU326" s="1" t="str">
        <f t="shared" si="583"/>
        <v/>
      </c>
      <c r="BV326" s="1" t="str">
        <f t="shared" si="583"/>
        <v/>
      </c>
      <c r="BW326" s="1" t="str">
        <f t="shared" si="583"/>
        <v/>
      </c>
      <c r="BX326" s="1" t="str">
        <f t="shared" si="583"/>
        <v/>
      </c>
      <c r="BY326" s="1" t="str">
        <f t="shared" si="583"/>
        <v/>
      </c>
      <c r="BZ326" s="1" t="str">
        <f t="shared" si="583"/>
        <v/>
      </c>
      <c r="CA326" s="1" t="str">
        <f t="shared" si="583"/>
        <v/>
      </c>
      <c r="CB326" s="1" t="str">
        <f t="shared" si="583"/>
        <v/>
      </c>
      <c r="CC326" s="1" t="str">
        <f t="shared" si="583"/>
        <v/>
      </c>
      <c r="CD326" s="1" t="str">
        <f t="shared" si="583"/>
        <v/>
      </c>
      <c r="CE326" s="1" t="str">
        <f t="shared" si="583"/>
        <v/>
      </c>
      <c r="CF326" s="1" t="str">
        <f t="shared" si="583"/>
        <v/>
      </c>
      <c r="CG326" s="1" t="str">
        <f t="shared" si="583"/>
        <v/>
      </c>
      <c r="CH326" s="1" t="str">
        <f t="shared" si="583"/>
        <v/>
      </c>
      <c r="CI326" s="1" t="str">
        <f t="shared" si="583"/>
        <v/>
      </c>
      <c r="CJ326" s="1" t="str">
        <f t="shared" si="583"/>
        <v/>
      </c>
      <c r="CK326" s="1" t="str">
        <f t="shared" si="583"/>
        <v/>
      </c>
      <c r="CL326" s="1" t="str">
        <f t="shared" si="583"/>
        <v/>
      </c>
      <c r="CM326" s="1" t="str">
        <f t="shared" si="583"/>
        <v/>
      </c>
      <c r="CN326" s="1" t="str">
        <f t="shared" si="583"/>
        <v/>
      </c>
      <c r="CO326" s="1" t="str">
        <f t="shared" si="583"/>
        <v/>
      </c>
      <c r="CP326" s="1" t="str">
        <f t="shared" si="583"/>
        <v/>
      </c>
      <c r="CQ326" s="1" t="str">
        <f t="shared" si="583"/>
        <v/>
      </c>
      <c r="CR326" s="1" t="str">
        <f t="shared" si="583"/>
        <v/>
      </c>
      <c r="CS326" s="1" t="str">
        <f t="shared" si="583"/>
        <v/>
      </c>
    </row>
    <row r="327" spans="1:97">
      <c r="A327" s="30">
        <f t="shared" si="555"/>
        <v>16</v>
      </c>
      <c r="B327" s="1" t="str">
        <f t="shared" ref="B327:BM327" si="584">IFERROR(IF(LEN(B95),RIGHT(DEC2HEX(B95,4),4),""),"")</f>
        <v/>
      </c>
      <c r="C327" s="1" t="str">
        <f t="shared" si="584"/>
        <v/>
      </c>
      <c r="D327" s="1" t="str">
        <f t="shared" si="584"/>
        <v/>
      </c>
      <c r="E327" s="1" t="str">
        <f t="shared" si="584"/>
        <v/>
      </c>
      <c r="F327" s="1" t="str">
        <f t="shared" si="584"/>
        <v/>
      </c>
      <c r="G327" s="1" t="str">
        <f t="shared" si="584"/>
        <v/>
      </c>
      <c r="H327" s="1" t="str">
        <f t="shared" si="584"/>
        <v/>
      </c>
      <c r="I327" s="1" t="str">
        <f t="shared" si="584"/>
        <v/>
      </c>
      <c r="J327" s="1" t="str">
        <f t="shared" si="584"/>
        <v/>
      </c>
      <c r="K327" s="1" t="str">
        <f t="shared" si="584"/>
        <v/>
      </c>
      <c r="L327" s="1" t="str">
        <f t="shared" si="584"/>
        <v/>
      </c>
      <c r="M327" s="1" t="str">
        <f t="shared" si="584"/>
        <v/>
      </c>
      <c r="N327" s="1" t="str">
        <f t="shared" si="584"/>
        <v/>
      </c>
      <c r="O327" s="1" t="str">
        <f t="shared" si="584"/>
        <v/>
      </c>
      <c r="P327" s="1" t="str">
        <f t="shared" si="584"/>
        <v/>
      </c>
      <c r="Q327" s="1" t="str">
        <f t="shared" si="584"/>
        <v/>
      </c>
      <c r="R327" s="1" t="str">
        <f t="shared" si="584"/>
        <v/>
      </c>
      <c r="S327" s="1" t="str">
        <f t="shared" si="584"/>
        <v/>
      </c>
      <c r="T327" s="1" t="str">
        <f t="shared" si="584"/>
        <v/>
      </c>
      <c r="U327" s="1" t="str">
        <f t="shared" si="584"/>
        <v/>
      </c>
      <c r="V327" s="1" t="str">
        <f t="shared" si="584"/>
        <v/>
      </c>
      <c r="W327" s="1" t="str">
        <f t="shared" si="584"/>
        <v/>
      </c>
      <c r="X327" s="1" t="str">
        <f t="shared" si="584"/>
        <v/>
      </c>
      <c r="Y327" s="1" t="str">
        <f t="shared" si="584"/>
        <v/>
      </c>
      <c r="Z327" s="1" t="str">
        <f t="shared" si="584"/>
        <v/>
      </c>
      <c r="AA327" s="1" t="str">
        <f t="shared" si="584"/>
        <v/>
      </c>
      <c r="AB327" s="1" t="str">
        <f t="shared" si="584"/>
        <v/>
      </c>
      <c r="AC327" s="1" t="str">
        <f t="shared" si="584"/>
        <v/>
      </c>
      <c r="AD327" s="1" t="str">
        <f t="shared" si="584"/>
        <v/>
      </c>
      <c r="AE327" s="1" t="str">
        <f t="shared" si="584"/>
        <v/>
      </c>
      <c r="AF327" s="1" t="str">
        <f t="shared" si="584"/>
        <v/>
      </c>
      <c r="AG327" s="1" t="str">
        <f t="shared" si="584"/>
        <v/>
      </c>
      <c r="AH327" s="1" t="str">
        <f t="shared" si="584"/>
        <v/>
      </c>
      <c r="AI327" s="1" t="str">
        <f t="shared" si="584"/>
        <v/>
      </c>
      <c r="AJ327" s="1" t="str">
        <f t="shared" si="584"/>
        <v/>
      </c>
      <c r="AK327" s="1" t="str">
        <f t="shared" si="584"/>
        <v/>
      </c>
      <c r="AL327" s="1" t="str">
        <f t="shared" si="584"/>
        <v/>
      </c>
      <c r="AM327" s="1" t="str">
        <f t="shared" si="584"/>
        <v/>
      </c>
      <c r="AN327" s="1" t="str">
        <f t="shared" si="584"/>
        <v/>
      </c>
      <c r="AO327" s="1" t="str">
        <f t="shared" si="584"/>
        <v/>
      </c>
      <c r="AP327" s="1" t="str">
        <f t="shared" si="584"/>
        <v/>
      </c>
      <c r="AQ327" s="1" t="str">
        <f t="shared" si="584"/>
        <v/>
      </c>
      <c r="AR327" s="1" t="str">
        <f t="shared" si="584"/>
        <v/>
      </c>
      <c r="AS327" s="1" t="str">
        <f t="shared" si="584"/>
        <v/>
      </c>
      <c r="AT327" s="1" t="str">
        <f t="shared" si="584"/>
        <v/>
      </c>
      <c r="AU327" s="1" t="str">
        <f t="shared" si="584"/>
        <v/>
      </c>
      <c r="AV327" s="1" t="str">
        <f t="shared" si="584"/>
        <v/>
      </c>
      <c r="AW327" s="1" t="str">
        <f t="shared" si="584"/>
        <v/>
      </c>
      <c r="AX327" s="1" t="str">
        <f t="shared" si="584"/>
        <v/>
      </c>
      <c r="AY327" s="1" t="str">
        <f t="shared" si="584"/>
        <v/>
      </c>
      <c r="AZ327" s="1" t="str">
        <f t="shared" si="584"/>
        <v/>
      </c>
      <c r="BA327" s="1" t="str">
        <f t="shared" si="584"/>
        <v/>
      </c>
      <c r="BB327" s="1" t="str">
        <f t="shared" si="584"/>
        <v/>
      </c>
      <c r="BC327" s="1" t="str">
        <f t="shared" si="584"/>
        <v/>
      </c>
      <c r="BD327" s="1" t="str">
        <f t="shared" si="584"/>
        <v/>
      </c>
      <c r="BE327" s="1" t="str">
        <f t="shared" si="584"/>
        <v/>
      </c>
      <c r="BF327" s="1" t="str">
        <f t="shared" si="584"/>
        <v/>
      </c>
      <c r="BG327" s="1" t="str">
        <f t="shared" si="584"/>
        <v/>
      </c>
      <c r="BH327" s="1" t="str">
        <f t="shared" si="584"/>
        <v/>
      </c>
      <c r="BI327" s="1" t="str">
        <f t="shared" si="584"/>
        <v/>
      </c>
      <c r="BJ327" s="1" t="str">
        <f t="shared" si="584"/>
        <v/>
      </c>
      <c r="BK327" s="1" t="str">
        <f t="shared" si="584"/>
        <v/>
      </c>
      <c r="BL327" s="1" t="str">
        <f t="shared" si="584"/>
        <v/>
      </c>
      <c r="BM327" s="1" t="str">
        <f t="shared" si="584"/>
        <v/>
      </c>
      <c r="BN327" s="1" t="str">
        <f t="shared" ref="BN327:CS327" si="585">IFERROR(IF(LEN(BN95),RIGHT(DEC2HEX(BN95,4),4),""),"")</f>
        <v/>
      </c>
      <c r="BO327" s="1" t="str">
        <f t="shared" si="585"/>
        <v/>
      </c>
      <c r="BP327" s="1" t="str">
        <f t="shared" si="585"/>
        <v/>
      </c>
      <c r="BQ327" s="1" t="str">
        <f t="shared" si="585"/>
        <v/>
      </c>
      <c r="BR327" s="1" t="str">
        <f t="shared" si="585"/>
        <v/>
      </c>
      <c r="BS327" s="1" t="str">
        <f t="shared" si="585"/>
        <v/>
      </c>
      <c r="BT327" s="1" t="str">
        <f t="shared" si="585"/>
        <v/>
      </c>
      <c r="BU327" s="1" t="str">
        <f t="shared" si="585"/>
        <v/>
      </c>
      <c r="BV327" s="1" t="str">
        <f t="shared" si="585"/>
        <v/>
      </c>
      <c r="BW327" s="1" t="str">
        <f t="shared" si="585"/>
        <v/>
      </c>
      <c r="BX327" s="1" t="str">
        <f t="shared" si="585"/>
        <v/>
      </c>
      <c r="BY327" s="1" t="str">
        <f t="shared" si="585"/>
        <v/>
      </c>
      <c r="BZ327" s="1" t="str">
        <f t="shared" si="585"/>
        <v/>
      </c>
      <c r="CA327" s="1" t="str">
        <f t="shared" si="585"/>
        <v/>
      </c>
      <c r="CB327" s="1" t="str">
        <f t="shared" si="585"/>
        <v/>
      </c>
      <c r="CC327" s="1" t="str">
        <f t="shared" si="585"/>
        <v/>
      </c>
      <c r="CD327" s="1" t="str">
        <f t="shared" si="585"/>
        <v/>
      </c>
      <c r="CE327" s="1" t="str">
        <f t="shared" si="585"/>
        <v/>
      </c>
      <c r="CF327" s="1" t="str">
        <f t="shared" si="585"/>
        <v/>
      </c>
      <c r="CG327" s="1" t="str">
        <f t="shared" si="585"/>
        <v/>
      </c>
      <c r="CH327" s="1" t="str">
        <f t="shared" si="585"/>
        <v/>
      </c>
      <c r="CI327" s="1" t="str">
        <f t="shared" si="585"/>
        <v/>
      </c>
      <c r="CJ327" s="1" t="str">
        <f t="shared" si="585"/>
        <v/>
      </c>
      <c r="CK327" s="1" t="str">
        <f t="shared" si="585"/>
        <v/>
      </c>
      <c r="CL327" s="1" t="str">
        <f t="shared" si="585"/>
        <v/>
      </c>
      <c r="CM327" s="1" t="str">
        <f t="shared" si="585"/>
        <v/>
      </c>
      <c r="CN327" s="1" t="str">
        <f t="shared" si="585"/>
        <v/>
      </c>
      <c r="CO327" s="1" t="str">
        <f t="shared" si="585"/>
        <v/>
      </c>
      <c r="CP327" s="1" t="str">
        <f t="shared" si="585"/>
        <v/>
      </c>
      <c r="CQ327" s="1" t="str">
        <f t="shared" si="585"/>
        <v/>
      </c>
      <c r="CR327" s="1" t="str">
        <f t="shared" si="585"/>
        <v/>
      </c>
      <c r="CS327" s="1" t="str">
        <f t="shared" si="585"/>
        <v/>
      </c>
    </row>
    <row r="329" spans="1:97">
      <c r="A329" s="34">
        <v>1</v>
      </c>
      <c r="B329" s="35" t="str">
        <f>MID(B312,3,2)&amp;MID(B312,1,2)</f>
        <v>44FF</v>
      </c>
      <c r="C329" s="35" t="str">
        <f t="shared" ref="C329:BN329" si="586">MID(C312,3,2)&amp;MID(C312,1,2)</f>
        <v>C3FF</v>
      </c>
      <c r="D329" s="35" t="str">
        <f t="shared" si="586"/>
        <v>44FF</v>
      </c>
      <c r="E329" s="35" t="str">
        <f t="shared" si="586"/>
        <v>C3FF</v>
      </c>
      <c r="F329" s="35" t="str">
        <f t="shared" si="586"/>
        <v>52FF</v>
      </c>
      <c r="G329" s="35" t="str">
        <f t="shared" si="586"/>
        <v>E9FF</v>
      </c>
      <c r="H329" s="35" t="str">
        <f t="shared" si="586"/>
        <v>52FF</v>
      </c>
      <c r="I329" s="35" t="str">
        <f t="shared" si="586"/>
        <v>E9FF</v>
      </c>
      <c r="J329" s="35" t="str">
        <f t="shared" si="586"/>
        <v>7CFF</v>
      </c>
      <c r="K329" s="35" t="str">
        <f t="shared" si="586"/>
        <v>F4FF</v>
      </c>
      <c r="L329" s="35" t="str">
        <f t="shared" si="586"/>
        <v>90FF</v>
      </c>
      <c r="M329" s="35" t="str">
        <f t="shared" si="586"/>
        <v>CCFF</v>
      </c>
      <c r="N329" s="35" t="str">
        <f t="shared" si="586"/>
        <v>88FF</v>
      </c>
      <c r="O329" s="35" t="str">
        <f t="shared" si="586"/>
        <v>A4FF</v>
      </c>
      <c r="P329" s="35" t="str">
        <f t="shared" si="586"/>
        <v>88FF</v>
      </c>
      <c r="Q329" s="35" t="str">
        <f t="shared" si="586"/>
        <v>A4FF</v>
      </c>
      <c r="R329" s="35" t="str">
        <f t="shared" si="586"/>
        <v>ACFF</v>
      </c>
      <c r="S329" s="35" t="str">
        <f t="shared" si="586"/>
        <v>95FF</v>
      </c>
      <c r="T329" s="35" t="str">
        <f t="shared" si="586"/>
        <v>BAFF</v>
      </c>
      <c r="U329" s="35" t="str">
        <f t="shared" si="586"/>
        <v>B9FF</v>
      </c>
      <c r="V329" s="35" t="str">
        <f t="shared" si="586"/>
        <v>D2FF</v>
      </c>
      <c r="W329" s="35" t="str">
        <f t="shared" si="586"/>
        <v>DCFF</v>
      </c>
      <c r="X329" s="35" t="str">
        <f t="shared" si="586"/>
        <v>CDFF</v>
      </c>
      <c r="Y329" s="35" t="str">
        <f t="shared" si="586"/>
        <v>FDFF</v>
      </c>
      <c r="Z329" s="35" t="str">
        <f t="shared" si="586"/>
        <v>AAFF</v>
      </c>
      <c r="AA329" s="35" t="str">
        <f t="shared" si="586"/>
        <v>E7FF</v>
      </c>
      <c r="AB329" s="35" t="str">
        <f t="shared" si="586"/>
        <v>ACFF</v>
      </c>
      <c r="AC329" s="35" t="str">
        <f t="shared" si="586"/>
        <v>95FF</v>
      </c>
      <c r="AD329" s="35" t="str">
        <f t="shared" si="586"/>
        <v>B8FF</v>
      </c>
      <c r="AE329" s="35" t="str">
        <f t="shared" si="586"/>
        <v>7BFF</v>
      </c>
      <c r="AF329" s="35" t="str">
        <f t="shared" si="586"/>
        <v>DAFF</v>
      </c>
      <c r="AG329" s="35" t="str">
        <f t="shared" si="586"/>
        <v>83FF</v>
      </c>
      <c r="AH329" s="35" t="str">
        <f t="shared" si="586"/>
        <v>F0FF</v>
      </c>
      <c r="AI329" s="35" t="str">
        <f t="shared" si="586"/>
        <v>9DFF</v>
      </c>
      <c r="AJ329" s="35" t="str">
        <f t="shared" si="586"/>
        <v>FAFF</v>
      </c>
      <c r="AK329" s="35" t="str">
        <f t="shared" si="586"/>
        <v>BAFF</v>
      </c>
      <c r="AL329" s="35" t="str">
        <f t="shared" si="586"/>
        <v>F4FF</v>
      </c>
      <c r="AM329" s="35" t="str">
        <f t="shared" si="586"/>
        <v>D8FF</v>
      </c>
      <c r="AN329" s="35" t="str">
        <f t="shared" si="586"/>
        <v>CDFF</v>
      </c>
      <c r="AO329" s="35" t="str">
        <f t="shared" si="586"/>
        <v>FDFF</v>
      </c>
      <c r="AP329" s="35" t="str">
        <f t="shared" si="586"/>
        <v>CDFF</v>
      </c>
      <c r="AQ329" s="35" t="str">
        <f t="shared" si="586"/>
        <v>FDFF</v>
      </c>
      <c r="AR329" s="35" t="str">
        <f t="shared" si="586"/>
        <v>EEFF</v>
      </c>
      <c r="AS329" s="35" t="str">
        <f t="shared" si="586"/>
        <v>F5FF</v>
      </c>
      <c r="AT329" s="35" t="str">
        <f t="shared" si="586"/>
        <v>0600</v>
      </c>
      <c r="AU329" s="35" t="str">
        <f t="shared" si="586"/>
        <v>0500</v>
      </c>
      <c r="AV329" s="35" t="str">
        <f t="shared" si="586"/>
        <v>2100</v>
      </c>
      <c r="AW329" s="35" t="str">
        <f t="shared" si="586"/>
        <v>0A00</v>
      </c>
      <c r="AX329" s="35" t="str">
        <f t="shared" si="586"/>
        <v>2E00</v>
      </c>
      <c r="AY329" s="35" t="str">
        <f t="shared" si="586"/>
        <v>EDFF</v>
      </c>
      <c r="AZ329" s="35" t="str">
        <f t="shared" si="586"/>
        <v>3100</v>
      </c>
      <c r="BA329" s="35" t="str">
        <f t="shared" si="586"/>
        <v>C8FF</v>
      </c>
      <c r="BB329" s="35" t="str">
        <f t="shared" si="586"/>
        <v>1800</v>
      </c>
      <c r="BC329" s="35" t="str">
        <f t="shared" si="586"/>
        <v>ADFF</v>
      </c>
      <c r="BD329" s="35" t="str">
        <f t="shared" si="586"/>
        <v>3100</v>
      </c>
      <c r="BE329" s="35" t="str">
        <f t="shared" si="586"/>
        <v>C8FF</v>
      </c>
      <c r="BF329" s="35" t="str">
        <f t="shared" si="586"/>
        <v>5E00</v>
      </c>
      <c r="BG329" s="35" t="str">
        <f t="shared" si="586"/>
        <v>CFFF</v>
      </c>
      <c r="BH329" s="35" t="str">
        <f t="shared" si="586"/>
        <v>7200</v>
      </c>
      <c r="BI329" s="35" t="str">
        <f t="shared" si="586"/>
        <v>B5FF</v>
      </c>
      <c r="BJ329" s="35" t="str">
        <f t="shared" si="586"/>
        <v>7200</v>
      </c>
      <c r="BK329" s="35" t="str">
        <f t="shared" si="586"/>
        <v>B5FF</v>
      </c>
      <c r="BL329" s="35" t="str">
        <f t="shared" si="586"/>
        <v>9800</v>
      </c>
      <c r="BM329" s="35" t="str">
        <f t="shared" si="586"/>
        <v>CEFF</v>
      </c>
      <c r="BN329" s="35" t="str">
        <f t="shared" si="586"/>
        <v>8E00</v>
      </c>
      <c r="BO329" s="35" t="str">
        <f t="shared" ref="BO329:CS329" si="587">MID(BO312,3,2)&amp;MID(BO312,1,2)</f>
        <v>EEFF</v>
      </c>
      <c r="BP329" s="35" t="str">
        <f t="shared" si="587"/>
        <v>7100</v>
      </c>
      <c r="BQ329" s="35" t="str">
        <f t="shared" si="587"/>
        <v>0700</v>
      </c>
      <c r="BR329" s="35" t="str">
        <f t="shared" si="587"/>
        <v>5C00</v>
      </c>
      <c r="BS329" s="35" t="str">
        <f t="shared" si="587"/>
        <v>2400</v>
      </c>
      <c r="BT329" s="35" t="str">
        <f t="shared" si="587"/>
        <v>4500</v>
      </c>
      <c r="BU329" s="35" t="str">
        <f t="shared" si="587"/>
        <v>0F00</v>
      </c>
      <c r="BV329" s="35" t="str">
        <f t="shared" si="587"/>
        <v>0600</v>
      </c>
      <c r="BW329" s="35" t="str">
        <f t="shared" si="587"/>
        <v>0500</v>
      </c>
      <c r="BX329" s="35" t="str">
        <f t="shared" si="587"/>
        <v>F7FF</v>
      </c>
      <c r="BY329" s="35" t="str">
        <f t="shared" si="587"/>
        <v>2F00</v>
      </c>
      <c r="BZ329" s="35" t="str">
        <f t="shared" si="587"/>
        <v>1200</v>
      </c>
      <c r="CA329" s="35" t="str">
        <f t="shared" si="587"/>
        <v>3B00</v>
      </c>
      <c r="CB329" s="35" t="str">
        <f t="shared" si="587"/>
        <v>0400</v>
      </c>
      <c r="CC329" s="35" t="str">
        <f t="shared" si="587"/>
        <v>5A00</v>
      </c>
      <c r="CD329" s="35" t="str">
        <f t="shared" si="587"/>
        <v>2400</v>
      </c>
      <c r="CE329" s="35" t="str">
        <f t="shared" si="587"/>
        <v>6100</v>
      </c>
      <c r="CF329" s="35" t="str">
        <f t="shared" si="587"/>
        <v>3400</v>
      </c>
      <c r="CG329" s="35" t="str">
        <f t="shared" si="587"/>
        <v>8100</v>
      </c>
      <c r="CH329" s="35" t="str">
        <f t="shared" si="587"/>
        <v>FDFF</v>
      </c>
      <c r="CI329" s="35" t="str">
        <f t="shared" si="587"/>
        <v>7700</v>
      </c>
      <c r="CJ329" s="35" t="str">
        <f t="shared" si="587"/>
        <v>D3FF</v>
      </c>
      <c r="CK329" s="35" t="str">
        <f t="shared" si="587"/>
        <v>4D00</v>
      </c>
      <c r="CL329" s="35" t="str">
        <f t="shared" si="587"/>
        <v>D3FF</v>
      </c>
      <c r="CM329" s="35" t="str">
        <f t="shared" si="587"/>
        <v>4D00</v>
      </c>
      <c r="CN329" s="35" t="str">
        <f t="shared" si="587"/>
        <v>9AFF</v>
      </c>
      <c r="CO329" s="35" t="str">
        <f t="shared" si="587"/>
        <v>6100</v>
      </c>
      <c r="CP329" s="35" t="str">
        <f t="shared" si="587"/>
        <v>80FF</v>
      </c>
      <c r="CQ329" s="35" t="str">
        <f t="shared" si="587"/>
        <v>2500</v>
      </c>
      <c r="CR329" s="35" t="str">
        <f t="shared" si="587"/>
        <v>9AFF</v>
      </c>
      <c r="CS329" s="35" t="str">
        <f t="shared" si="587"/>
        <v>6100</v>
      </c>
    </row>
    <row r="330" spans="1:97">
      <c r="A330" s="34">
        <f t="shared" ref="A330:A344" si="588">A329+1</f>
        <v>2</v>
      </c>
      <c r="B330" s="35" t="str">
        <f t="shared" ref="B330:BM330" si="589">MID(B313,3,2)&amp;MID(B313,1,2)</f>
        <v>48FF</v>
      </c>
      <c r="C330" s="35" t="str">
        <f t="shared" si="589"/>
        <v>BDFF</v>
      </c>
      <c r="D330" s="35" t="str">
        <f t="shared" si="589"/>
        <v>43FF</v>
      </c>
      <c r="E330" s="35" t="str">
        <f t="shared" si="589"/>
        <v>CBFF</v>
      </c>
      <c r="F330" s="35" t="str">
        <f t="shared" si="589"/>
        <v>52FF</v>
      </c>
      <c r="G330" s="35" t="str">
        <f t="shared" si="589"/>
        <v>F1FF</v>
      </c>
      <c r="H330" s="35" t="str">
        <f t="shared" si="589"/>
        <v>5EFF</v>
      </c>
      <c r="I330" s="35" t="str">
        <f t="shared" si="589"/>
        <v>EAFF</v>
      </c>
      <c r="J330" s="35" t="str">
        <f t="shared" si="589"/>
        <v>7EFF</v>
      </c>
      <c r="K330" s="35" t="str">
        <f t="shared" si="589"/>
        <v>EAFF</v>
      </c>
      <c r="L330" s="35" t="str">
        <f t="shared" si="589"/>
        <v>95FF</v>
      </c>
      <c r="M330" s="35" t="str">
        <f t="shared" si="589"/>
        <v>C3FF</v>
      </c>
      <c r="N330" s="35" t="str">
        <f t="shared" si="589"/>
        <v>81FF</v>
      </c>
      <c r="O330" s="35" t="str">
        <f t="shared" si="589"/>
        <v>A5FF</v>
      </c>
      <c r="P330" s="35" t="str">
        <f t="shared" si="589"/>
        <v>8CFF</v>
      </c>
      <c r="Q330" s="35" t="str">
        <f t="shared" si="589"/>
        <v>9EFF</v>
      </c>
      <c r="R330" s="35" t="str">
        <f t="shared" si="589"/>
        <v>ACFF</v>
      </c>
      <c r="S330" s="35" t="str">
        <f t="shared" si="589"/>
        <v>9DFF</v>
      </c>
      <c r="T330" s="35" t="str">
        <f t="shared" si="589"/>
        <v>BBFF</v>
      </c>
      <c r="U330" s="35" t="str">
        <f t="shared" si="589"/>
        <v>C0FF</v>
      </c>
      <c r="V330" s="35" t="str">
        <f t="shared" si="589"/>
        <v>D1FF</v>
      </c>
      <c r="W330" s="35" t="str">
        <f t="shared" si="589"/>
        <v>E4FF</v>
      </c>
      <c r="X330" s="35" t="str">
        <f t="shared" si="589"/>
        <v>C6FF</v>
      </c>
      <c r="Y330" s="35" t="str">
        <f t="shared" si="589"/>
        <v>FDFF</v>
      </c>
      <c r="Z330" s="35" t="str">
        <f t="shared" si="589"/>
        <v>A2FF</v>
      </c>
      <c r="AA330" s="35" t="str">
        <f t="shared" si="589"/>
        <v>E8FF</v>
      </c>
      <c r="AB330" s="35" t="str">
        <f t="shared" si="589"/>
        <v>ACFF</v>
      </c>
      <c r="AC330" s="35" t="str">
        <f t="shared" si="589"/>
        <v>8DFF</v>
      </c>
      <c r="AD330" s="35" t="str">
        <f t="shared" si="589"/>
        <v>C0FF</v>
      </c>
      <c r="AE330" s="35" t="str">
        <f t="shared" si="589"/>
        <v>7BFF</v>
      </c>
      <c r="AF330" s="35" t="str">
        <f t="shared" si="589"/>
        <v>DBFF</v>
      </c>
      <c r="AG330" s="35" t="str">
        <f t="shared" si="589"/>
        <v>8AFF</v>
      </c>
      <c r="AH330" s="35" t="str">
        <f t="shared" si="589"/>
        <v>F0FF</v>
      </c>
      <c r="AI330" s="35" t="str">
        <f t="shared" si="589"/>
        <v>A5FF</v>
      </c>
      <c r="AJ330" s="35" t="str">
        <f t="shared" si="589"/>
        <v>F9FF</v>
      </c>
      <c r="AK330" s="35" t="str">
        <f t="shared" si="589"/>
        <v>C5FF</v>
      </c>
      <c r="AL330" s="35" t="str">
        <f t="shared" si="589"/>
        <v>EBFF</v>
      </c>
      <c r="AM330" s="35" t="str">
        <f t="shared" si="589"/>
        <v>D9FF</v>
      </c>
      <c r="AN330" s="35" t="str">
        <f t="shared" si="589"/>
        <v>CEFF</v>
      </c>
      <c r="AO330" s="35" t="str">
        <f t="shared" si="589"/>
        <v>0300</v>
      </c>
      <c r="AP330" s="35" t="str">
        <f t="shared" si="589"/>
        <v>D5FF</v>
      </c>
      <c r="AQ330" s="35" t="str">
        <f t="shared" si="589"/>
        <v>FDFF</v>
      </c>
      <c r="AR330" s="35" t="str">
        <f t="shared" si="589"/>
        <v>F8FF</v>
      </c>
      <c r="AS330" s="35" t="str">
        <f t="shared" si="589"/>
        <v>F6FF</v>
      </c>
      <c r="AT330" s="35" t="str">
        <f t="shared" si="589"/>
        <v>0D00</v>
      </c>
      <c r="AU330" s="35" t="str">
        <f t="shared" si="589"/>
        <v>0400</v>
      </c>
      <c r="AV330" s="35" t="str">
        <f t="shared" si="589"/>
        <v>2B00</v>
      </c>
      <c r="AW330" s="35" t="str">
        <f t="shared" si="589"/>
        <v>0900</v>
      </c>
      <c r="AX330" s="35" t="str">
        <f t="shared" si="589"/>
        <v>2A00</v>
      </c>
      <c r="AY330" s="35" t="str">
        <f t="shared" si="589"/>
        <v>E6FF</v>
      </c>
      <c r="AZ330" s="35" t="str">
        <f t="shared" si="589"/>
        <v>3000</v>
      </c>
      <c r="BA330" s="35" t="str">
        <f t="shared" si="589"/>
        <v>C1FF</v>
      </c>
      <c r="BB330" s="35" t="str">
        <f t="shared" si="589"/>
        <v>1200</v>
      </c>
      <c r="BC330" s="35" t="str">
        <f t="shared" si="589"/>
        <v>AAFF</v>
      </c>
      <c r="BD330" s="35" t="str">
        <f t="shared" si="589"/>
        <v>3C00</v>
      </c>
      <c r="BE330" s="35" t="str">
        <f t="shared" si="589"/>
        <v>CCFF</v>
      </c>
      <c r="BF330" s="35" t="str">
        <f t="shared" si="589"/>
        <v>6400</v>
      </c>
      <c r="BG330" s="35" t="str">
        <f t="shared" si="589"/>
        <v>CCFF</v>
      </c>
      <c r="BH330" s="35" t="str">
        <f t="shared" si="589"/>
        <v>7000</v>
      </c>
      <c r="BI330" s="35" t="str">
        <f t="shared" si="589"/>
        <v>AEFF</v>
      </c>
      <c r="BJ330" s="35" t="str">
        <f t="shared" si="589"/>
        <v>7900</v>
      </c>
      <c r="BK330" s="35" t="str">
        <f t="shared" si="589"/>
        <v>B6FF</v>
      </c>
      <c r="BL330" s="35" t="str">
        <f t="shared" si="589"/>
        <v>9700</v>
      </c>
      <c r="BM330" s="35" t="str">
        <f t="shared" si="589"/>
        <v>D5FF</v>
      </c>
      <c r="BN330" s="35" t="str">
        <f t="shared" ref="BN330:CS330" si="590">MID(BN313,3,2)&amp;MID(BN313,1,2)</f>
        <v>8D00</v>
      </c>
      <c r="BO330" s="35" t="str">
        <f t="shared" si="590"/>
        <v>F7FF</v>
      </c>
      <c r="BP330" s="35" t="str">
        <f t="shared" si="590"/>
        <v>6A00</v>
      </c>
      <c r="BQ330" s="35" t="str">
        <f t="shared" si="590"/>
        <v>0900</v>
      </c>
      <c r="BR330" s="35" t="str">
        <f t="shared" si="590"/>
        <v>5500</v>
      </c>
      <c r="BS330" s="35" t="str">
        <f t="shared" si="590"/>
        <v>2200</v>
      </c>
      <c r="BT330" s="35" t="str">
        <f t="shared" si="590"/>
        <v>3D00</v>
      </c>
      <c r="BU330" s="35" t="str">
        <f t="shared" si="590"/>
        <v>1000</v>
      </c>
      <c r="BV330" s="35" t="str">
        <f t="shared" si="590"/>
        <v>0400</v>
      </c>
      <c r="BW330" s="35" t="str">
        <f t="shared" si="590"/>
        <v>0D00</v>
      </c>
      <c r="BX330" s="35" t="str">
        <f t="shared" si="590"/>
        <v>FAFF</v>
      </c>
      <c r="BY330" s="35" t="str">
        <f t="shared" si="590"/>
        <v>3500</v>
      </c>
      <c r="BZ330" s="35" t="str">
        <f t="shared" si="590"/>
        <v>1300</v>
      </c>
      <c r="CA330" s="35" t="str">
        <f t="shared" si="590"/>
        <v>4200</v>
      </c>
      <c r="CB330" s="35" t="str">
        <f t="shared" si="590"/>
        <v>0D00</v>
      </c>
      <c r="CC330" s="35" t="str">
        <f t="shared" si="590"/>
        <v>5A00</v>
      </c>
      <c r="CD330" s="35" t="str">
        <f t="shared" si="590"/>
        <v>2B00</v>
      </c>
      <c r="CE330" s="35" t="str">
        <f t="shared" si="590"/>
        <v>6400</v>
      </c>
      <c r="CF330" s="35" t="str">
        <f t="shared" si="590"/>
        <v>4300</v>
      </c>
      <c r="CG330" s="35" t="str">
        <f t="shared" si="590"/>
        <v>8100</v>
      </c>
      <c r="CH330" s="35" t="str">
        <f t="shared" si="590"/>
        <v>0F00</v>
      </c>
      <c r="CI330" s="35" t="str">
        <f t="shared" si="590"/>
        <v>7600</v>
      </c>
      <c r="CJ330" s="35" t="str">
        <f t="shared" si="590"/>
        <v>DEFF</v>
      </c>
      <c r="CK330" s="35" t="str">
        <f t="shared" si="590"/>
        <v>4D00</v>
      </c>
      <c r="CL330" s="35" t="str">
        <f t="shared" si="590"/>
        <v>C7FF</v>
      </c>
      <c r="CM330" s="35" t="str">
        <f t="shared" si="590"/>
        <v>4D00</v>
      </c>
      <c r="CN330" s="35" t="str">
        <f t="shared" si="590"/>
        <v>91FF</v>
      </c>
      <c r="CO330" s="35" t="str">
        <f t="shared" si="590"/>
        <v>5E00</v>
      </c>
      <c r="CP330" s="35" t="str">
        <f t="shared" si="590"/>
        <v>80FF</v>
      </c>
      <c r="CQ330" s="35" t="str">
        <f t="shared" si="590"/>
        <v>1700</v>
      </c>
      <c r="CR330" s="35" t="str">
        <f t="shared" si="590"/>
        <v>9DFF</v>
      </c>
      <c r="CS330" s="35" t="str">
        <f t="shared" si="590"/>
        <v>6A00</v>
      </c>
    </row>
    <row r="331" spans="1:97">
      <c r="A331" s="34">
        <f t="shared" si="588"/>
        <v>3</v>
      </c>
      <c r="B331" s="35" t="str">
        <f t="shared" ref="B331:BM331" si="591">MID(B314,3,2)&amp;MID(B314,1,2)</f>
        <v>52FF</v>
      </c>
      <c r="C331" s="35" t="str">
        <f t="shared" si="591"/>
        <v>BAFF</v>
      </c>
      <c r="D331" s="35" t="str">
        <f t="shared" si="591"/>
        <v>40FF</v>
      </c>
      <c r="E331" s="35" t="str">
        <f t="shared" si="591"/>
        <v>D2FF</v>
      </c>
      <c r="F331" s="35" t="str">
        <f t="shared" si="591"/>
        <v>53FF</v>
      </c>
      <c r="G331" s="35" t="str">
        <f t="shared" si="591"/>
        <v>FCFF</v>
      </c>
      <c r="H331" s="35" t="str">
        <f t="shared" si="591"/>
        <v>65FF</v>
      </c>
      <c r="I331" s="35" t="str">
        <f t="shared" si="591"/>
        <v>EEFF</v>
      </c>
      <c r="J331" s="35" t="str">
        <f t="shared" si="591"/>
        <v>85FF</v>
      </c>
      <c r="K331" s="35" t="str">
        <f t="shared" si="591"/>
        <v>E3FF</v>
      </c>
      <c r="L331" s="35" t="str">
        <f t="shared" si="591"/>
        <v>95FF</v>
      </c>
      <c r="M331" s="35" t="str">
        <f t="shared" si="591"/>
        <v>B9FF</v>
      </c>
      <c r="N331" s="35" t="str">
        <f t="shared" si="591"/>
        <v>7CFF</v>
      </c>
      <c r="O331" s="35" t="str">
        <f t="shared" si="591"/>
        <v>AAFF</v>
      </c>
      <c r="P331" s="35" t="str">
        <f t="shared" si="591"/>
        <v>92FF</v>
      </c>
      <c r="Q331" s="35" t="str">
        <f t="shared" si="591"/>
        <v>9AFF</v>
      </c>
      <c r="R331" s="35" t="str">
        <f t="shared" si="591"/>
        <v>AFFF</v>
      </c>
      <c r="S331" s="35" t="str">
        <f t="shared" si="591"/>
        <v>A3FF</v>
      </c>
      <c r="T331" s="35" t="str">
        <f t="shared" si="591"/>
        <v>BDFF</v>
      </c>
      <c r="U331" s="35" t="str">
        <f t="shared" si="591"/>
        <v>C5FF</v>
      </c>
      <c r="V331" s="35" t="str">
        <f t="shared" si="591"/>
        <v>CCFF</v>
      </c>
      <c r="W331" s="35" t="str">
        <f t="shared" si="591"/>
        <v>EAFF</v>
      </c>
      <c r="X331" s="35" t="str">
        <f t="shared" si="591"/>
        <v>C0FF</v>
      </c>
      <c r="Y331" s="35" t="str">
        <f t="shared" si="591"/>
        <v>FBFF</v>
      </c>
      <c r="Z331" s="35" t="str">
        <f t="shared" si="591"/>
        <v>9AFF</v>
      </c>
      <c r="AA331" s="35" t="str">
        <f t="shared" si="591"/>
        <v>EAFF</v>
      </c>
      <c r="AB331" s="35" t="str">
        <f t="shared" si="591"/>
        <v>ADFF</v>
      </c>
      <c r="AC331" s="35" t="str">
        <f t="shared" si="591"/>
        <v>85FF</v>
      </c>
      <c r="AD331" s="35" t="str">
        <f t="shared" si="591"/>
        <v>C6FF</v>
      </c>
      <c r="AE331" s="35" t="str">
        <f t="shared" si="591"/>
        <v>7CFF</v>
      </c>
      <c r="AF331" s="35" t="str">
        <f t="shared" si="591"/>
        <v>D8FF</v>
      </c>
      <c r="AG331" s="35" t="str">
        <f t="shared" si="591"/>
        <v>8FFF</v>
      </c>
      <c r="AH331" s="35" t="str">
        <f t="shared" si="591"/>
        <v>F2FF</v>
      </c>
      <c r="AI331" s="35" t="str">
        <f t="shared" si="591"/>
        <v>AAFF</v>
      </c>
      <c r="AJ331" s="35" t="str">
        <f t="shared" si="591"/>
        <v>F6FF</v>
      </c>
      <c r="AK331" s="35" t="str">
        <f t="shared" si="591"/>
        <v>CEFF</v>
      </c>
      <c r="AL331" s="35" t="str">
        <f t="shared" si="591"/>
        <v>E3FF</v>
      </c>
      <c r="AM331" s="35" t="str">
        <f t="shared" si="591"/>
        <v>DAFF</v>
      </c>
      <c r="AN331" s="35" t="str">
        <f t="shared" si="591"/>
        <v>D0FF</v>
      </c>
      <c r="AO331" s="35" t="str">
        <f t="shared" si="591"/>
        <v>0900</v>
      </c>
      <c r="AP331" s="35" t="str">
        <f t="shared" si="591"/>
        <v>DCFF</v>
      </c>
      <c r="AQ331" s="35" t="str">
        <f t="shared" si="591"/>
        <v>FBFF</v>
      </c>
      <c r="AR331" s="35" t="str">
        <f t="shared" si="591"/>
        <v>0000</v>
      </c>
      <c r="AS331" s="35" t="str">
        <f t="shared" si="591"/>
        <v>FAFF</v>
      </c>
      <c r="AT331" s="35" t="str">
        <f t="shared" si="591"/>
        <v>1400</v>
      </c>
      <c r="AU331" s="35" t="str">
        <f t="shared" si="591"/>
        <v>0600</v>
      </c>
      <c r="AV331" s="35" t="str">
        <f t="shared" si="591"/>
        <v>3300</v>
      </c>
      <c r="AW331" s="35" t="str">
        <f t="shared" si="591"/>
        <v>0400</v>
      </c>
      <c r="AX331" s="35" t="str">
        <f t="shared" si="591"/>
        <v>2700</v>
      </c>
      <c r="AY331" s="35" t="str">
        <f t="shared" si="591"/>
        <v>DEFF</v>
      </c>
      <c r="AZ331" s="35" t="str">
        <f t="shared" si="591"/>
        <v>2D00</v>
      </c>
      <c r="BA331" s="35" t="str">
        <f t="shared" si="591"/>
        <v>BBFF</v>
      </c>
      <c r="BB331" s="35" t="str">
        <f t="shared" si="591"/>
        <v>0D00</v>
      </c>
      <c r="BC331" s="35" t="str">
        <f t="shared" si="591"/>
        <v>A4FF</v>
      </c>
      <c r="BD331" s="35" t="str">
        <f t="shared" si="591"/>
        <v>4400</v>
      </c>
      <c r="BE331" s="35" t="str">
        <f t="shared" si="591"/>
        <v>D1FF</v>
      </c>
      <c r="BF331" s="35" t="str">
        <f t="shared" si="591"/>
        <v>6700</v>
      </c>
      <c r="BG331" s="35" t="str">
        <f t="shared" si="591"/>
        <v>C6FF</v>
      </c>
      <c r="BH331" s="35" t="str">
        <f t="shared" si="591"/>
        <v>6C00</v>
      </c>
      <c r="BI331" s="35" t="str">
        <f t="shared" si="591"/>
        <v>A5FF</v>
      </c>
      <c r="BJ331" s="35" t="str">
        <f t="shared" si="591"/>
        <v>8100</v>
      </c>
      <c r="BK331" s="35" t="str">
        <f t="shared" si="591"/>
        <v>B9FF</v>
      </c>
      <c r="BL331" s="35" t="str">
        <f t="shared" si="591"/>
        <v>9500</v>
      </c>
      <c r="BM331" s="35" t="str">
        <f t="shared" si="591"/>
        <v>DBFF</v>
      </c>
      <c r="BN331" s="35" t="str">
        <f t="shared" ref="BN331:CS331" si="592">MID(BN314,3,2)&amp;MID(BN314,1,2)</f>
        <v>8B00</v>
      </c>
      <c r="BO331" s="35" t="str">
        <f t="shared" si="592"/>
        <v>FEFF</v>
      </c>
      <c r="BP331" s="35" t="str">
        <f t="shared" si="592"/>
        <v>6500</v>
      </c>
      <c r="BQ331" s="35" t="str">
        <f t="shared" si="592"/>
        <v>0E00</v>
      </c>
      <c r="BR331" s="35" t="str">
        <f t="shared" si="592"/>
        <v>5000</v>
      </c>
      <c r="BS331" s="35" t="str">
        <f t="shared" si="592"/>
        <v>1D00</v>
      </c>
      <c r="BT331" s="35" t="str">
        <f t="shared" si="592"/>
        <v>3500</v>
      </c>
      <c r="BU331" s="35" t="str">
        <f t="shared" si="592"/>
        <v>1100</v>
      </c>
      <c r="BV331" s="35" t="str">
        <f t="shared" si="592"/>
        <v>0000</v>
      </c>
      <c r="BW331" s="35" t="str">
        <f t="shared" si="592"/>
        <v>1300</v>
      </c>
      <c r="BX331" s="35" t="str">
        <f t="shared" si="592"/>
        <v>0000</v>
      </c>
      <c r="BY331" s="35" t="str">
        <f t="shared" si="592"/>
        <v>3800</v>
      </c>
      <c r="BZ331" s="35" t="str">
        <f t="shared" si="592"/>
        <v>1200</v>
      </c>
      <c r="CA331" s="35" t="str">
        <f t="shared" si="592"/>
        <v>4800</v>
      </c>
      <c r="CB331" s="35" t="str">
        <f t="shared" si="592"/>
        <v>1500</v>
      </c>
      <c r="CC331" s="35" t="str">
        <f t="shared" si="592"/>
        <v>5B00</v>
      </c>
      <c r="CD331" s="35" t="str">
        <f t="shared" si="592"/>
        <v>2E00</v>
      </c>
      <c r="CE331" s="35" t="str">
        <f t="shared" si="592"/>
        <v>6700</v>
      </c>
      <c r="CF331" s="35" t="str">
        <f t="shared" si="592"/>
        <v>5400</v>
      </c>
      <c r="CG331" s="35" t="str">
        <f t="shared" si="592"/>
        <v>7E00</v>
      </c>
      <c r="CH331" s="35" t="str">
        <f t="shared" si="592"/>
        <v>1800</v>
      </c>
      <c r="CI331" s="35" t="str">
        <f t="shared" si="592"/>
        <v>7300</v>
      </c>
      <c r="CJ331" s="35" t="str">
        <f t="shared" si="592"/>
        <v>E7FF</v>
      </c>
      <c r="CK331" s="35" t="str">
        <f t="shared" si="592"/>
        <v>5100</v>
      </c>
      <c r="CL331" s="35" t="str">
        <f t="shared" si="592"/>
        <v>BDFF</v>
      </c>
      <c r="CM331" s="35" t="str">
        <f t="shared" si="592"/>
        <v>5100</v>
      </c>
      <c r="CN331" s="35" t="str">
        <f t="shared" si="592"/>
        <v>8AFF</v>
      </c>
      <c r="CO331" s="35" t="str">
        <f t="shared" si="592"/>
        <v>5900</v>
      </c>
      <c r="CP331" s="35" t="str">
        <f t="shared" si="592"/>
        <v>7EFF</v>
      </c>
      <c r="CQ331" s="35" t="str">
        <f t="shared" si="592"/>
        <v>0B00</v>
      </c>
      <c r="CR331" s="35" t="str">
        <f t="shared" si="592"/>
        <v>A4FF</v>
      </c>
      <c r="CS331" s="35" t="str">
        <f t="shared" si="592"/>
        <v>7200</v>
      </c>
    </row>
    <row r="332" spans="1:97">
      <c r="A332" s="34">
        <f t="shared" si="588"/>
        <v>4</v>
      </c>
      <c r="B332" s="35" t="str">
        <f t="shared" ref="B332:BM332" si="593">MID(B315,3,2)&amp;MID(B315,1,2)</f>
        <v>5DFF</v>
      </c>
      <c r="C332" s="35" t="str">
        <f t="shared" si="593"/>
        <v>B9FF</v>
      </c>
      <c r="D332" s="35" t="str">
        <f t="shared" si="593"/>
        <v>3FFF</v>
      </c>
      <c r="E332" s="35" t="str">
        <f t="shared" si="593"/>
        <v>D9FF</v>
      </c>
      <c r="F332" s="35" t="str">
        <f t="shared" si="593"/>
        <v>55FF</v>
      </c>
      <c r="G332" s="35" t="str">
        <f t="shared" si="593"/>
        <v>0200</v>
      </c>
      <c r="H332" s="35" t="str">
        <f t="shared" si="593"/>
        <v>6BFF</v>
      </c>
      <c r="I332" s="35" t="str">
        <f t="shared" si="593"/>
        <v>F2FF</v>
      </c>
      <c r="J332" s="35" t="str">
        <f t="shared" si="593"/>
        <v>8CFF</v>
      </c>
      <c r="K332" s="35" t="str">
        <f t="shared" si="593"/>
        <v>DEFF</v>
      </c>
      <c r="L332" s="35" t="str">
        <f t="shared" si="593"/>
        <v>92FF</v>
      </c>
      <c r="M332" s="35" t="str">
        <f t="shared" si="593"/>
        <v>B1FF</v>
      </c>
      <c r="N332" s="35" t="str">
        <f t="shared" si="593"/>
        <v>79FF</v>
      </c>
      <c r="O332" s="35" t="str">
        <f t="shared" si="593"/>
        <v>B1FF</v>
      </c>
      <c r="P332" s="35" t="str">
        <f t="shared" si="593"/>
        <v>9FFF</v>
      </c>
      <c r="Q332" s="35" t="str">
        <f t="shared" si="593"/>
        <v>97FF</v>
      </c>
      <c r="R332" s="35" t="str">
        <f t="shared" si="593"/>
        <v>B7FF</v>
      </c>
      <c r="S332" s="35" t="str">
        <f t="shared" si="593"/>
        <v>A8FF</v>
      </c>
      <c r="T332" s="35" t="str">
        <f t="shared" si="593"/>
        <v>C2FF</v>
      </c>
      <c r="U332" s="35" t="str">
        <f t="shared" si="593"/>
        <v>C9FF</v>
      </c>
      <c r="V332" s="35" t="str">
        <f t="shared" si="593"/>
        <v>CAFF</v>
      </c>
      <c r="W332" s="35" t="str">
        <f t="shared" si="593"/>
        <v>F0FF</v>
      </c>
      <c r="X332" s="35" t="str">
        <f t="shared" si="593"/>
        <v>BBFF</v>
      </c>
      <c r="Y332" s="35" t="str">
        <f t="shared" si="593"/>
        <v>F5FF</v>
      </c>
      <c r="Z332" s="35" t="str">
        <f t="shared" si="593"/>
        <v>93FF</v>
      </c>
      <c r="AA332" s="35" t="str">
        <f t="shared" si="593"/>
        <v>F0FF</v>
      </c>
      <c r="AB332" s="35" t="str">
        <f t="shared" si="593"/>
        <v>B1FF</v>
      </c>
      <c r="AC332" s="35" t="str">
        <f t="shared" si="593"/>
        <v>7FFF</v>
      </c>
      <c r="AD332" s="35" t="str">
        <f t="shared" si="593"/>
        <v>CDFF</v>
      </c>
      <c r="AE332" s="35" t="str">
        <f t="shared" si="593"/>
        <v>80FF</v>
      </c>
      <c r="AF332" s="35" t="str">
        <f t="shared" si="593"/>
        <v>D6FF</v>
      </c>
      <c r="AG332" s="35" t="str">
        <f t="shared" si="593"/>
        <v>97FF</v>
      </c>
      <c r="AH332" s="35" t="str">
        <f t="shared" si="593"/>
        <v>F6FF</v>
      </c>
      <c r="AI332" s="35" t="str">
        <f t="shared" si="593"/>
        <v>ADFF</v>
      </c>
      <c r="AJ332" s="35" t="str">
        <f t="shared" si="593"/>
        <v>F4FF</v>
      </c>
      <c r="AK332" s="35" t="str">
        <f t="shared" si="593"/>
        <v>D8FF</v>
      </c>
      <c r="AL332" s="35" t="str">
        <f t="shared" si="593"/>
        <v>DCFF</v>
      </c>
      <c r="AM332" s="35" t="str">
        <f t="shared" si="593"/>
        <v>DCFF</v>
      </c>
      <c r="AN332" s="35" t="str">
        <f t="shared" si="593"/>
        <v>D6FF</v>
      </c>
      <c r="AO332" s="35" t="str">
        <f t="shared" si="593"/>
        <v>0C00</v>
      </c>
      <c r="AP332" s="35" t="str">
        <f t="shared" si="593"/>
        <v>E1FF</v>
      </c>
      <c r="AQ332" s="35" t="str">
        <f t="shared" si="593"/>
        <v>F7FF</v>
      </c>
      <c r="AR332" s="35" t="str">
        <f t="shared" si="593"/>
        <v>0400</v>
      </c>
      <c r="AS332" s="35" t="str">
        <f t="shared" si="593"/>
        <v>FFFF</v>
      </c>
      <c r="AT332" s="35" t="str">
        <f t="shared" si="593"/>
        <v>1900</v>
      </c>
      <c r="AU332" s="35" t="str">
        <f t="shared" si="593"/>
        <v>0900</v>
      </c>
      <c r="AV332" s="35" t="str">
        <f t="shared" si="593"/>
        <v>3500</v>
      </c>
      <c r="AW332" s="35" t="str">
        <f t="shared" si="593"/>
        <v>FCFF</v>
      </c>
      <c r="AX332" s="35" t="str">
        <f t="shared" si="593"/>
        <v>2800</v>
      </c>
      <c r="AY332" s="35" t="str">
        <f t="shared" si="593"/>
        <v>D6FF</v>
      </c>
      <c r="AZ332" s="35" t="str">
        <f t="shared" si="593"/>
        <v>2700</v>
      </c>
      <c r="BA332" s="35" t="str">
        <f t="shared" si="593"/>
        <v>B6FF</v>
      </c>
      <c r="BB332" s="35" t="str">
        <f t="shared" si="593"/>
        <v>0600</v>
      </c>
      <c r="BC332" s="35" t="str">
        <f t="shared" si="593"/>
        <v>9DFF</v>
      </c>
      <c r="BD332" s="35" t="str">
        <f t="shared" si="593"/>
        <v>4D00</v>
      </c>
      <c r="BE332" s="35" t="str">
        <f t="shared" si="593"/>
        <v>D4FF</v>
      </c>
      <c r="BF332" s="35" t="str">
        <f t="shared" si="593"/>
        <v>6600</v>
      </c>
      <c r="BG332" s="35" t="str">
        <f t="shared" si="593"/>
        <v>C0FF</v>
      </c>
      <c r="BH332" s="35" t="str">
        <f t="shared" si="593"/>
        <v>6800</v>
      </c>
      <c r="BI332" s="35" t="str">
        <f t="shared" si="593"/>
        <v>9AFF</v>
      </c>
      <c r="BJ332" s="35" t="str">
        <f t="shared" si="593"/>
        <v>8700</v>
      </c>
      <c r="BK332" s="35" t="str">
        <f t="shared" si="593"/>
        <v>C0FF</v>
      </c>
      <c r="BL332" s="35" t="str">
        <f t="shared" si="593"/>
        <v>9100</v>
      </c>
      <c r="BM332" s="35" t="str">
        <f t="shared" si="593"/>
        <v>E0FF</v>
      </c>
      <c r="BN332" s="35" t="str">
        <f t="shared" ref="BN332:CS332" si="594">MID(BN315,3,2)&amp;MID(BN315,1,2)</f>
        <v>8500</v>
      </c>
      <c r="BO332" s="35" t="str">
        <f t="shared" si="594"/>
        <v>0300</v>
      </c>
      <c r="BP332" s="35" t="str">
        <f t="shared" si="594"/>
        <v>6300</v>
      </c>
      <c r="BQ332" s="35" t="str">
        <f t="shared" si="594"/>
        <v>1300</v>
      </c>
      <c r="BR332" s="35" t="str">
        <f t="shared" si="594"/>
        <v>4F00</v>
      </c>
      <c r="BS332" s="35" t="str">
        <f t="shared" si="594"/>
        <v>1700</v>
      </c>
      <c r="BT332" s="35" t="str">
        <f t="shared" si="594"/>
        <v>2F00</v>
      </c>
      <c r="BU332" s="35" t="str">
        <f t="shared" si="594"/>
        <v>1400</v>
      </c>
      <c r="BV332" s="35" t="str">
        <f t="shared" si="594"/>
        <v>FAFF</v>
      </c>
      <c r="BW332" s="35" t="str">
        <f t="shared" si="594"/>
        <v>1B00</v>
      </c>
      <c r="BX332" s="35" t="str">
        <f t="shared" si="594"/>
        <v>0600</v>
      </c>
      <c r="BY332" s="35" t="str">
        <f t="shared" si="594"/>
        <v>3800</v>
      </c>
      <c r="BZ332" s="35" t="str">
        <f t="shared" si="594"/>
        <v>0D00</v>
      </c>
      <c r="CA332" s="35" t="str">
        <f t="shared" si="594"/>
        <v>4D00</v>
      </c>
      <c r="CB332" s="35" t="str">
        <f t="shared" si="594"/>
        <v>1D00</v>
      </c>
      <c r="CC332" s="35" t="str">
        <f t="shared" si="594"/>
        <v>5D00</v>
      </c>
      <c r="CD332" s="35" t="str">
        <f t="shared" si="594"/>
        <v>3100</v>
      </c>
      <c r="CE332" s="35" t="str">
        <f t="shared" si="594"/>
        <v>6B00</v>
      </c>
      <c r="CF332" s="35" t="str">
        <f t="shared" si="594"/>
        <v>6400</v>
      </c>
      <c r="CG332" s="35" t="str">
        <f t="shared" si="594"/>
        <v>7600</v>
      </c>
      <c r="CH332" s="35" t="str">
        <f t="shared" si="594"/>
        <v>1D00</v>
      </c>
      <c r="CI332" s="35" t="str">
        <f t="shared" si="594"/>
        <v>6F00</v>
      </c>
      <c r="CJ332" s="35" t="str">
        <f t="shared" si="594"/>
        <v>F0FF</v>
      </c>
      <c r="CK332" s="35" t="str">
        <f t="shared" si="594"/>
        <v>5600</v>
      </c>
      <c r="CL332" s="35" t="str">
        <f t="shared" si="594"/>
        <v>B6FF</v>
      </c>
      <c r="CM332" s="35" t="str">
        <f t="shared" si="594"/>
        <v>5500</v>
      </c>
      <c r="CN332" s="35" t="str">
        <f t="shared" si="594"/>
        <v>84FF</v>
      </c>
      <c r="CO332" s="35" t="str">
        <f t="shared" si="594"/>
        <v>4E00</v>
      </c>
      <c r="CP332" s="35" t="str">
        <f t="shared" si="594"/>
        <v>7BFF</v>
      </c>
      <c r="CQ332" s="35" t="str">
        <f t="shared" si="594"/>
        <v>0000</v>
      </c>
      <c r="CR332" s="35" t="str">
        <f t="shared" si="594"/>
        <v>B8FF</v>
      </c>
      <c r="CS332" s="35" t="str">
        <f t="shared" si="594"/>
        <v>8000</v>
      </c>
    </row>
    <row r="333" spans="1:97">
      <c r="A333" s="34">
        <f t="shared" si="588"/>
        <v>5</v>
      </c>
      <c r="B333" s="35" t="str">
        <f t="shared" ref="B333:BM333" si="595">MID(B316,3,2)&amp;MID(B316,1,2)</f>
        <v>66FF</v>
      </c>
      <c r="C333" s="35" t="str">
        <f t="shared" si="595"/>
        <v>BCFF</v>
      </c>
      <c r="D333" s="35" t="str">
        <f t="shared" si="595"/>
        <v>44FF</v>
      </c>
      <c r="E333" s="35" t="str">
        <f t="shared" si="595"/>
        <v>E0FF</v>
      </c>
      <c r="F333" s="35" t="str">
        <f t="shared" si="595"/>
        <v>58FF</v>
      </c>
      <c r="G333" s="35" t="str">
        <f t="shared" si="595"/>
        <v>0800</v>
      </c>
      <c r="H333" s="35" t="str">
        <f t="shared" si="595"/>
        <v>73FF</v>
      </c>
      <c r="I333" s="35" t="str">
        <f t="shared" si="595"/>
        <v>F5FF</v>
      </c>
      <c r="J333" s="35" t="str">
        <f t="shared" si="595"/>
        <v>91FF</v>
      </c>
      <c r="K333" s="35" t="str">
        <f t="shared" si="595"/>
        <v>D6FF</v>
      </c>
      <c r="L333" s="35" t="str">
        <f t="shared" si="595"/>
        <v>8CFF</v>
      </c>
      <c r="M333" s="35" t="str">
        <f t="shared" si="595"/>
        <v>ACFF</v>
      </c>
      <c r="N333" s="35" t="str">
        <f t="shared" si="595"/>
        <v>75FF</v>
      </c>
      <c r="O333" s="35" t="str">
        <f t="shared" si="595"/>
        <v>B6FF</v>
      </c>
      <c r="P333" s="35" t="str">
        <f t="shared" si="595"/>
        <v>ACFF</v>
      </c>
      <c r="Q333" s="35" t="str">
        <f t="shared" si="595"/>
        <v>95FF</v>
      </c>
      <c r="R333" s="35" t="str">
        <f t="shared" si="595"/>
        <v>BCFF</v>
      </c>
      <c r="S333" s="35" t="str">
        <f t="shared" si="595"/>
        <v>ADFF</v>
      </c>
      <c r="T333" s="35" t="str">
        <f t="shared" si="595"/>
        <v>C5FF</v>
      </c>
      <c r="U333" s="35" t="str">
        <f t="shared" si="595"/>
        <v>CEFF</v>
      </c>
      <c r="V333" s="35" t="str">
        <f t="shared" si="595"/>
        <v>CBFF</v>
      </c>
      <c r="W333" s="35" t="str">
        <f t="shared" si="595"/>
        <v>F7FF</v>
      </c>
      <c r="X333" s="35" t="str">
        <f t="shared" si="595"/>
        <v>B7FF</v>
      </c>
      <c r="Y333" s="35" t="str">
        <f t="shared" si="595"/>
        <v>ECFF</v>
      </c>
      <c r="Z333" s="35" t="str">
        <f t="shared" si="595"/>
        <v>88FF</v>
      </c>
      <c r="AA333" s="35" t="str">
        <f t="shared" si="595"/>
        <v>F4FF</v>
      </c>
      <c r="AB333" s="35" t="str">
        <f t="shared" si="595"/>
        <v>B8FF</v>
      </c>
      <c r="AC333" s="35" t="str">
        <f t="shared" si="595"/>
        <v>7BFF</v>
      </c>
      <c r="AD333" s="35" t="str">
        <f t="shared" si="595"/>
        <v>D3FF</v>
      </c>
      <c r="AE333" s="35" t="str">
        <f t="shared" si="595"/>
        <v>83FF</v>
      </c>
      <c r="AF333" s="35" t="str">
        <f t="shared" si="595"/>
        <v>D7FF</v>
      </c>
      <c r="AG333" s="35" t="str">
        <f t="shared" si="595"/>
        <v>9CFF</v>
      </c>
      <c r="AH333" s="35" t="str">
        <f t="shared" si="595"/>
        <v>F9FF</v>
      </c>
      <c r="AI333" s="35" t="str">
        <f t="shared" si="595"/>
        <v>B3FF</v>
      </c>
      <c r="AJ333" s="35" t="str">
        <f t="shared" si="595"/>
        <v/>
      </c>
      <c r="AK333" s="35" t="str">
        <f t="shared" si="595"/>
        <v/>
      </c>
      <c r="AL333" s="35" t="str">
        <f t="shared" si="595"/>
        <v>D2FF</v>
      </c>
      <c r="AM333" s="35" t="str">
        <f t="shared" si="595"/>
        <v>DCFF</v>
      </c>
      <c r="AN333" s="35" t="str">
        <f t="shared" si="595"/>
        <v>DCFF</v>
      </c>
      <c r="AO333" s="35" t="str">
        <f t="shared" si="595"/>
        <v>0D00</v>
      </c>
      <c r="AP333" s="35" t="str">
        <f t="shared" si="595"/>
        <v>E7FF</v>
      </c>
      <c r="AQ333" s="35" t="str">
        <f t="shared" si="595"/>
        <v>F5FF</v>
      </c>
      <c r="AR333" s="35" t="str">
        <f t="shared" si="595"/>
        <v>0600</v>
      </c>
      <c r="AS333" s="35" t="str">
        <f t="shared" si="595"/>
        <v>0500</v>
      </c>
      <c r="AT333" s="35" t="str">
        <f t="shared" si="595"/>
        <v>1C00</v>
      </c>
      <c r="AU333" s="35" t="str">
        <f t="shared" si="595"/>
        <v>0A00</v>
      </c>
      <c r="AV333" s="35" t="str">
        <f t="shared" si="595"/>
        <v>3400</v>
      </c>
      <c r="AW333" s="35" t="str">
        <f t="shared" si="595"/>
        <v>F5FF</v>
      </c>
      <c r="AX333" s="35" t="str">
        <f t="shared" si="595"/>
        <v>2B00</v>
      </c>
      <c r="AY333" s="35" t="str">
        <f t="shared" si="595"/>
        <v>D2FF</v>
      </c>
      <c r="AZ333" s="35" t="str">
        <f t="shared" si="595"/>
        <v>1F00</v>
      </c>
      <c r="BA333" s="35" t="str">
        <f t="shared" si="595"/>
        <v>B3FF</v>
      </c>
      <c r="BB333" s="35" t="str">
        <f t="shared" si="595"/>
        <v>0000</v>
      </c>
      <c r="BC333" s="35" t="str">
        <f t="shared" si="595"/>
        <v>9BFF</v>
      </c>
      <c r="BD333" s="35" t="str">
        <f t="shared" si="595"/>
        <v>5600</v>
      </c>
      <c r="BE333" s="35" t="str">
        <f t="shared" si="595"/>
        <v>D3FF</v>
      </c>
      <c r="BF333" s="35" t="str">
        <f t="shared" si="595"/>
        <v>6700</v>
      </c>
      <c r="BG333" s="35" t="str">
        <f t="shared" si="595"/>
        <v>BAFF</v>
      </c>
      <c r="BH333" s="35" t="str">
        <f t="shared" si="595"/>
        <v>6300</v>
      </c>
      <c r="BI333" s="35" t="str">
        <f t="shared" si="595"/>
        <v>90FF</v>
      </c>
      <c r="BJ333" s="35" t="str">
        <f t="shared" si="595"/>
        <v>8B00</v>
      </c>
      <c r="BK333" s="35" t="str">
        <f t="shared" si="595"/>
        <v>C8FF</v>
      </c>
      <c r="BL333" s="35" t="str">
        <f t="shared" si="595"/>
        <v>8E00</v>
      </c>
      <c r="BM333" s="35" t="str">
        <f t="shared" si="595"/>
        <v>E7FF</v>
      </c>
      <c r="BN333" s="35" t="str">
        <f t="shared" ref="BN333:CS333" si="596">MID(BN316,3,2)&amp;MID(BN316,1,2)</f>
        <v>7D00</v>
      </c>
      <c r="BO333" s="35" t="str">
        <f t="shared" si="596"/>
        <v>0600</v>
      </c>
      <c r="BP333" s="35" t="str">
        <f t="shared" si="596"/>
        <v>6400</v>
      </c>
      <c r="BQ333" s="35" t="str">
        <f t="shared" si="596"/>
        <v>1A00</v>
      </c>
      <c r="BR333" s="35" t="str">
        <f t="shared" si="596"/>
        <v>4B00</v>
      </c>
      <c r="BS333" s="35" t="str">
        <f t="shared" si="596"/>
        <v>1200</v>
      </c>
      <c r="BT333" s="35" t="str">
        <f t="shared" si="596"/>
        <v>2600</v>
      </c>
      <c r="BU333" s="35" t="str">
        <f t="shared" si="596"/>
        <v>1300</v>
      </c>
      <c r="BV333" s="35" t="str">
        <f t="shared" si="596"/>
        <v>F7FF</v>
      </c>
      <c r="BW333" s="35" t="str">
        <f t="shared" si="596"/>
        <v>2300</v>
      </c>
      <c r="BX333" s="35" t="str">
        <f t="shared" si="596"/>
        <v>0C00</v>
      </c>
      <c r="BY333" s="35" t="str">
        <f t="shared" si="596"/>
        <v>3900</v>
      </c>
      <c r="BZ333" s="35" t="str">
        <f t="shared" si="596"/>
        <v>0700</v>
      </c>
      <c r="CA333" s="35" t="str">
        <f t="shared" si="596"/>
        <v>5300</v>
      </c>
      <c r="CB333" s="35" t="str">
        <f t="shared" si="596"/>
        <v>2400</v>
      </c>
      <c r="CC333" s="35" t="str">
        <f t="shared" si="596"/>
        <v>6100</v>
      </c>
      <c r="CD333" s="35" t="str">
        <f t="shared" si="596"/>
        <v>3300</v>
      </c>
      <c r="CE333" s="35" t="str">
        <f t="shared" si="596"/>
        <v>7300</v>
      </c>
      <c r="CF333" s="35" t="str">
        <f t="shared" si="596"/>
        <v>7500</v>
      </c>
      <c r="CG333" s="35" t="str">
        <f t="shared" si="596"/>
        <v>6F00</v>
      </c>
      <c r="CH333" s="35" t="str">
        <f t="shared" si="596"/>
        <v>2200</v>
      </c>
      <c r="CI333" s="35" t="str">
        <f t="shared" si="596"/>
        <v>6A00</v>
      </c>
      <c r="CJ333" s="35" t="str">
        <f t="shared" si="596"/>
        <v>FAFF</v>
      </c>
      <c r="CK333" s="35" t="str">
        <f t="shared" si="596"/>
        <v>5900</v>
      </c>
      <c r="CL333" s="35" t="str">
        <f t="shared" si="596"/>
        <v>ACFF</v>
      </c>
      <c r="CM333" s="35" t="str">
        <f t="shared" si="596"/>
        <v>5B00</v>
      </c>
      <c r="CN333" s="35" t="str">
        <f t="shared" si="596"/>
        <v>82FF</v>
      </c>
      <c r="CO333" s="35" t="str">
        <f t="shared" si="596"/>
        <v>4000</v>
      </c>
      <c r="CP333" s="35" t="str">
        <f t="shared" si="596"/>
        <v>7CFF</v>
      </c>
      <c r="CQ333" s="35" t="str">
        <f t="shared" si="596"/>
        <v>F4FF</v>
      </c>
      <c r="CR333" s="35" t="str">
        <f t="shared" si="596"/>
        <v>CDFF</v>
      </c>
      <c r="CS333" s="35" t="str">
        <f t="shared" si="596"/>
        <v>8B00</v>
      </c>
    </row>
    <row r="334" spans="1:97">
      <c r="A334" s="34">
        <f t="shared" si="588"/>
        <v>6</v>
      </c>
      <c r="B334" s="35" t="str">
        <f t="shared" ref="B334:BM334" si="597">MID(B317,3,2)&amp;MID(B317,1,2)</f>
        <v>6DFF</v>
      </c>
      <c r="C334" s="35" t="str">
        <f t="shared" si="597"/>
        <v>BCFF</v>
      </c>
      <c r="D334" s="35" t="str">
        <f t="shared" si="597"/>
        <v>4CFF</v>
      </c>
      <c r="E334" s="35" t="str">
        <f t="shared" si="597"/>
        <v>E2FF</v>
      </c>
      <c r="F334" s="35" t="str">
        <f t="shared" si="597"/>
        <v>59FF</v>
      </c>
      <c r="G334" s="35" t="str">
        <f t="shared" si="597"/>
        <v>0E00</v>
      </c>
      <c r="H334" s="35" t="str">
        <f t="shared" si="597"/>
        <v>7CFF</v>
      </c>
      <c r="I334" s="35" t="str">
        <f t="shared" si="597"/>
        <v>F4FF</v>
      </c>
      <c r="J334" s="35" t="str">
        <f t="shared" si="597"/>
        <v>90FF</v>
      </c>
      <c r="K334" s="35" t="str">
        <f t="shared" si="597"/>
        <v>CCFF</v>
      </c>
      <c r="L334" s="35" t="str">
        <f t="shared" si="597"/>
        <v>88FF</v>
      </c>
      <c r="M334" s="35" t="str">
        <f t="shared" si="597"/>
        <v>A4FF</v>
      </c>
      <c r="N334" s="35" t="str">
        <f t="shared" si="597"/>
        <v>6DFF</v>
      </c>
      <c r="O334" s="35" t="str">
        <f t="shared" si="597"/>
        <v>BCFF</v>
      </c>
      <c r="P334" s="35" t="str">
        <f t="shared" si="597"/>
        <v/>
      </c>
      <c r="Q334" s="35" t="str">
        <f t="shared" si="597"/>
        <v/>
      </c>
      <c r="R334" s="35" t="str">
        <f t="shared" si="597"/>
        <v>BDFF</v>
      </c>
      <c r="S334" s="35" t="str">
        <f t="shared" si="597"/>
        <v>B3FF</v>
      </c>
      <c r="T334" s="35" t="str">
        <f t="shared" si="597"/>
        <v>C7FF</v>
      </c>
      <c r="U334" s="35" t="str">
        <f t="shared" si="597"/>
        <v>D5FF</v>
      </c>
      <c r="V334" s="35" t="str">
        <f t="shared" si="597"/>
        <v>CDFF</v>
      </c>
      <c r="W334" s="35" t="str">
        <f t="shared" si="597"/>
        <v>FDFF</v>
      </c>
      <c r="X334" s="35" t="str">
        <f t="shared" si="597"/>
        <v>B2FF</v>
      </c>
      <c r="Y334" s="35" t="str">
        <f t="shared" si="597"/>
        <v>E8FF</v>
      </c>
      <c r="Z334" s="35" t="str">
        <f t="shared" si="597"/>
        <v>7CFF</v>
      </c>
      <c r="AA334" s="35" t="str">
        <f t="shared" si="597"/>
        <v>F4FF</v>
      </c>
      <c r="AB334" s="35" t="str">
        <f t="shared" si="597"/>
        <v/>
      </c>
      <c r="AC334" s="35" t="str">
        <f t="shared" si="597"/>
        <v/>
      </c>
      <c r="AD334" s="35" t="str">
        <f t="shared" si="597"/>
        <v>DAFF</v>
      </c>
      <c r="AE334" s="35" t="str">
        <f t="shared" si="597"/>
        <v>83FF</v>
      </c>
      <c r="AF334" s="35" t="str">
        <f t="shared" si="597"/>
        <v>E0FF</v>
      </c>
      <c r="AG334" s="35" t="str">
        <f t="shared" si="597"/>
        <v>A0FF</v>
      </c>
      <c r="AH334" s="35" t="str">
        <f t="shared" si="597"/>
        <v>FAFF</v>
      </c>
      <c r="AI334" s="35" t="str">
        <f t="shared" si="597"/>
        <v>BAFF</v>
      </c>
      <c r="AJ334" s="35" t="str">
        <f t="shared" si="597"/>
        <v/>
      </c>
      <c r="AK334" s="35" t="str">
        <f t="shared" si="597"/>
        <v/>
      </c>
      <c r="AL334" s="35" t="str">
        <f t="shared" si="597"/>
        <v/>
      </c>
      <c r="AM334" s="35" t="str">
        <f t="shared" si="597"/>
        <v/>
      </c>
      <c r="AN334" s="35" t="str">
        <f t="shared" si="597"/>
        <v>E3FF</v>
      </c>
      <c r="AO334" s="35" t="str">
        <f t="shared" si="597"/>
        <v>0E00</v>
      </c>
      <c r="AP334" s="35" t="str">
        <f t="shared" si="597"/>
        <v>EEFF</v>
      </c>
      <c r="AQ334" s="35" t="str">
        <f t="shared" si="597"/>
        <v>F5FF</v>
      </c>
      <c r="AR334" s="35" t="str">
        <f t="shared" si="597"/>
        <v/>
      </c>
      <c r="AS334" s="35" t="str">
        <f t="shared" si="597"/>
        <v/>
      </c>
      <c r="AT334" s="35" t="str">
        <f t="shared" si="597"/>
        <v>2100</v>
      </c>
      <c r="AU334" s="35" t="str">
        <f t="shared" si="597"/>
        <v>0A00</v>
      </c>
      <c r="AV334" s="35" t="str">
        <f t="shared" si="597"/>
        <v>2E00</v>
      </c>
      <c r="AW334" s="35" t="str">
        <f t="shared" si="597"/>
        <v>EDFF</v>
      </c>
      <c r="AX334" s="35" t="str">
        <f t="shared" si="597"/>
        <v>3000</v>
      </c>
      <c r="AY334" s="35" t="str">
        <f t="shared" si="597"/>
        <v>CDFF</v>
      </c>
      <c r="AZ334" s="35" t="str">
        <f t="shared" si="597"/>
        <v>1800</v>
      </c>
      <c r="BA334" s="35" t="str">
        <f t="shared" si="597"/>
        <v>ADFF</v>
      </c>
      <c r="BB334" s="35" t="str">
        <f t="shared" si="597"/>
        <v>F8FF</v>
      </c>
      <c r="BC334" s="35" t="str">
        <f t="shared" si="597"/>
        <v>9BFF</v>
      </c>
      <c r="BD334" s="35" t="str">
        <f t="shared" si="597"/>
        <v>5E00</v>
      </c>
      <c r="BE334" s="35" t="str">
        <f t="shared" si="597"/>
        <v>CFFF</v>
      </c>
      <c r="BF334" s="35" t="str">
        <f t="shared" si="597"/>
        <v>6B00</v>
      </c>
      <c r="BG334" s="35" t="str">
        <f t="shared" si="597"/>
        <v>B7FF</v>
      </c>
      <c r="BH334" s="35" t="str">
        <f t="shared" si="597"/>
        <v>5E00</v>
      </c>
      <c r="BI334" s="35" t="str">
        <f t="shared" si="597"/>
        <v>89FF</v>
      </c>
      <c r="BJ334" s="35" t="str">
        <f t="shared" si="597"/>
        <v>8F00</v>
      </c>
      <c r="BK334" s="35" t="str">
        <f t="shared" si="597"/>
        <v>CDFF</v>
      </c>
      <c r="BL334" s="35" t="str">
        <f t="shared" si="597"/>
        <v>8E00</v>
      </c>
      <c r="BM334" s="35" t="str">
        <f t="shared" si="597"/>
        <v>EEFF</v>
      </c>
      <c r="BN334" s="35" t="str">
        <f t="shared" ref="BN334:CS334" si="598">MID(BN317,3,2)&amp;MID(BN317,1,2)</f>
        <v>7100</v>
      </c>
      <c r="BO334" s="35" t="str">
        <f t="shared" si="598"/>
        <v>0700</v>
      </c>
      <c r="BP334" s="35" t="str">
        <f t="shared" si="598"/>
        <v>6200</v>
      </c>
      <c r="BQ334" s="35" t="str">
        <f t="shared" si="598"/>
        <v>2000</v>
      </c>
      <c r="BR334" s="35" t="str">
        <f t="shared" si="598"/>
        <v>4500</v>
      </c>
      <c r="BS334" s="35" t="str">
        <f t="shared" si="598"/>
        <v>0F00</v>
      </c>
      <c r="BT334" s="35" t="str">
        <f t="shared" si="598"/>
        <v>2300</v>
      </c>
      <c r="BU334" s="35" t="str">
        <f t="shared" si="598"/>
        <v>1000</v>
      </c>
      <c r="BV334" s="35" t="str">
        <f t="shared" si="598"/>
        <v>F7FF</v>
      </c>
      <c r="BW334" s="35" t="str">
        <f t="shared" si="598"/>
        <v>2F00</v>
      </c>
      <c r="BX334" s="35" t="str">
        <f t="shared" si="598"/>
        <v>1200</v>
      </c>
      <c r="BY334" s="35" t="str">
        <f t="shared" si="598"/>
        <v>3B00</v>
      </c>
      <c r="BZ334" s="35" t="str">
        <f t="shared" si="598"/>
        <v>0400</v>
      </c>
      <c r="CA334" s="35" t="str">
        <f t="shared" si="598"/>
        <v>5A00</v>
      </c>
      <c r="CB334" s="35" t="str">
        <f t="shared" si="598"/>
        <v/>
      </c>
      <c r="CC334" s="35" t="str">
        <f t="shared" si="598"/>
        <v/>
      </c>
      <c r="CD334" s="35" t="str">
        <f t="shared" si="598"/>
        <v>3400</v>
      </c>
      <c r="CE334" s="35" t="str">
        <f t="shared" si="598"/>
        <v>8100</v>
      </c>
      <c r="CF334" s="35" t="str">
        <f t="shared" si="598"/>
        <v>8200</v>
      </c>
      <c r="CG334" s="35" t="str">
        <f t="shared" si="598"/>
        <v>6A00</v>
      </c>
      <c r="CH334" s="35" t="str">
        <f t="shared" si="598"/>
        <v>2400</v>
      </c>
      <c r="CI334" s="35" t="str">
        <f t="shared" si="598"/>
        <v>6100</v>
      </c>
      <c r="CJ334" s="35" t="str">
        <f t="shared" si="598"/>
        <v>0400</v>
      </c>
      <c r="CK334" s="35" t="str">
        <f t="shared" si="598"/>
        <v>5A00</v>
      </c>
      <c r="CL334" s="35" t="str">
        <f t="shared" si="598"/>
        <v>A3FF</v>
      </c>
      <c r="CM334" s="35" t="str">
        <f t="shared" si="598"/>
        <v>5E00</v>
      </c>
      <c r="CN334" s="35" t="str">
        <f t="shared" si="598"/>
        <v>82FF</v>
      </c>
      <c r="CO334" s="35" t="str">
        <f t="shared" si="598"/>
        <v>3000</v>
      </c>
      <c r="CP334" s="35" t="str">
        <f t="shared" si="598"/>
        <v/>
      </c>
      <c r="CQ334" s="35" t="str">
        <f t="shared" si="598"/>
        <v/>
      </c>
      <c r="CR334" s="35" t="str">
        <f t="shared" si="598"/>
        <v>E5FF</v>
      </c>
      <c r="CS334" s="35" t="str">
        <f t="shared" si="598"/>
        <v>9400</v>
      </c>
    </row>
    <row r="335" spans="1:97">
      <c r="A335" s="34">
        <f t="shared" si="588"/>
        <v>7</v>
      </c>
      <c r="B335" s="35" t="str">
        <f t="shared" ref="B335:BM335" si="599">MID(B318,3,2)&amp;MID(B318,1,2)</f>
        <v/>
      </c>
      <c r="C335" s="35" t="str">
        <f t="shared" si="599"/>
        <v/>
      </c>
      <c r="D335" s="35" t="str">
        <f t="shared" si="599"/>
        <v>50FF</v>
      </c>
      <c r="E335" s="35" t="str">
        <f t="shared" si="599"/>
        <v>E4FF</v>
      </c>
      <c r="F335" s="35" t="str">
        <f t="shared" si="599"/>
        <v/>
      </c>
      <c r="G335" s="35" t="str">
        <f t="shared" si="599"/>
        <v/>
      </c>
      <c r="H335" s="35" t="str">
        <f t="shared" si="599"/>
        <v/>
      </c>
      <c r="I335" s="35" t="str">
        <f t="shared" si="599"/>
        <v/>
      </c>
      <c r="J335" s="35" t="str">
        <f t="shared" si="599"/>
        <v/>
      </c>
      <c r="K335" s="35" t="str">
        <f t="shared" si="599"/>
        <v/>
      </c>
      <c r="L335" s="35" t="str">
        <f t="shared" si="599"/>
        <v/>
      </c>
      <c r="M335" s="35" t="str">
        <f t="shared" si="599"/>
        <v/>
      </c>
      <c r="N335" s="35" t="str">
        <f t="shared" si="599"/>
        <v/>
      </c>
      <c r="O335" s="35" t="str">
        <f t="shared" si="599"/>
        <v/>
      </c>
      <c r="P335" s="35" t="str">
        <f t="shared" si="599"/>
        <v/>
      </c>
      <c r="Q335" s="35" t="str">
        <f t="shared" si="599"/>
        <v/>
      </c>
      <c r="R335" s="35" t="str">
        <f t="shared" si="599"/>
        <v>BAFF</v>
      </c>
      <c r="S335" s="35" t="str">
        <f t="shared" si="599"/>
        <v>B9FF</v>
      </c>
      <c r="T335" s="35" t="str">
        <f t="shared" si="599"/>
        <v>CCFF</v>
      </c>
      <c r="U335" s="35" t="str">
        <f t="shared" si="599"/>
        <v>DAFF</v>
      </c>
      <c r="V335" s="35" t="str">
        <f t="shared" si="599"/>
        <v/>
      </c>
      <c r="W335" s="35" t="str">
        <f t="shared" si="599"/>
        <v/>
      </c>
      <c r="X335" s="35" t="str">
        <f t="shared" si="599"/>
        <v>AAFF</v>
      </c>
      <c r="Y335" s="35" t="str">
        <f t="shared" si="599"/>
        <v>E7FF</v>
      </c>
      <c r="Z335" s="35" t="str">
        <f t="shared" si="599"/>
        <v/>
      </c>
      <c r="AA335" s="35" t="str">
        <f t="shared" si="599"/>
        <v/>
      </c>
      <c r="AB335" s="35" t="str">
        <f t="shared" si="599"/>
        <v/>
      </c>
      <c r="AC335" s="35" t="str">
        <f t="shared" si="599"/>
        <v/>
      </c>
      <c r="AD335" s="35" t="str">
        <f t="shared" si="599"/>
        <v/>
      </c>
      <c r="AE335" s="35" t="str">
        <f t="shared" si="599"/>
        <v/>
      </c>
      <c r="AF335" s="35" t="str">
        <f t="shared" si="599"/>
        <v>E9FF</v>
      </c>
      <c r="AG335" s="35" t="str">
        <f t="shared" si="599"/>
        <v>A0FF</v>
      </c>
      <c r="AH335" s="35" t="str">
        <f t="shared" si="599"/>
        <v/>
      </c>
      <c r="AI335" s="35" t="str">
        <f t="shared" si="599"/>
        <v/>
      </c>
      <c r="AJ335" s="35" t="str">
        <f t="shared" si="599"/>
        <v/>
      </c>
      <c r="AK335" s="35" t="str">
        <f t="shared" si="599"/>
        <v/>
      </c>
      <c r="AL335" s="35" t="str">
        <f t="shared" si="599"/>
        <v/>
      </c>
      <c r="AM335" s="35" t="str">
        <f t="shared" si="599"/>
        <v/>
      </c>
      <c r="AN335" s="35" t="str">
        <f t="shared" si="599"/>
        <v/>
      </c>
      <c r="AO335" s="35" t="str">
        <f t="shared" si="599"/>
        <v/>
      </c>
      <c r="AP335" s="35" t="str">
        <f t="shared" si="599"/>
        <v/>
      </c>
      <c r="AQ335" s="35" t="str">
        <f t="shared" si="599"/>
        <v/>
      </c>
      <c r="AR335" s="35" t="str">
        <f t="shared" si="599"/>
        <v/>
      </c>
      <c r="AS335" s="35" t="str">
        <f t="shared" si="599"/>
        <v/>
      </c>
      <c r="AT335" s="35" t="str">
        <f t="shared" si="599"/>
        <v/>
      </c>
      <c r="AU335" s="35" t="str">
        <f t="shared" si="599"/>
        <v/>
      </c>
      <c r="AV335" s="35" t="str">
        <f t="shared" si="599"/>
        <v/>
      </c>
      <c r="AW335" s="35" t="str">
        <f t="shared" si="599"/>
        <v/>
      </c>
      <c r="AX335" s="35" t="str">
        <f t="shared" si="599"/>
        <v>3100</v>
      </c>
      <c r="AY335" s="35" t="str">
        <f t="shared" si="599"/>
        <v>C8FF</v>
      </c>
      <c r="AZ335" s="35" t="str">
        <f t="shared" si="599"/>
        <v/>
      </c>
      <c r="BA335" s="35" t="str">
        <f t="shared" si="599"/>
        <v/>
      </c>
      <c r="BB335" s="35" t="str">
        <f t="shared" si="599"/>
        <v>F0FF</v>
      </c>
      <c r="BC335" s="35" t="str">
        <f t="shared" si="599"/>
        <v>9DFF</v>
      </c>
      <c r="BD335" s="35" t="str">
        <f t="shared" si="599"/>
        <v/>
      </c>
      <c r="BE335" s="35" t="str">
        <f t="shared" si="599"/>
        <v/>
      </c>
      <c r="BF335" s="35" t="str">
        <f t="shared" si="599"/>
        <v>7200</v>
      </c>
      <c r="BG335" s="35" t="str">
        <f t="shared" si="599"/>
        <v>B5FF</v>
      </c>
      <c r="BH335" s="35" t="str">
        <f t="shared" si="599"/>
        <v>5900</v>
      </c>
      <c r="BI335" s="35" t="str">
        <f t="shared" si="599"/>
        <v>88FF</v>
      </c>
      <c r="BJ335" s="35" t="str">
        <f t="shared" si="599"/>
        <v>9800</v>
      </c>
      <c r="BK335" s="35" t="str">
        <f t="shared" si="599"/>
        <v>CEFF</v>
      </c>
      <c r="BL335" s="35" t="str">
        <f t="shared" si="599"/>
        <v/>
      </c>
      <c r="BM335" s="35" t="str">
        <f t="shared" si="599"/>
        <v/>
      </c>
      <c r="BN335" s="35" t="str">
        <f t="shared" ref="BN335:CS335" si="600">MID(BN318,3,2)&amp;MID(BN318,1,2)</f>
        <v/>
      </c>
      <c r="BO335" s="35" t="str">
        <f t="shared" si="600"/>
        <v/>
      </c>
      <c r="BP335" s="35" t="str">
        <f t="shared" si="600"/>
        <v>5C00</v>
      </c>
      <c r="BQ335" s="35" t="str">
        <f t="shared" si="600"/>
        <v>2400</v>
      </c>
      <c r="BR335" s="35" t="str">
        <f t="shared" si="600"/>
        <v/>
      </c>
      <c r="BS335" s="35" t="str">
        <f t="shared" si="600"/>
        <v/>
      </c>
      <c r="BT335" s="35" t="str">
        <f t="shared" si="600"/>
        <v>2100</v>
      </c>
      <c r="BU335" s="35" t="str">
        <f t="shared" si="600"/>
        <v>0A00</v>
      </c>
      <c r="BV335" s="35" t="str">
        <f t="shared" si="600"/>
        <v/>
      </c>
      <c r="BW335" s="35" t="str">
        <f t="shared" si="600"/>
        <v/>
      </c>
      <c r="BX335" s="35" t="str">
        <f t="shared" si="600"/>
        <v/>
      </c>
      <c r="BY335" s="35" t="str">
        <f t="shared" si="600"/>
        <v/>
      </c>
      <c r="BZ335" s="35" t="str">
        <f t="shared" si="600"/>
        <v/>
      </c>
      <c r="CA335" s="35" t="str">
        <f t="shared" si="600"/>
        <v/>
      </c>
      <c r="CB335" s="35" t="str">
        <f t="shared" si="600"/>
        <v/>
      </c>
      <c r="CC335" s="35" t="str">
        <f t="shared" si="600"/>
        <v/>
      </c>
      <c r="CD335" s="35" t="str">
        <f t="shared" si="600"/>
        <v/>
      </c>
      <c r="CE335" s="35" t="str">
        <f t="shared" si="600"/>
        <v/>
      </c>
      <c r="CF335" s="35" t="str">
        <f t="shared" si="600"/>
        <v/>
      </c>
      <c r="CG335" s="35" t="str">
        <f t="shared" si="600"/>
        <v/>
      </c>
      <c r="CH335" s="35" t="str">
        <f t="shared" si="600"/>
        <v/>
      </c>
      <c r="CI335" s="35" t="str">
        <f t="shared" si="600"/>
        <v/>
      </c>
      <c r="CJ335" s="35" t="str">
        <f t="shared" si="600"/>
        <v/>
      </c>
      <c r="CK335" s="35" t="str">
        <f t="shared" si="600"/>
        <v/>
      </c>
      <c r="CL335" s="35" t="str">
        <f t="shared" si="600"/>
        <v>9AFF</v>
      </c>
      <c r="CM335" s="35" t="str">
        <f t="shared" si="600"/>
        <v>6100</v>
      </c>
      <c r="CN335" s="35" t="str">
        <f t="shared" si="600"/>
        <v>80FF</v>
      </c>
      <c r="CO335" s="35" t="str">
        <f t="shared" si="600"/>
        <v>2500</v>
      </c>
      <c r="CP335" s="35" t="str">
        <f t="shared" si="600"/>
        <v/>
      </c>
      <c r="CQ335" s="35" t="str">
        <f t="shared" si="600"/>
        <v/>
      </c>
      <c r="CR335" s="35" t="str">
        <f t="shared" si="600"/>
        <v>F7FF</v>
      </c>
      <c r="CS335" s="35" t="str">
        <f t="shared" si="600"/>
        <v>9700</v>
      </c>
    </row>
    <row r="336" spans="1:97">
      <c r="A336" s="34">
        <f t="shared" si="588"/>
        <v>8</v>
      </c>
      <c r="B336" s="35" t="str">
        <f t="shared" ref="B336:BM336" si="601">MID(B319,3,2)&amp;MID(B319,1,2)</f>
        <v/>
      </c>
      <c r="C336" s="35" t="str">
        <f t="shared" si="601"/>
        <v/>
      </c>
      <c r="D336" s="35" t="str">
        <f t="shared" si="601"/>
        <v>52FF</v>
      </c>
      <c r="E336" s="35" t="str">
        <f t="shared" si="601"/>
        <v>E9FF</v>
      </c>
      <c r="F336" s="35" t="str">
        <f t="shared" si="601"/>
        <v/>
      </c>
      <c r="G336" s="35" t="str">
        <f t="shared" si="601"/>
        <v/>
      </c>
      <c r="H336" s="35" t="str">
        <f t="shared" si="601"/>
        <v/>
      </c>
      <c r="I336" s="35" t="str">
        <f t="shared" si="601"/>
        <v/>
      </c>
      <c r="J336" s="35" t="str">
        <f t="shared" si="601"/>
        <v/>
      </c>
      <c r="K336" s="35" t="str">
        <f t="shared" si="601"/>
        <v/>
      </c>
      <c r="L336" s="35" t="str">
        <f t="shared" si="601"/>
        <v/>
      </c>
      <c r="M336" s="35" t="str">
        <f t="shared" si="601"/>
        <v/>
      </c>
      <c r="N336" s="35" t="str">
        <f t="shared" si="601"/>
        <v/>
      </c>
      <c r="O336" s="35" t="str">
        <f t="shared" si="601"/>
        <v/>
      </c>
      <c r="P336" s="35" t="str">
        <f t="shared" si="601"/>
        <v/>
      </c>
      <c r="Q336" s="35" t="str">
        <f t="shared" si="601"/>
        <v/>
      </c>
      <c r="R336" s="35" t="str">
        <f t="shared" si="601"/>
        <v/>
      </c>
      <c r="S336" s="35" t="str">
        <f t="shared" si="601"/>
        <v/>
      </c>
      <c r="T336" s="35" t="str">
        <f t="shared" si="601"/>
        <v>D2FF</v>
      </c>
      <c r="U336" s="35" t="str">
        <f t="shared" si="601"/>
        <v>DCFF</v>
      </c>
      <c r="V336" s="35" t="str">
        <f t="shared" si="601"/>
        <v/>
      </c>
      <c r="W336" s="35" t="str">
        <f t="shared" si="601"/>
        <v/>
      </c>
      <c r="X336" s="35" t="str">
        <f t="shared" si="601"/>
        <v/>
      </c>
      <c r="Y336" s="35" t="str">
        <f t="shared" si="601"/>
        <v/>
      </c>
      <c r="Z336" s="35" t="str">
        <f t="shared" si="601"/>
        <v/>
      </c>
      <c r="AA336" s="35" t="str">
        <f t="shared" si="601"/>
        <v/>
      </c>
      <c r="AB336" s="35" t="str">
        <f t="shared" si="601"/>
        <v/>
      </c>
      <c r="AC336" s="35" t="str">
        <f t="shared" si="601"/>
        <v/>
      </c>
      <c r="AD336" s="35" t="str">
        <f t="shared" si="601"/>
        <v/>
      </c>
      <c r="AE336" s="35" t="str">
        <f t="shared" si="601"/>
        <v/>
      </c>
      <c r="AF336" s="35" t="str">
        <f t="shared" si="601"/>
        <v>F0FF</v>
      </c>
      <c r="AG336" s="35" t="str">
        <f t="shared" si="601"/>
        <v>9DFF</v>
      </c>
      <c r="AH336" s="35" t="str">
        <f t="shared" si="601"/>
        <v/>
      </c>
      <c r="AI336" s="35" t="str">
        <f t="shared" si="601"/>
        <v/>
      </c>
      <c r="AJ336" s="35" t="str">
        <f t="shared" si="601"/>
        <v/>
      </c>
      <c r="AK336" s="35" t="str">
        <f t="shared" si="601"/>
        <v/>
      </c>
      <c r="AL336" s="35" t="str">
        <f t="shared" si="601"/>
        <v/>
      </c>
      <c r="AM336" s="35" t="str">
        <f t="shared" si="601"/>
        <v/>
      </c>
      <c r="AN336" s="35" t="str">
        <f t="shared" si="601"/>
        <v/>
      </c>
      <c r="AO336" s="35" t="str">
        <f t="shared" si="601"/>
        <v/>
      </c>
      <c r="AP336" s="35" t="str">
        <f t="shared" si="601"/>
        <v/>
      </c>
      <c r="AQ336" s="35" t="str">
        <f t="shared" si="601"/>
        <v/>
      </c>
      <c r="AR336" s="35" t="str">
        <f t="shared" si="601"/>
        <v/>
      </c>
      <c r="AS336" s="35" t="str">
        <f t="shared" si="601"/>
        <v/>
      </c>
      <c r="AT336" s="35" t="str">
        <f t="shared" si="601"/>
        <v/>
      </c>
      <c r="AU336" s="35" t="str">
        <f t="shared" si="601"/>
        <v/>
      </c>
      <c r="AV336" s="35" t="str">
        <f t="shared" si="601"/>
        <v/>
      </c>
      <c r="AW336" s="35" t="str">
        <f t="shared" si="601"/>
        <v/>
      </c>
      <c r="AX336" s="35" t="str">
        <f t="shared" si="601"/>
        <v/>
      </c>
      <c r="AY336" s="35" t="str">
        <f t="shared" si="601"/>
        <v/>
      </c>
      <c r="AZ336" s="35" t="str">
        <f t="shared" si="601"/>
        <v/>
      </c>
      <c r="BA336" s="35" t="str">
        <f t="shared" si="601"/>
        <v/>
      </c>
      <c r="BB336" s="35" t="str">
        <f t="shared" si="601"/>
        <v/>
      </c>
      <c r="BC336" s="35" t="str">
        <f t="shared" si="601"/>
        <v/>
      </c>
      <c r="BD336" s="35" t="str">
        <f t="shared" si="601"/>
        <v/>
      </c>
      <c r="BE336" s="35" t="str">
        <f t="shared" si="601"/>
        <v/>
      </c>
      <c r="BF336" s="35" t="str">
        <f t="shared" si="601"/>
        <v/>
      </c>
      <c r="BG336" s="35" t="str">
        <f t="shared" si="601"/>
        <v/>
      </c>
      <c r="BH336" s="35" t="str">
        <f t="shared" si="601"/>
        <v/>
      </c>
      <c r="BI336" s="35" t="str">
        <f t="shared" si="601"/>
        <v/>
      </c>
      <c r="BJ336" s="35" t="str">
        <f t="shared" si="601"/>
        <v/>
      </c>
      <c r="BK336" s="35" t="str">
        <f t="shared" si="601"/>
        <v/>
      </c>
      <c r="BL336" s="35" t="str">
        <f t="shared" si="601"/>
        <v/>
      </c>
      <c r="BM336" s="35" t="str">
        <f t="shared" si="601"/>
        <v/>
      </c>
      <c r="BN336" s="35" t="str">
        <f t="shared" ref="BN336:CS336" si="602">MID(BN319,3,2)&amp;MID(BN319,1,2)</f>
        <v/>
      </c>
      <c r="BO336" s="35" t="str">
        <f t="shared" si="602"/>
        <v/>
      </c>
      <c r="BP336" s="35" t="str">
        <f t="shared" si="602"/>
        <v/>
      </c>
      <c r="BQ336" s="35" t="str">
        <f t="shared" si="602"/>
        <v/>
      </c>
      <c r="BR336" s="35" t="str">
        <f t="shared" si="602"/>
        <v/>
      </c>
      <c r="BS336" s="35" t="str">
        <f t="shared" si="602"/>
        <v/>
      </c>
      <c r="BT336" s="35" t="str">
        <f t="shared" si="602"/>
        <v/>
      </c>
      <c r="BU336" s="35" t="str">
        <f t="shared" si="602"/>
        <v/>
      </c>
      <c r="BV336" s="35" t="str">
        <f t="shared" si="602"/>
        <v/>
      </c>
      <c r="BW336" s="35" t="str">
        <f t="shared" si="602"/>
        <v/>
      </c>
      <c r="BX336" s="35" t="str">
        <f t="shared" si="602"/>
        <v/>
      </c>
      <c r="BY336" s="35" t="str">
        <f t="shared" si="602"/>
        <v/>
      </c>
      <c r="BZ336" s="35" t="str">
        <f t="shared" si="602"/>
        <v/>
      </c>
      <c r="CA336" s="35" t="str">
        <f t="shared" si="602"/>
        <v/>
      </c>
      <c r="CB336" s="35" t="str">
        <f t="shared" si="602"/>
        <v/>
      </c>
      <c r="CC336" s="35" t="str">
        <f t="shared" si="602"/>
        <v/>
      </c>
      <c r="CD336" s="35" t="str">
        <f t="shared" si="602"/>
        <v/>
      </c>
      <c r="CE336" s="35" t="str">
        <f t="shared" si="602"/>
        <v/>
      </c>
      <c r="CF336" s="35" t="str">
        <f t="shared" si="602"/>
        <v/>
      </c>
      <c r="CG336" s="35" t="str">
        <f t="shared" si="602"/>
        <v/>
      </c>
      <c r="CH336" s="35" t="str">
        <f t="shared" si="602"/>
        <v/>
      </c>
      <c r="CI336" s="35" t="str">
        <f t="shared" si="602"/>
        <v/>
      </c>
      <c r="CJ336" s="35" t="str">
        <f t="shared" si="602"/>
        <v/>
      </c>
      <c r="CK336" s="35" t="str">
        <f t="shared" si="602"/>
        <v/>
      </c>
      <c r="CL336" s="35" t="str">
        <f t="shared" si="602"/>
        <v/>
      </c>
      <c r="CM336" s="35" t="str">
        <f t="shared" si="602"/>
        <v/>
      </c>
      <c r="CN336" s="35" t="str">
        <f t="shared" si="602"/>
        <v/>
      </c>
      <c r="CO336" s="35" t="str">
        <f t="shared" si="602"/>
        <v/>
      </c>
      <c r="CP336" s="35" t="str">
        <f t="shared" si="602"/>
        <v/>
      </c>
      <c r="CQ336" s="35" t="str">
        <f t="shared" si="602"/>
        <v/>
      </c>
      <c r="CR336" s="35" t="str">
        <f t="shared" si="602"/>
        <v>1600</v>
      </c>
      <c r="CS336" s="35" t="str">
        <f t="shared" si="602"/>
        <v>9500</v>
      </c>
    </row>
    <row r="337" spans="1:97">
      <c r="A337" s="34">
        <f t="shared" si="588"/>
        <v>9</v>
      </c>
      <c r="B337" s="35" t="str">
        <f t="shared" ref="B337:BM337" si="603">MID(B320,3,2)&amp;MID(B320,1,2)</f>
        <v/>
      </c>
      <c r="C337" s="35" t="str">
        <f t="shared" si="603"/>
        <v/>
      </c>
      <c r="D337" s="35" t="str">
        <f t="shared" si="603"/>
        <v/>
      </c>
      <c r="E337" s="35" t="str">
        <f t="shared" si="603"/>
        <v/>
      </c>
      <c r="F337" s="35" t="str">
        <f t="shared" si="603"/>
        <v/>
      </c>
      <c r="G337" s="35" t="str">
        <f t="shared" si="603"/>
        <v/>
      </c>
      <c r="H337" s="35" t="str">
        <f t="shared" si="603"/>
        <v/>
      </c>
      <c r="I337" s="35" t="str">
        <f t="shared" si="603"/>
        <v/>
      </c>
      <c r="J337" s="35" t="str">
        <f t="shared" si="603"/>
        <v/>
      </c>
      <c r="K337" s="35" t="str">
        <f t="shared" si="603"/>
        <v/>
      </c>
      <c r="L337" s="35" t="str">
        <f t="shared" si="603"/>
        <v/>
      </c>
      <c r="M337" s="35" t="str">
        <f t="shared" si="603"/>
        <v/>
      </c>
      <c r="N337" s="35" t="str">
        <f t="shared" si="603"/>
        <v/>
      </c>
      <c r="O337" s="35" t="str">
        <f t="shared" si="603"/>
        <v/>
      </c>
      <c r="P337" s="35" t="str">
        <f t="shared" si="603"/>
        <v/>
      </c>
      <c r="Q337" s="35" t="str">
        <f t="shared" si="603"/>
        <v/>
      </c>
      <c r="R337" s="35" t="str">
        <f t="shared" si="603"/>
        <v/>
      </c>
      <c r="S337" s="35" t="str">
        <f t="shared" si="603"/>
        <v/>
      </c>
      <c r="T337" s="35" t="str">
        <f t="shared" si="603"/>
        <v/>
      </c>
      <c r="U337" s="35" t="str">
        <f t="shared" si="603"/>
        <v/>
      </c>
      <c r="V337" s="35" t="str">
        <f t="shared" si="603"/>
        <v/>
      </c>
      <c r="W337" s="35" t="str">
        <f t="shared" si="603"/>
        <v/>
      </c>
      <c r="X337" s="35" t="str">
        <f t="shared" si="603"/>
        <v/>
      </c>
      <c r="Y337" s="35" t="str">
        <f t="shared" si="603"/>
        <v/>
      </c>
      <c r="Z337" s="35" t="str">
        <f t="shared" si="603"/>
        <v/>
      </c>
      <c r="AA337" s="35" t="str">
        <f t="shared" si="603"/>
        <v/>
      </c>
      <c r="AB337" s="35" t="str">
        <f t="shared" si="603"/>
        <v/>
      </c>
      <c r="AC337" s="35" t="str">
        <f t="shared" si="603"/>
        <v/>
      </c>
      <c r="AD337" s="35" t="str">
        <f t="shared" si="603"/>
        <v/>
      </c>
      <c r="AE337" s="35" t="str">
        <f t="shared" si="603"/>
        <v/>
      </c>
      <c r="AF337" s="35" t="str">
        <f t="shared" si="603"/>
        <v/>
      </c>
      <c r="AG337" s="35" t="str">
        <f t="shared" si="603"/>
        <v/>
      </c>
      <c r="AH337" s="35" t="str">
        <f t="shared" si="603"/>
        <v/>
      </c>
      <c r="AI337" s="35" t="str">
        <f t="shared" si="603"/>
        <v/>
      </c>
      <c r="AJ337" s="35" t="str">
        <f t="shared" si="603"/>
        <v/>
      </c>
      <c r="AK337" s="35" t="str">
        <f t="shared" si="603"/>
        <v/>
      </c>
      <c r="AL337" s="35" t="str">
        <f t="shared" si="603"/>
        <v/>
      </c>
      <c r="AM337" s="35" t="str">
        <f t="shared" si="603"/>
        <v/>
      </c>
      <c r="AN337" s="35" t="str">
        <f t="shared" si="603"/>
        <v/>
      </c>
      <c r="AO337" s="35" t="str">
        <f t="shared" si="603"/>
        <v/>
      </c>
      <c r="AP337" s="35" t="str">
        <f t="shared" si="603"/>
        <v/>
      </c>
      <c r="AQ337" s="35" t="str">
        <f t="shared" si="603"/>
        <v/>
      </c>
      <c r="AR337" s="35" t="str">
        <f t="shared" si="603"/>
        <v/>
      </c>
      <c r="AS337" s="35" t="str">
        <f t="shared" si="603"/>
        <v/>
      </c>
      <c r="AT337" s="35" t="str">
        <f t="shared" si="603"/>
        <v/>
      </c>
      <c r="AU337" s="35" t="str">
        <f t="shared" si="603"/>
        <v/>
      </c>
      <c r="AV337" s="35" t="str">
        <f t="shared" si="603"/>
        <v/>
      </c>
      <c r="AW337" s="35" t="str">
        <f t="shared" si="603"/>
        <v/>
      </c>
      <c r="AX337" s="35" t="str">
        <f t="shared" si="603"/>
        <v/>
      </c>
      <c r="AY337" s="35" t="str">
        <f t="shared" si="603"/>
        <v/>
      </c>
      <c r="AZ337" s="35" t="str">
        <f t="shared" si="603"/>
        <v/>
      </c>
      <c r="BA337" s="35" t="str">
        <f t="shared" si="603"/>
        <v/>
      </c>
      <c r="BB337" s="35" t="str">
        <f t="shared" si="603"/>
        <v/>
      </c>
      <c r="BC337" s="35" t="str">
        <f t="shared" si="603"/>
        <v/>
      </c>
      <c r="BD337" s="35" t="str">
        <f t="shared" si="603"/>
        <v/>
      </c>
      <c r="BE337" s="35" t="str">
        <f t="shared" si="603"/>
        <v/>
      </c>
      <c r="BF337" s="35" t="str">
        <f t="shared" si="603"/>
        <v/>
      </c>
      <c r="BG337" s="35" t="str">
        <f t="shared" si="603"/>
        <v/>
      </c>
      <c r="BH337" s="35" t="str">
        <f t="shared" si="603"/>
        <v/>
      </c>
      <c r="BI337" s="35" t="str">
        <f t="shared" si="603"/>
        <v/>
      </c>
      <c r="BJ337" s="35" t="str">
        <f t="shared" si="603"/>
        <v/>
      </c>
      <c r="BK337" s="35" t="str">
        <f t="shared" si="603"/>
        <v/>
      </c>
      <c r="BL337" s="35" t="str">
        <f t="shared" si="603"/>
        <v/>
      </c>
      <c r="BM337" s="35" t="str">
        <f t="shared" si="603"/>
        <v/>
      </c>
      <c r="BN337" s="35" t="str">
        <f t="shared" ref="BN337:CS337" si="604">MID(BN320,3,2)&amp;MID(BN320,1,2)</f>
        <v/>
      </c>
      <c r="BO337" s="35" t="str">
        <f t="shared" si="604"/>
        <v/>
      </c>
      <c r="BP337" s="35" t="str">
        <f t="shared" si="604"/>
        <v/>
      </c>
      <c r="BQ337" s="35" t="str">
        <f t="shared" si="604"/>
        <v/>
      </c>
      <c r="BR337" s="35" t="str">
        <f t="shared" si="604"/>
        <v/>
      </c>
      <c r="BS337" s="35" t="str">
        <f t="shared" si="604"/>
        <v/>
      </c>
      <c r="BT337" s="35" t="str">
        <f t="shared" si="604"/>
        <v/>
      </c>
      <c r="BU337" s="35" t="str">
        <f t="shared" si="604"/>
        <v/>
      </c>
      <c r="BV337" s="35" t="str">
        <f t="shared" si="604"/>
        <v/>
      </c>
      <c r="BW337" s="35" t="str">
        <f t="shared" si="604"/>
        <v/>
      </c>
      <c r="BX337" s="35" t="str">
        <f t="shared" si="604"/>
        <v/>
      </c>
      <c r="BY337" s="35" t="str">
        <f t="shared" si="604"/>
        <v/>
      </c>
      <c r="BZ337" s="35" t="str">
        <f t="shared" si="604"/>
        <v/>
      </c>
      <c r="CA337" s="35" t="str">
        <f t="shared" si="604"/>
        <v/>
      </c>
      <c r="CB337" s="35" t="str">
        <f t="shared" si="604"/>
        <v/>
      </c>
      <c r="CC337" s="35" t="str">
        <f t="shared" si="604"/>
        <v/>
      </c>
      <c r="CD337" s="35" t="str">
        <f t="shared" si="604"/>
        <v/>
      </c>
      <c r="CE337" s="35" t="str">
        <f t="shared" si="604"/>
        <v/>
      </c>
      <c r="CF337" s="35" t="str">
        <f t="shared" si="604"/>
        <v/>
      </c>
      <c r="CG337" s="35" t="str">
        <f t="shared" si="604"/>
        <v/>
      </c>
      <c r="CH337" s="35" t="str">
        <f t="shared" si="604"/>
        <v/>
      </c>
      <c r="CI337" s="35" t="str">
        <f t="shared" si="604"/>
        <v/>
      </c>
      <c r="CJ337" s="35" t="str">
        <f t="shared" si="604"/>
        <v/>
      </c>
      <c r="CK337" s="35" t="str">
        <f t="shared" si="604"/>
        <v/>
      </c>
      <c r="CL337" s="35" t="str">
        <f t="shared" si="604"/>
        <v/>
      </c>
      <c r="CM337" s="35" t="str">
        <f t="shared" si="604"/>
        <v/>
      </c>
      <c r="CN337" s="35" t="str">
        <f t="shared" si="604"/>
        <v/>
      </c>
      <c r="CO337" s="35" t="str">
        <f t="shared" si="604"/>
        <v/>
      </c>
      <c r="CP337" s="35" t="str">
        <f t="shared" si="604"/>
        <v/>
      </c>
      <c r="CQ337" s="35" t="str">
        <f t="shared" si="604"/>
        <v/>
      </c>
      <c r="CR337" s="35" t="str">
        <f t="shared" si="604"/>
        <v>2700</v>
      </c>
      <c r="CS337" s="35" t="str">
        <f t="shared" si="604"/>
        <v>9000</v>
      </c>
    </row>
    <row r="338" spans="1:97">
      <c r="A338" s="34">
        <f t="shared" si="588"/>
        <v>10</v>
      </c>
      <c r="B338" s="35" t="str">
        <f t="shared" ref="B338:BM338" si="605">MID(B321,3,2)&amp;MID(B321,1,2)</f>
        <v/>
      </c>
      <c r="C338" s="35" t="str">
        <f t="shared" si="605"/>
        <v/>
      </c>
      <c r="D338" s="35" t="str">
        <f t="shared" si="605"/>
        <v/>
      </c>
      <c r="E338" s="35" t="str">
        <f t="shared" si="605"/>
        <v/>
      </c>
      <c r="F338" s="35" t="str">
        <f t="shared" si="605"/>
        <v/>
      </c>
      <c r="G338" s="35" t="str">
        <f t="shared" si="605"/>
        <v/>
      </c>
      <c r="H338" s="35" t="str">
        <f t="shared" si="605"/>
        <v/>
      </c>
      <c r="I338" s="35" t="str">
        <f t="shared" si="605"/>
        <v/>
      </c>
      <c r="J338" s="35" t="str">
        <f t="shared" si="605"/>
        <v/>
      </c>
      <c r="K338" s="35" t="str">
        <f t="shared" si="605"/>
        <v/>
      </c>
      <c r="L338" s="35" t="str">
        <f t="shared" si="605"/>
        <v/>
      </c>
      <c r="M338" s="35" t="str">
        <f t="shared" si="605"/>
        <v/>
      </c>
      <c r="N338" s="35" t="str">
        <f t="shared" si="605"/>
        <v/>
      </c>
      <c r="O338" s="35" t="str">
        <f t="shared" si="605"/>
        <v/>
      </c>
      <c r="P338" s="35" t="str">
        <f t="shared" si="605"/>
        <v/>
      </c>
      <c r="Q338" s="35" t="str">
        <f t="shared" si="605"/>
        <v/>
      </c>
      <c r="R338" s="35" t="str">
        <f t="shared" si="605"/>
        <v/>
      </c>
      <c r="S338" s="35" t="str">
        <f t="shared" si="605"/>
        <v/>
      </c>
      <c r="T338" s="35" t="str">
        <f t="shared" si="605"/>
        <v/>
      </c>
      <c r="U338" s="35" t="str">
        <f t="shared" si="605"/>
        <v/>
      </c>
      <c r="V338" s="35" t="str">
        <f t="shared" si="605"/>
        <v/>
      </c>
      <c r="W338" s="35" t="str">
        <f t="shared" si="605"/>
        <v/>
      </c>
      <c r="X338" s="35" t="str">
        <f t="shared" si="605"/>
        <v/>
      </c>
      <c r="Y338" s="35" t="str">
        <f t="shared" si="605"/>
        <v/>
      </c>
      <c r="Z338" s="35" t="str">
        <f t="shared" si="605"/>
        <v/>
      </c>
      <c r="AA338" s="35" t="str">
        <f t="shared" si="605"/>
        <v/>
      </c>
      <c r="AB338" s="35" t="str">
        <f t="shared" si="605"/>
        <v/>
      </c>
      <c r="AC338" s="35" t="str">
        <f t="shared" si="605"/>
        <v/>
      </c>
      <c r="AD338" s="35" t="str">
        <f t="shared" si="605"/>
        <v/>
      </c>
      <c r="AE338" s="35" t="str">
        <f t="shared" si="605"/>
        <v/>
      </c>
      <c r="AF338" s="35" t="str">
        <f t="shared" si="605"/>
        <v/>
      </c>
      <c r="AG338" s="35" t="str">
        <f t="shared" si="605"/>
        <v/>
      </c>
      <c r="AH338" s="35" t="str">
        <f t="shared" si="605"/>
        <v/>
      </c>
      <c r="AI338" s="35" t="str">
        <f t="shared" si="605"/>
        <v/>
      </c>
      <c r="AJ338" s="35" t="str">
        <f t="shared" si="605"/>
        <v/>
      </c>
      <c r="AK338" s="35" t="str">
        <f t="shared" si="605"/>
        <v/>
      </c>
      <c r="AL338" s="35" t="str">
        <f t="shared" si="605"/>
        <v/>
      </c>
      <c r="AM338" s="35" t="str">
        <f t="shared" si="605"/>
        <v/>
      </c>
      <c r="AN338" s="35" t="str">
        <f t="shared" si="605"/>
        <v/>
      </c>
      <c r="AO338" s="35" t="str">
        <f t="shared" si="605"/>
        <v/>
      </c>
      <c r="AP338" s="35" t="str">
        <f t="shared" si="605"/>
        <v/>
      </c>
      <c r="AQ338" s="35" t="str">
        <f t="shared" si="605"/>
        <v/>
      </c>
      <c r="AR338" s="35" t="str">
        <f t="shared" si="605"/>
        <v/>
      </c>
      <c r="AS338" s="35" t="str">
        <f t="shared" si="605"/>
        <v/>
      </c>
      <c r="AT338" s="35" t="str">
        <f t="shared" si="605"/>
        <v/>
      </c>
      <c r="AU338" s="35" t="str">
        <f t="shared" si="605"/>
        <v/>
      </c>
      <c r="AV338" s="35" t="str">
        <f t="shared" si="605"/>
        <v/>
      </c>
      <c r="AW338" s="35" t="str">
        <f t="shared" si="605"/>
        <v/>
      </c>
      <c r="AX338" s="35" t="str">
        <f t="shared" si="605"/>
        <v/>
      </c>
      <c r="AY338" s="35" t="str">
        <f t="shared" si="605"/>
        <v/>
      </c>
      <c r="AZ338" s="35" t="str">
        <f t="shared" si="605"/>
        <v/>
      </c>
      <c r="BA338" s="35" t="str">
        <f t="shared" si="605"/>
        <v/>
      </c>
      <c r="BB338" s="35" t="str">
        <f t="shared" si="605"/>
        <v/>
      </c>
      <c r="BC338" s="35" t="str">
        <f t="shared" si="605"/>
        <v/>
      </c>
      <c r="BD338" s="35" t="str">
        <f t="shared" si="605"/>
        <v/>
      </c>
      <c r="BE338" s="35" t="str">
        <f t="shared" si="605"/>
        <v/>
      </c>
      <c r="BF338" s="35" t="str">
        <f t="shared" si="605"/>
        <v/>
      </c>
      <c r="BG338" s="35" t="str">
        <f t="shared" si="605"/>
        <v/>
      </c>
      <c r="BH338" s="35" t="str">
        <f t="shared" si="605"/>
        <v/>
      </c>
      <c r="BI338" s="35" t="str">
        <f t="shared" si="605"/>
        <v/>
      </c>
      <c r="BJ338" s="35" t="str">
        <f t="shared" si="605"/>
        <v/>
      </c>
      <c r="BK338" s="35" t="str">
        <f t="shared" si="605"/>
        <v/>
      </c>
      <c r="BL338" s="35" t="str">
        <f t="shared" si="605"/>
        <v/>
      </c>
      <c r="BM338" s="35" t="str">
        <f t="shared" si="605"/>
        <v/>
      </c>
      <c r="BN338" s="35" t="str">
        <f t="shared" ref="BN338:CS338" si="606">MID(BN321,3,2)&amp;MID(BN321,1,2)</f>
        <v/>
      </c>
      <c r="BO338" s="35" t="str">
        <f t="shared" si="606"/>
        <v/>
      </c>
      <c r="BP338" s="35" t="str">
        <f t="shared" si="606"/>
        <v/>
      </c>
      <c r="BQ338" s="35" t="str">
        <f t="shared" si="606"/>
        <v/>
      </c>
      <c r="BR338" s="35" t="str">
        <f t="shared" si="606"/>
        <v/>
      </c>
      <c r="BS338" s="35" t="str">
        <f t="shared" si="606"/>
        <v/>
      </c>
      <c r="BT338" s="35" t="str">
        <f t="shared" si="606"/>
        <v/>
      </c>
      <c r="BU338" s="35" t="str">
        <f t="shared" si="606"/>
        <v/>
      </c>
      <c r="BV338" s="35" t="str">
        <f t="shared" si="606"/>
        <v/>
      </c>
      <c r="BW338" s="35" t="str">
        <f t="shared" si="606"/>
        <v/>
      </c>
      <c r="BX338" s="35" t="str">
        <f t="shared" si="606"/>
        <v/>
      </c>
      <c r="BY338" s="35" t="str">
        <f t="shared" si="606"/>
        <v/>
      </c>
      <c r="BZ338" s="35" t="str">
        <f t="shared" si="606"/>
        <v/>
      </c>
      <c r="CA338" s="35" t="str">
        <f t="shared" si="606"/>
        <v/>
      </c>
      <c r="CB338" s="35" t="str">
        <f t="shared" si="606"/>
        <v/>
      </c>
      <c r="CC338" s="35" t="str">
        <f t="shared" si="606"/>
        <v/>
      </c>
      <c r="CD338" s="35" t="str">
        <f t="shared" si="606"/>
        <v/>
      </c>
      <c r="CE338" s="35" t="str">
        <f t="shared" si="606"/>
        <v/>
      </c>
      <c r="CF338" s="35" t="str">
        <f t="shared" si="606"/>
        <v/>
      </c>
      <c r="CG338" s="35" t="str">
        <f t="shared" si="606"/>
        <v/>
      </c>
      <c r="CH338" s="35" t="str">
        <f t="shared" si="606"/>
        <v/>
      </c>
      <c r="CI338" s="35" t="str">
        <f t="shared" si="606"/>
        <v/>
      </c>
      <c r="CJ338" s="35" t="str">
        <f t="shared" si="606"/>
        <v/>
      </c>
      <c r="CK338" s="35" t="str">
        <f t="shared" si="606"/>
        <v/>
      </c>
      <c r="CL338" s="35" t="str">
        <f t="shared" si="606"/>
        <v/>
      </c>
      <c r="CM338" s="35" t="str">
        <f t="shared" si="606"/>
        <v/>
      </c>
      <c r="CN338" s="35" t="str">
        <f t="shared" si="606"/>
        <v/>
      </c>
      <c r="CO338" s="35" t="str">
        <f t="shared" si="606"/>
        <v/>
      </c>
      <c r="CP338" s="35" t="str">
        <f t="shared" si="606"/>
        <v/>
      </c>
      <c r="CQ338" s="35" t="str">
        <f t="shared" si="606"/>
        <v/>
      </c>
      <c r="CR338" s="35" t="str">
        <f t="shared" si="606"/>
        <v>3000</v>
      </c>
      <c r="CS338" s="35" t="str">
        <f t="shared" si="606"/>
        <v>8900</v>
      </c>
    </row>
    <row r="339" spans="1:97">
      <c r="A339" s="34">
        <f t="shared" si="588"/>
        <v>11</v>
      </c>
      <c r="B339" s="35" t="str">
        <f t="shared" ref="B339:BM339" si="607">MID(B322,3,2)&amp;MID(B322,1,2)</f>
        <v/>
      </c>
      <c r="C339" s="35" t="str">
        <f t="shared" si="607"/>
        <v/>
      </c>
      <c r="D339" s="35" t="str">
        <f t="shared" si="607"/>
        <v/>
      </c>
      <c r="E339" s="35" t="str">
        <f t="shared" si="607"/>
        <v/>
      </c>
      <c r="F339" s="35" t="str">
        <f t="shared" si="607"/>
        <v/>
      </c>
      <c r="G339" s="35" t="str">
        <f t="shared" si="607"/>
        <v/>
      </c>
      <c r="H339" s="35" t="str">
        <f t="shared" si="607"/>
        <v/>
      </c>
      <c r="I339" s="35" t="str">
        <f t="shared" si="607"/>
        <v/>
      </c>
      <c r="J339" s="35" t="str">
        <f t="shared" si="607"/>
        <v/>
      </c>
      <c r="K339" s="35" t="str">
        <f t="shared" si="607"/>
        <v/>
      </c>
      <c r="L339" s="35" t="str">
        <f t="shared" si="607"/>
        <v/>
      </c>
      <c r="M339" s="35" t="str">
        <f t="shared" si="607"/>
        <v/>
      </c>
      <c r="N339" s="35" t="str">
        <f t="shared" si="607"/>
        <v/>
      </c>
      <c r="O339" s="35" t="str">
        <f t="shared" si="607"/>
        <v/>
      </c>
      <c r="P339" s="35" t="str">
        <f t="shared" si="607"/>
        <v/>
      </c>
      <c r="Q339" s="35" t="str">
        <f t="shared" si="607"/>
        <v/>
      </c>
      <c r="R339" s="35" t="str">
        <f t="shared" si="607"/>
        <v/>
      </c>
      <c r="S339" s="35" t="str">
        <f t="shared" si="607"/>
        <v/>
      </c>
      <c r="T339" s="35" t="str">
        <f t="shared" si="607"/>
        <v/>
      </c>
      <c r="U339" s="35" t="str">
        <f t="shared" si="607"/>
        <v/>
      </c>
      <c r="V339" s="35" t="str">
        <f t="shared" si="607"/>
        <v/>
      </c>
      <c r="W339" s="35" t="str">
        <f t="shared" si="607"/>
        <v/>
      </c>
      <c r="X339" s="35" t="str">
        <f t="shared" si="607"/>
        <v/>
      </c>
      <c r="Y339" s="35" t="str">
        <f t="shared" si="607"/>
        <v/>
      </c>
      <c r="Z339" s="35" t="str">
        <f t="shared" si="607"/>
        <v/>
      </c>
      <c r="AA339" s="35" t="str">
        <f t="shared" si="607"/>
        <v/>
      </c>
      <c r="AB339" s="35" t="str">
        <f t="shared" si="607"/>
        <v/>
      </c>
      <c r="AC339" s="35" t="str">
        <f t="shared" si="607"/>
        <v/>
      </c>
      <c r="AD339" s="35" t="str">
        <f t="shared" si="607"/>
        <v/>
      </c>
      <c r="AE339" s="35" t="str">
        <f t="shared" si="607"/>
        <v/>
      </c>
      <c r="AF339" s="35" t="str">
        <f t="shared" si="607"/>
        <v/>
      </c>
      <c r="AG339" s="35" t="str">
        <f t="shared" si="607"/>
        <v/>
      </c>
      <c r="AH339" s="35" t="str">
        <f t="shared" si="607"/>
        <v/>
      </c>
      <c r="AI339" s="35" t="str">
        <f t="shared" si="607"/>
        <v/>
      </c>
      <c r="AJ339" s="35" t="str">
        <f t="shared" si="607"/>
        <v/>
      </c>
      <c r="AK339" s="35" t="str">
        <f t="shared" si="607"/>
        <v/>
      </c>
      <c r="AL339" s="35" t="str">
        <f t="shared" si="607"/>
        <v/>
      </c>
      <c r="AM339" s="35" t="str">
        <f t="shared" si="607"/>
        <v/>
      </c>
      <c r="AN339" s="35" t="str">
        <f t="shared" si="607"/>
        <v/>
      </c>
      <c r="AO339" s="35" t="str">
        <f t="shared" si="607"/>
        <v/>
      </c>
      <c r="AP339" s="35" t="str">
        <f t="shared" si="607"/>
        <v/>
      </c>
      <c r="AQ339" s="35" t="str">
        <f t="shared" si="607"/>
        <v/>
      </c>
      <c r="AR339" s="35" t="str">
        <f t="shared" si="607"/>
        <v/>
      </c>
      <c r="AS339" s="35" t="str">
        <f t="shared" si="607"/>
        <v/>
      </c>
      <c r="AT339" s="35" t="str">
        <f t="shared" si="607"/>
        <v/>
      </c>
      <c r="AU339" s="35" t="str">
        <f t="shared" si="607"/>
        <v/>
      </c>
      <c r="AV339" s="35" t="str">
        <f t="shared" si="607"/>
        <v/>
      </c>
      <c r="AW339" s="35" t="str">
        <f t="shared" si="607"/>
        <v/>
      </c>
      <c r="AX339" s="35" t="str">
        <f t="shared" si="607"/>
        <v/>
      </c>
      <c r="AY339" s="35" t="str">
        <f t="shared" si="607"/>
        <v/>
      </c>
      <c r="AZ339" s="35" t="str">
        <f t="shared" si="607"/>
        <v/>
      </c>
      <c r="BA339" s="35" t="str">
        <f t="shared" si="607"/>
        <v/>
      </c>
      <c r="BB339" s="35" t="str">
        <f t="shared" si="607"/>
        <v/>
      </c>
      <c r="BC339" s="35" t="str">
        <f t="shared" si="607"/>
        <v/>
      </c>
      <c r="BD339" s="35" t="str">
        <f t="shared" si="607"/>
        <v/>
      </c>
      <c r="BE339" s="35" t="str">
        <f t="shared" si="607"/>
        <v/>
      </c>
      <c r="BF339" s="35" t="str">
        <f t="shared" si="607"/>
        <v/>
      </c>
      <c r="BG339" s="35" t="str">
        <f t="shared" si="607"/>
        <v/>
      </c>
      <c r="BH339" s="35" t="str">
        <f t="shared" si="607"/>
        <v/>
      </c>
      <c r="BI339" s="35" t="str">
        <f t="shared" si="607"/>
        <v/>
      </c>
      <c r="BJ339" s="35" t="str">
        <f t="shared" si="607"/>
        <v/>
      </c>
      <c r="BK339" s="35" t="str">
        <f t="shared" si="607"/>
        <v/>
      </c>
      <c r="BL339" s="35" t="str">
        <f t="shared" si="607"/>
        <v/>
      </c>
      <c r="BM339" s="35" t="str">
        <f t="shared" si="607"/>
        <v/>
      </c>
      <c r="BN339" s="35" t="str">
        <f t="shared" ref="BN339:CS339" si="608">MID(BN322,3,2)&amp;MID(BN322,1,2)</f>
        <v/>
      </c>
      <c r="BO339" s="35" t="str">
        <f t="shared" si="608"/>
        <v/>
      </c>
      <c r="BP339" s="35" t="str">
        <f t="shared" si="608"/>
        <v/>
      </c>
      <c r="BQ339" s="35" t="str">
        <f t="shared" si="608"/>
        <v/>
      </c>
      <c r="BR339" s="35" t="str">
        <f t="shared" si="608"/>
        <v/>
      </c>
      <c r="BS339" s="35" t="str">
        <f t="shared" si="608"/>
        <v/>
      </c>
      <c r="BT339" s="35" t="str">
        <f t="shared" si="608"/>
        <v/>
      </c>
      <c r="BU339" s="35" t="str">
        <f t="shared" si="608"/>
        <v/>
      </c>
      <c r="BV339" s="35" t="str">
        <f t="shared" si="608"/>
        <v/>
      </c>
      <c r="BW339" s="35" t="str">
        <f t="shared" si="608"/>
        <v/>
      </c>
      <c r="BX339" s="35" t="str">
        <f t="shared" si="608"/>
        <v/>
      </c>
      <c r="BY339" s="35" t="str">
        <f t="shared" si="608"/>
        <v/>
      </c>
      <c r="BZ339" s="35" t="str">
        <f t="shared" si="608"/>
        <v/>
      </c>
      <c r="CA339" s="35" t="str">
        <f t="shared" si="608"/>
        <v/>
      </c>
      <c r="CB339" s="35" t="str">
        <f t="shared" si="608"/>
        <v/>
      </c>
      <c r="CC339" s="35" t="str">
        <f t="shared" si="608"/>
        <v/>
      </c>
      <c r="CD339" s="35" t="str">
        <f t="shared" si="608"/>
        <v/>
      </c>
      <c r="CE339" s="35" t="str">
        <f t="shared" si="608"/>
        <v/>
      </c>
      <c r="CF339" s="35" t="str">
        <f t="shared" si="608"/>
        <v/>
      </c>
      <c r="CG339" s="35" t="str">
        <f t="shared" si="608"/>
        <v/>
      </c>
      <c r="CH339" s="35" t="str">
        <f t="shared" si="608"/>
        <v/>
      </c>
      <c r="CI339" s="35" t="str">
        <f t="shared" si="608"/>
        <v/>
      </c>
      <c r="CJ339" s="35" t="str">
        <f t="shared" si="608"/>
        <v/>
      </c>
      <c r="CK339" s="35" t="str">
        <f t="shared" si="608"/>
        <v/>
      </c>
      <c r="CL339" s="35" t="str">
        <f t="shared" si="608"/>
        <v/>
      </c>
      <c r="CM339" s="35" t="str">
        <f t="shared" si="608"/>
        <v/>
      </c>
      <c r="CN339" s="35" t="str">
        <f t="shared" si="608"/>
        <v/>
      </c>
      <c r="CO339" s="35" t="str">
        <f t="shared" si="608"/>
        <v/>
      </c>
      <c r="CP339" s="35" t="str">
        <f t="shared" si="608"/>
        <v/>
      </c>
      <c r="CQ339" s="35" t="str">
        <f t="shared" si="608"/>
        <v/>
      </c>
      <c r="CR339" s="35" t="str">
        <f t="shared" si="608"/>
        <v>3400</v>
      </c>
      <c r="CS339" s="35" t="str">
        <f t="shared" si="608"/>
        <v>8100</v>
      </c>
    </row>
    <row r="340" spans="1:97">
      <c r="A340" s="34">
        <f t="shared" si="588"/>
        <v>12</v>
      </c>
      <c r="B340" s="35" t="str">
        <f t="shared" ref="B340:BM340" si="609">MID(B323,3,2)&amp;MID(B323,1,2)</f>
        <v/>
      </c>
      <c r="C340" s="35" t="str">
        <f t="shared" si="609"/>
        <v/>
      </c>
      <c r="D340" s="35" t="str">
        <f t="shared" si="609"/>
        <v/>
      </c>
      <c r="E340" s="35" t="str">
        <f t="shared" si="609"/>
        <v/>
      </c>
      <c r="F340" s="35" t="str">
        <f t="shared" si="609"/>
        <v/>
      </c>
      <c r="G340" s="35" t="str">
        <f t="shared" si="609"/>
        <v/>
      </c>
      <c r="H340" s="35" t="str">
        <f t="shared" si="609"/>
        <v/>
      </c>
      <c r="I340" s="35" t="str">
        <f t="shared" si="609"/>
        <v/>
      </c>
      <c r="J340" s="35" t="str">
        <f t="shared" si="609"/>
        <v/>
      </c>
      <c r="K340" s="35" t="str">
        <f t="shared" si="609"/>
        <v/>
      </c>
      <c r="L340" s="35" t="str">
        <f t="shared" si="609"/>
        <v/>
      </c>
      <c r="M340" s="35" t="str">
        <f t="shared" si="609"/>
        <v/>
      </c>
      <c r="N340" s="35" t="str">
        <f t="shared" si="609"/>
        <v/>
      </c>
      <c r="O340" s="35" t="str">
        <f t="shared" si="609"/>
        <v/>
      </c>
      <c r="P340" s="35" t="str">
        <f t="shared" si="609"/>
        <v/>
      </c>
      <c r="Q340" s="35" t="str">
        <f t="shared" si="609"/>
        <v/>
      </c>
      <c r="R340" s="35" t="str">
        <f t="shared" si="609"/>
        <v/>
      </c>
      <c r="S340" s="35" t="str">
        <f t="shared" si="609"/>
        <v/>
      </c>
      <c r="T340" s="35" t="str">
        <f t="shared" si="609"/>
        <v/>
      </c>
      <c r="U340" s="35" t="str">
        <f t="shared" si="609"/>
        <v/>
      </c>
      <c r="V340" s="35" t="str">
        <f t="shared" si="609"/>
        <v/>
      </c>
      <c r="W340" s="35" t="str">
        <f t="shared" si="609"/>
        <v/>
      </c>
      <c r="X340" s="35" t="str">
        <f t="shared" si="609"/>
        <v/>
      </c>
      <c r="Y340" s="35" t="str">
        <f t="shared" si="609"/>
        <v/>
      </c>
      <c r="Z340" s="35" t="str">
        <f t="shared" si="609"/>
        <v/>
      </c>
      <c r="AA340" s="35" t="str">
        <f t="shared" si="609"/>
        <v/>
      </c>
      <c r="AB340" s="35" t="str">
        <f t="shared" si="609"/>
        <v/>
      </c>
      <c r="AC340" s="35" t="str">
        <f t="shared" si="609"/>
        <v/>
      </c>
      <c r="AD340" s="35" t="str">
        <f t="shared" si="609"/>
        <v/>
      </c>
      <c r="AE340" s="35" t="str">
        <f t="shared" si="609"/>
        <v/>
      </c>
      <c r="AF340" s="35" t="str">
        <f t="shared" si="609"/>
        <v/>
      </c>
      <c r="AG340" s="35" t="str">
        <f t="shared" si="609"/>
        <v/>
      </c>
      <c r="AH340" s="35" t="str">
        <f t="shared" si="609"/>
        <v/>
      </c>
      <c r="AI340" s="35" t="str">
        <f t="shared" si="609"/>
        <v/>
      </c>
      <c r="AJ340" s="35" t="str">
        <f t="shared" si="609"/>
        <v/>
      </c>
      <c r="AK340" s="35" t="str">
        <f t="shared" si="609"/>
        <v/>
      </c>
      <c r="AL340" s="35" t="str">
        <f t="shared" si="609"/>
        <v/>
      </c>
      <c r="AM340" s="35" t="str">
        <f t="shared" si="609"/>
        <v/>
      </c>
      <c r="AN340" s="35" t="str">
        <f t="shared" si="609"/>
        <v/>
      </c>
      <c r="AO340" s="35" t="str">
        <f t="shared" si="609"/>
        <v/>
      </c>
      <c r="AP340" s="35" t="str">
        <f t="shared" si="609"/>
        <v/>
      </c>
      <c r="AQ340" s="35" t="str">
        <f t="shared" si="609"/>
        <v/>
      </c>
      <c r="AR340" s="35" t="str">
        <f t="shared" si="609"/>
        <v/>
      </c>
      <c r="AS340" s="35" t="str">
        <f t="shared" si="609"/>
        <v/>
      </c>
      <c r="AT340" s="35" t="str">
        <f t="shared" si="609"/>
        <v/>
      </c>
      <c r="AU340" s="35" t="str">
        <f t="shared" si="609"/>
        <v/>
      </c>
      <c r="AV340" s="35" t="str">
        <f t="shared" si="609"/>
        <v/>
      </c>
      <c r="AW340" s="35" t="str">
        <f t="shared" si="609"/>
        <v/>
      </c>
      <c r="AX340" s="35" t="str">
        <f t="shared" si="609"/>
        <v/>
      </c>
      <c r="AY340" s="35" t="str">
        <f t="shared" si="609"/>
        <v/>
      </c>
      <c r="AZ340" s="35" t="str">
        <f t="shared" si="609"/>
        <v/>
      </c>
      <c r="BA340" s="35" t="str">
        <f t="shared" si="609"/>
        <v/>
      </c>
      <c r="BB340" s="35" t="str">
        <f t="shared" si="609"/>
        <v/>
      </c>
      <c r="BC340" s="35" t="str">
        <f t="shared" si="609"/>
        <v/>
      </c>
      <c r="BD340" s="35" t="str">
        <f t="shared" si="609"/>
        <v/>
      </c>
      <c r="BE340" s="35" t="str">
        <f t="shared" si="609"/>
        <v/>
      </c>
      <c r="BF340" s="35" t="str">
        <f t="shared" si="609"/>
        <v/>
      </c>
      <c r="BG340" s="35" t="str">
        <f t="shared" si="609"/>
        <v/>
      </c>
      <c r="BH340" s="35" t="str">
        <f t="shared" si="609"/>
        <v/>
      </c>
      <c r="BI340" s="35" t="str">
        <f t="shared" si="609"/>
        <v/>
      </c>
      <c r="BJ340" s="35" t="str">
        <f t="shared" si="609"/>
        <v/>
      </c>
      <c r="BK340" s="35" t="str">
        <f t="shared" si="609"/>
        <v/>
      </c>
      <c r="BL340" s="35" t="str">
        <f t="shared" si="609"/>
        <v/>
      </c>
      <c r="BM340" s="35" t="str">
        <f t="shared" si="609"/>
        <v/>
      </c>
      <c r="BN340" s="35" t="str">
        <f t="shared" ref="BN340:CS340" si="610">MID(BN323,3,2)&amp;MID(BN323,1,2)</f>
        <v/>
      </c>
      <c r="BO340" s="35" t="str">
        <f t="shared" si="610"/>
        <v/>
      </c>
      <c r="BP340" s="35" t="str">
        <f t="shared" si="610"/>
        <v/>
      </c>
      <c r="BQ340" s="35" t="str">
        <f t="shared" si="610"/>
        <v/>
      </c>
      <c r="BR340" s="35" t="str">
        <f t="shared" si="610"/>
        <v/>
      </c>
      <c r="BS340" s="35" t="str">
        <f t="shared" si="610"/>
        <v/>
      </c>
      <c r="BT340" s="35" t="str">
        <f t="shared" si="610"/>
        <v/>
      </c>
      <c r="BU340" s="35" t="str">
        <f t="shared" si="610"/>
        <v/>
      </c>
      <c r="BV340" s="35" t="str">
        <f t="shared" si="610"/>
        <v/>
      </c>
      <c r="BW340" s="35" t="str">
        <f t="shared" si="610"/>
        <v/>
      </c>
      <c r="BX340" s="35" t="str">
        <f t="shared" si="610"/>
        <v/>
      </c>
      <c r="BY340" s="35" t="str">
        <f t="shared" si="610"/>
        <v/>
      </c>
      <c r="BZ340" s="35" t="str">
        <f t="shared" si="610"/>
        <v/>
      </c>
      <c r="CA340" s="35" t="str">
        <f t="shared" si="610"/>
        <v/>
      </c>
      <c r="CB340" s="35" t="str">
        <f t="shared" si="610"/>
        <v/>
      </c>
      <c r="CC340" s="35" t="str">
        <f t="shared" si="610"/>
        <v/>
      </c>
      <c r="CD340" s="35" t="str">
        <f t="shared" si="610"/>
        <v/>
      </c>
      <c r="CE340" s="35" t="str">
        <f t="shared" si="610"/>
        <v/>
      </c>
      <c r="CF340" s="35" t="str">
        <f t="shared" si="610"/>
        <v/>
      </c>
      <c r="CG340" s="35" t="str">
        <f t="shared" si="610"/>
        <v/>
      </c>
      <c r="CH340" s="35" t="str">
        <f t="shared" si="610"/>
        <v/>
      </c>
      <c r="CI340" s="35" t="str">
        <f t="shared" si="610"/>
        <v/>
      </c>
      <c r="CJ340" s="35" t="str">
        <f t="shared" si="610"/>
        <v/>
      </c>
      <c r="CK340" s="35" t="str">
        <f t="shared" si="610"/>
        <v/>
      </c>
      <c r="CL340" s="35" t="str">
        <f t="shared" si="610"/>
        <v/>
      </c>
      <c r="CM340" s="35" t="str">
        <f t="shared" si="610"/>
        <v/>
      </c>
      <c r="CN340" s="35" t="str">
        <f t="shared" si="610"/>
        <v/>
      </c>
      <c r="CO340" s="35" t="str">
        <f t="shared" si="610"/>
        <v/>
      </c>
      <c r="CP340" s="35" t="str">
        <f t="shared" si="610"/>
        <v/>
      </c>
      <c r="CQ340" s="35" t="str">
        <f t="shared" si="610"/>
        <v/>
      </c>
      <c r="CR340" s="35" t="str">
        <f t="shared" si="610"/>
        <v/>
      </c>
      <c r="CS340" s="35" t="str">
        <f t="shared" si="610"/>
        <v/>
      </c>
    </row>
    <row r="341" spans="1:97">
      <c r="A341" s="34">
        <f t="shared" si="588"/>
        <v>13</v>
      </c>
      <c r="B341" s="35" t="str">
        <f t="shared" ref="B341:BM341" si="611">MID(B324,3,2)&amp;MID(B324,1,2)</f>
        <v/>
      </c>
      <c r="C341" s="35" t="str">
        <f t="shared" si="611"/>
        <v/>
      </c>
      <c r="D341" s="35" t="str">
        <f t="shared" si="611"/>
        <v/>
      </c>
      <c r="E341" s="35" t="str">
        <f t="shared" si="611"/>
        <v/>
      </c>
      <c r="F341" s="35" t="str">
        <f t="shared" si="611"/>
        <v/>
      </c>
      <c r="G341" s="35" t="str">
        <f t="shared" si="611"/>
        <v/>
      </c>
      <c r="H341" s="35" t="str">
        <f t="shared" si="611"/>
        <v/>
      </c>
      <c r="I341" s="35" t="str">
        <f t="shared" si="611"/>
        <v/>
      </c>
      <c r="J341" s="35" t="str">
        <f t="shared" si="611"/>
        <v/>
      </c>
      <c r="K341" s="35" t="str">
        <f t="shared" si="611"/>
        <v/>
      </c>
      <c r="L341" s="35" t="str">
        <f t="shared" si="611"/>
        <v/>
      </c>
      <c r="M341" s="35" t="str">
        <f t="shared" si="611"/>
        <v/>
      </c>
      <c r="N341" s="35" t="str">
        <f t="shared" si="611"/>
        <v/>
      </c>
      <c r="O341" s="35" t="str">
        <f t="shared" si="611"/>
        <v/>
      </c>
      <c r="P341" s="35" t="str">
        <f t="shared" si="611"/>
        <v/>
      </c>
      <c r="Q341" s="35" t="str">
        <f t="shared" si="611"/>
        <v/>
      </c>
      <c r="R341" s="35" t="str">
        <f t="shared" si="611"/>
        <v/>
      </c>
      <c r="S341" s="35" t="str">
        <f t="shared" si="611"/>
        <v/>
      </c>
      <c r="T341" s="35" t="str">
        <f t="shared" si="611"/>
        <v/>
      </c>
      <c r="U341" s="35" t="str">
        <f t="shared" si="611"/>
        <v/>
      </c>
      <c r="V341" s="35" t="str">
        <f t="shared" si="611"/>
        <v/>
      </c>
      <c r="W341" s="35" t="str">
        <f t="shared" si="611"/>
        <v/>
      </c>
      <c r="X341" s="35" t="str">
        <f t="shared" si="611"/>
        <v/>
      </c>
      <c r="Y341" s="35" t="str">
        <f t="shared" si="611"/>
        <v/>
      </c>
      <c r="Z341" s="35" t="str">
        <f t="shared" si="611"/>
        <v/>
      </c>
      <c r="AA341" s="35" t="str">
        <f t="shared" si="611"/>
        <v/>
      </c>
      <c r="AB341" s="35" t="str">
        <f t="shared" si="611"/>
        <v/>
      </c>
      <c r="AC341" s="35" t="str">
        <f t="shared" si="611"/>
        <v/>
      </c>
      <c r="AD341" s="35" t="str">
        <f t="shared" si="611"/>
        <v/>
      </c>
      <c r="AE341" s="35" t="str">
        <f t="shared" si="611"/>
        <v/>
      </c>
      <c r="AF341" s="35" t="str">
        <f t="shared" si="611"/>
        <v/>
      </c>
      <c r="AG341" s="35" t="str">
        <f t="shared" si="611"/>
        <v/>
      </c>
      <c r="AH341" s="35" t="str">
        <f t="shared" si="611"/>
        <v/>
      </c>
      <c r="AI341" s="35" t="str">
        <f t="shared" si="611"/>
        <v/>
      </c>
      <c r="AJ341" s="35" t="str">
        <f t="shared" si="611"/>
        <v/>
      </c>
      <c r="AK341" s="35" t="str">
        <f t="shared" si="611"/>
        <v/>
      </c>
      <c r="AL341" s="35" t="str">
        <f t="shared" si="611"/>
        <v/>
      </c>
      <c r="AM341" s="35" t="str">
        <f t="shared" si="611"/>
        <v/>
      </c>
      <c r="AN341" s="35" t="str">
        <f t="shared" si="611"/>
        <v/>
      </c>
      <c r="AO341" s="35" t="str">
        <f t="shared" si="611"/>
        <v/>
      </c>
      <c r="AP341" s="35" t="str">
        <f t="shared" si="611"/>
        <v/>
      </c>
      <c r="AQ341" s="35" t="str">
        <f t="shared" si="611"/>
        <v/>
      </c>
      <c r="AR341" s="35" t="str">
        <f t="shared" si="611"/>
        <v/>
      </c>
      <c r="AS341" s="35" t="str">
        <f t="shared" si="611"/>
        <v/>
      </c>
      <c r="AT341" s="35" t="str">
        <f t="shared" si="611"/>
        <v/>
      </c>
      <c r="AU341" s="35" t="str">
        <f t="shared" si="611"/>
        <v/>
      </c>
      <c r="AV341" s="35" t="str">
        <f t="shared" si="611"/>
        <v/>
      </c>
      <c r="AW341" s="35" t="str">
        <f t="shared" si="611"/>
        <v/>
      </c>
      <c r="AX341" s="35" t="str">
        <f t="shared" si="611"/>
        <v/>
      </c>
      <c r="AY341" s="35" t="str">
        <f t="shared" si="611"/>
        <v/>
      </c>
      <c r="AZ341" s="35" t="str">
        <f t="shared" si="611"/>
        <v/>
      </c>
      <c r="BA341" s="35" t="str">
        <f t="shared" si="611"/>
        <v/>
      </c>
      <c r="BB341" s="35" t="str">
        <f t="shared" si="611"/>
        <v/>
      </c>
      <c r="BC341" s="35" t="str">
        <f t="shared" si="611"/>
        <v/>
      </c>
      <c r="BD341" s="35" t="str">
        <f t="shared" si="611"/>
        <v/>
      </c>
      <c r="BE341" s="35" t="str">
        <f t="shared" si="611"/>
        <v/>
      </c>
      <c r="BF341" s="35" t="str">
        <f t="shared" si="611"/>
        <v/>
      </c>
      <c r="BG341" s="35" t="str">
        <f t="shared" si="611"/>
        <v/>
      </c>
      <c r="BH341" s="35" t="str">
        <f t="shared" si="611"/>
        <v/>
      </c>
      <c r="BI341" s="35" t="str">
        <f t="shared" si="611"/>
        <v/>
      </c>
      <c r="BJ341" s="35" t="str">
        <f t="shared" si="611"/>
        <v/>
      </c>
      <c r="BK341" s="35" t="str">
        <f t="shared" si="611"/>
        <v/>
      </c>
      <c r="BL341" s="35" t="str">
        <f t="shared" si="611"/>
        <v/>
      </c>
      <c r="BM341" s="35" t="str">
        <f t="shared" si="611"/>
        <v/>
      </c>
      <c r="BN341" s="35" t="str">
        <f t="shared" ref="BN341:CS341" si="612">MID(BN324,3,2)&amp;MID(BN324,1,2)</f>
        <v/>
      </c>
      <c r="BO341" s="35" t="str">
        <f t="shared" si="612"/>
        <v/>
      </c>
      <c r="BP341" s="35" t="str">
        <f t="shared" si="612"/>
        <v/>
      </c>
      <c r="BQ341" s="35" t="str">
        <f t="shared" si="612"/>
        <v/>
      </c>
      <c r="BR341" s="35" t="str">
        <f t="shared" si="612"/>
        <v/>
      </c>
      <c r="BS341" s="35" t="str">
        <f t="shared" si="612"/>
        <v/>
      </c>
      <c r="BT341" s="35" t="str">
        <f t="shared" si="612"/>
        <v/>
      </c>
      <c r="BU341" s="35" t="str">
        <f t="shared" si="612"/>
        <v/>
      </c>
      <c r="BV341" s="35" t="str">
        <f t="shared" si="612"/>
        <v/>
      </c>
      <c r="BW341" s="35" t="str">
        <f t="shared" si="612"/>
        <v/>
      </c>
      <c r="BX341" s="35" t="str">
        <f t="shared" si="612"/>
        <v/>
      </c>
      <c r="BY341" s="35" t="str">
        <f t="shared" si="612"/>
        <v/>
      </c>
      <c r="BZ341" s="35" t="str">
        <f t="shared" si="612"/>
        <v/>
      </c>
      <c r="CA341" s="35" t="str">
        <f t="shared" si="612"/>
        <v/>
      </c>
      <c r="CB341" s="35" t="str">
        <f t="shared" si="612"/>
        <v/>
      </c>
      <c r="CC341" s="35" t="str">
        <f t="shared" si="612"/>
        <v/>
      </c>
      <c r="CD341" s="35" t="str">
        <f t="shared" si="612"/>
        <v/>
      </c>
      <c r="CE341" s="35" t="str">
        <f t="shared" si="612"/>
        <v/>
      </c>
      <c r="CF341" s="35" t="str">
        <f t="shared" si="612"/>
        <v/>
      </c>
      <c r="CG341" s="35" t="str">
        <f t="shared" si="612"/>
        <v/>
      </c>
      <c r="CH341" s="35" t="str">
        <f t="shared" si="612"/>
        <v/>
      </c>
      <c r="CI341" s="35" t="str">
        <f t="shared" si="612"/>
        <v/>
      </c>
      <c r="CJ341" s="35" t="str">
        <f t="shared" si="612"/>
        <v/>
      </c>
      <c r="CK341" s="35" t="str">
        <f t="shared" si="612"/>
        <v/>
      </c>
      <c r="CL341" s="35" t="str">
        <f t="shared" si="612"/>
        <v/>
      </c>
      <c r="CM341" s="35" t="str">
        <f t="shared" si="612"/>
        <v/>
      </c>
      <c r="CN341" s="35" t="str">
        <f t="shared" si="612"/>
        <v/>
      </c>
      <c r="CO341" s="35" t="str">
        <f t="shared" si="612"/>
        <v/>
      </c>
      <c r="CP341" s="35" t="str">
        <f t="shared" si="612"/>
        <v/>
      </c>
      <c r="CQ341" s="35" t="str">
        <f t="shared" si="612"/>
        <v/>
      </c>
      <c r="CR341" s="35" t="str">
        <f t="shared" si="612"/>
        <v/>
      </c>
      <c r="CS341" s="35" t="str">
        <f t="shared" si="612"/>
        <v/>
      </c>
    </row>
    <row r="342" spans="1:97">
      <c r="A342" s="34">
        <f t="shared" si="588"/>
        <v>14</v>
      </c>
      <c r="B342" s="35" t="str">
        <f t="shared" ref="B342:BM342" si="613">MID(B325,3,2)&amp;MID(B325,1,2)</f>
        <v/>
      </c>
      <c r="C342" s="35" t="str">
        <f t="shared" si="613"/>
        <v/>
      </c>
      <c r="D342" s="35" t="str">
        <f t="shared" si="613"/>
        <v/>
      </c>
      <c r="E342" s="35" t="str">
        <f t="shared" si="613"/>
        <v/>
      </c>
      <c r="F342" s="35" t="str">
        <f t="shared" si="613"/>
        <v/>
      </c>
      <c r="G342" s="35" t="str">
        <f t="shared" si="613"/>
        <v/>
      </c>
      <c r="H342" s="35" t="str">
        <f t="shared" si="613"/>
        <v/>
      </c>
      <c r="I342" s="35" t="str">
        <f t="shared" si="613"/>
        <v/>
      </c>
      <c r="J342" s="35" t="str">
        <f t="shared" si="613"/>
        <v/>
      </c>
      <c r="K342" s="35" t="str">
        <f t="shared" si="613"/>
        <v/>
      </c>
      <c r="L342" s="35" t="str">
        <f t="shared" si="613"/>
        <v/>
      </c>
      <c r="M342" s="35" t="str">
        <f t="shared" si="613"/>
        <v/>
      </c>
      <c r="N342" s="35" t="str">
        <f t="shared" si="613"/>
        <v/>
      </c>
      <c r="O342" s="35" t="str">
        <f t="shared" si="613"/>
        <v/>
      </c>
      <c r="P342" s="35" t="str">
        <f t="shared" si="613"/>
        <v/>
      </c>
      <c r="Q342" s="35" t="str">
        <f t="shared" si="613"/>
        <v/>
      </c>
      <c r="R342" s="35" t="str">
        <f t="shared" si="613"/>
        <v/>
      </c>
      <c r="S342" s="35" t="str">
        <f t="shared" si="613"/>
        <v/>
      </c>
      <c r="T342" s="35" t="str">
        <f t="shared" si="613"/>
        <v/>
      </c>
      <c r="U342" s="35" t="str">
        <f t="shared" si="613"/>
        <v/>
      </c>
      <c r="V342" s="35" t="str">
        <f t="shared" si="613"/>
        <v/>
      </c>
      <c r="W342" s="35" t="str">
        <f t="shared" si="613"/>
        <v/>
      </c>
      <c r="X342" s="35" t="str">
        <f t="shared" si="613"/>
        <v/>
      </c>
      <c r="Y342" s="35" t="str">
        <f t="shared" si="613"/>
        <v/>
      </c>
      <c r="Z342" s="35" t="str">
        <f t="shared" si="613"/>
        <v/>
      </c>
      <c r="AA342" s="35" t="str">
        <f t="shared" si="613"/>
        <v/>
      </c>
      <c r="AB342" s="35" t="str">
        <f t="shared" si="613"/>
        <v/>
      </c>
      <c r="AC342" s="35" t="str">
        <f t="shared" si="613"/>
        <v/>
      </c>
      <c r="AD342" s="35" t="str">
        <f t="shared" si="613"/>
        <v/>
      </c>
      <c r="AE342" s="35" t="str">
        <f t="shared" si="613"/>
        <v/>
      </c>
      <c r="AF342" s="35" t="str">
        <f t="shared" si="613"/>
        <v/>
      </c>
      <c r="AG342" s="35" t="str">
        <f t="shared" si="613"/>
        <v/>
      </c>
      <c r="AH342" s="35" t="str">
        <f t="shared" si="613"/>
        <v/>
      </c>
      <c r="AI342" s="35" t="str">
        <f t="shared" si="613"/>
        <v/>
      </c>
      <c r="AJ342" s="35" t="str">
        <f t="shared" si="613"/>
        <v/>
      </c>
      <c r="AK342" s="35" t="str">
        <f t="shared" si="613"/>
        <v/>
      </c>
      <c r="AL342" s="35" t="str">
        <f t="shared" si="613"/>
        <v/>
      </c>
      <c r="AM342" s="35" t="str">
        <f t="shared" si="613"/>
        <v/>
      </c>
      <c r="AN342" s="35" t="str">
        <f t="shared" si="613"/>
        <v/>
      </c>
      <c r="AO342" s="35" t="str">
        <f t="shared" si="613"/>
        <v/>
      </c>
      <c r="AP342" s="35" t="str">
        <f t="shared" si="613"/>
        <v/>
      </c>
      <c r="AQ342" s="35" t="str">
        <f t="shared" si="613"/>
        <v/>
      </c>
      <c r="AR342" s="35" t="str">
        <f t="shared" si="613"/>
        <v/>
      </c>
      <c r="AS342" s="35" t="str">
        <f t="shared" si="613"/>
        <v/>
      </c>
      <c r="AT342" s="35" t="str">
        <f t="shared" si="613"/>
        <v/>
      </c>
      <c r="AU342" s="35" t="str">
        <f t="shared" si="613"/>
        <v/>
      </c>
      <c r="AV342" s="35" t="str">
        <f t="shared" si="613"/>
        <v/>
      </c>
      <c r="AW342" s="35" t="str">
        <f t="shared" si="613"/>
        <v/>
      </c>
      <c r="AX342" s="35" t="str">
        <f t="shared" si="613"/>
        <v/>
      </c>
      <c r="AY342" s="35" t="str">
        <f t="shared" si="613"/>
        <v/>
      </c>
      <c r="AZ342" s="35" t="str">
        <f t="shared" si="613"/>
        <v/>
      </c>
      <c r="BA342" s="35" t="str">
        <f t="shared" si="613"/>
        <v/>
      </c>
      <c r="BB342" s="35" t="str">
        <f t="shared" si="613"/>
        <v/>
      </c>
      <c r="BC342" s="35" t="str">
        <f t="shared" si="613"/>
        <v/>
      </c>
      <c r="BD342" s="35" t="str">
        <f t="shared" si="613"/>
        <v/>
      </c>
      <c r="BE342" s="35" t="str">
        <f t="shared" si="613"/>
        <v/>
      </c>
      <c r="BF342" s="35" t="str">
        <f t="shared" si="613"/>
        <v/>
      </c>
      <c r="BG342" s="35" t="str">
        <f t="shared" si="613"/>
        <v/>
      </c>
      <c r="BH342" s="35" t="str">
        <f t="shared" si="613"/>
        <v/>
      </c>
      <c r="BI342" s="35" t="str">
        <f t="shared" si="613"/>
        <v/>
      </c>
      <c r="BJ342" s="35" t="str">
        <f t="shared" si="613"/>
        <v/>
      </c>
      <c r="BK342" s="35" t="str">
        <f t="shared" si="613"/>
        <v/>
      </c>
      <c r="BL342" s="35" t="str">
        <f t="shared" si="613"/>
        <v/>
      </c>
      <c r="BM342" s="35" t="str">
        <f t="shared" si="613"/>
        <v/>
      </c>
      <c r="BN342" s="35" t="str">
        <f t="shared" ref="BN342:CS342" si="614">MID(BN325,3,2)&amp;MID(BN325,1,2)</f>
        <v/>
      </c>
      <c r="BO342" s="35" t="str">
        <f t="shared" si="614"/>
        <v/>
      </c>
      <c r="BP342" s="35" t="str">
        <f t="shared" si="614"/>
        <v/>
      </c>
      <c r="BQ342" s="35" t="str">
        <f t="shared" si="614"/>
        <v/>
      </c>
      <c r="BR342" s="35" t="str">
        <f t="shared" si="614"/>
        <v/>
      </c>
      <c r="BS342" s="35" t="str">
        <f t="shared" si="614"/>
        <v/>
      </c>
      <c r="BT342" s="35" t="str">
        <f t="shared" si="614"/>
        <v/>
      </c>
      <c r="BU342" s="35" t="str">
        <f t="shared" si="614"/>
        <v/>
      </c>
      <c r="BV342" s="35" t="str">
        <f t="shared" si="614"/>
        <v/>
      </c>
      <c r="BW342" s="35" t="str">
        <f t="shared" si="614"/>
        <v/>
      </c>
      <c r="BX342" s="35" t="str">
        <f t="shared" si="614"/>
        <v/>
      </c>
      <c r="BY342" s="35" t="str">
        <f t="shared" si="614"/>
        <v/>
      </c>
      <c r="BZ342" s="35" t="str">
        <f t="shared" si="614"/>
        <v/>
      </c>
      <c r="CA342" s="35" t="str">
        <f t="shared" si="614"/>
        <v/>
      </c>
      <c r="CB342" s="35" t="str">
        <f t="shared" si="614"/>
        <v/>
      </c>
      <c r="CC342" s="35" t="str">
        <f t="shared" si="614"/>
        <v/>
      </c>
      <c r="CD342" s="35" t="str">
        <f t="shared" si="614"/>
        <v/>
      </c>
      <c r="CE342" s="35" t="str">
        <f t="shared" si="614"/>
        <v/>
      </c>
      <c r="CF342" s="35" t="str">
        <f t="shared" si="614"/>
        <v/>
      </c>
      <c r="CG342" s="35" t="str">
        <f t="shared" si="614"/>
        <v/>
      </c>
      <c r="CH342" s="35" t="str">
        <f t="shared" si="614"/>
        <v/>
      </c>
      <c r="CI342" s="35" t="str">
        <f t="shared" si="614"/>
        <v/>
      </c>
      <c r="CJ342" s="35" t="str">
        <f t="shared" si="614"/>
        <v/>
      </c>
      <c r="CK342" s="35" t="str">
        <f t="shared" si="614"/>
        <v/>
      </c>
      <c r="CL342" s="35" t="str">
        <f t="shared" si="614"/>
        <v/>
      </c>
      <c r="CM342" s="35" t="str">
        <f t="shared" si="614"/>
        <v/>
      </c>
      <c r="CN342" s="35" t="str">
        <f t="shared" si="614"/>
        <v/>
      </c>
      <c r="CO342" s="35" t="str">
        <f t="shared" si="614"/>
        <v/>
      </c>
      <c r="CP342" s="35" t="str">
        <f t="shared" si="614"/>
        <v/>
      </c>
      <c r="CQ342" s="35" t="str">
        <f t="shared" si="614"/>
        <v/>
      </c>
      <c r="CR342" s="35" t="str">
        <f t="shared" si="614"/>
        <v/>
      </c>
      <c r="CS342" s="35" t="str">
        <f t="shared" si="614"/>
        <v/>
      </c>
    </row>
    <row r="343" spans="1:97">
      <c r="A343" s="34">
        <f t="shared" si="588"/>
        <v>15</v>
      </c>
      <c r="B343" s="35" t="str">
        <f t="shared" ref="B343:BM343" si="615">MID(B326,3,2)&amp;MID(B326,1,2)</f>
        <v/>
      </c>
      <c r="C343" s="35" t="str">
        <f t="shared" si="615"/>
        <v/>
      </c>
      <c r="D343" s="35" t="str">
        <f t="shared" si="615"/>
        <v/>
      </c>
      <c r="E343" s="35" t="str">
        <f t="shared" si="615"/>
        <v/>
      </c>
      <c r="F343" s="35" t="str">
        <f t="shared" si="615"/>
        <v/>
      </c>
      <c r="G343" s="35" t="str">
        <f t="shared" si="615"/>
        <v/>
      </c>
      <c r="H343" s="35" t="str">
        <f t="shared" si="615"/>
        <v/>
      </c>
      <c r="I343" s="35" t="str">
        <f t="shared" si="615"/>
        <v/>
      </c>
      <c r="J343" s="35" t="str">
        <f t="shared" si="615"/>
        <v/>
      </c>
      <c r="K343" s="35" t="str">
        <f t="shared" si="615"/>
        <v/>
      </c>
      <c r="L343" s="35" t="str">
        <f t="shared" si="615"/>
        <v/>
      </c>
      <c r="M343" s="35" t="str">
        <f t="shared" si="615"/>
        <v/>
      </c>
      <c r="N343" s="35" t="str">
        <f t="shared" si="615"/>
        <v/>
      </c>
      <c r="O343" s="35" t="str">
        <f t="shared" si="615"/>
        <v/>
      </c>
      <c r="P343" s="35" t="str">
        <f t="shared" si="615"/>
        <v/>
      </c>
      <c r="Q343" s="35" t="str">
        <f t="shared" si="615"/>
        <v/>
      </c>
      <c r="R343" s="35" t="str">
        <f t="shared" si="615"/>
        <v/>
      </c>
      <c r="S343" s="35" t="str">
        <f t="shared" si="615"/>
        <v/>
      </c>
      <c r="T343" s="35" t="str">
        <f t="shared" si="615"/>
        <v/>
      </c>
      <c r="U343" s="35" t="str">
        <f t="shared" si="615"/>
        <v/>
      </c>
      <c r="V343" s="35" t="str">
        <f t="shared" si="615"/>
        <v/>
      </c>
      <c r="W343" s="35" t="str">
        <f t="shared" si="615"/>
        <v/>
      </c>
      <c r="X343" s="35" t="str">
        <f t="shared" si="615"/>
        <v/>
      </c>
      <c r="Y343" s="35" t="str">
        <f t="shared" si="615"/>
        <v/>
      </c>
      <c r="Z343" s="35" t="str">
        <f t="shared" si="615"/>
        <v/>
      </c>
      <c r="AA343" s="35" t="str">
        <f t="shared" si="615"/>
        <v/>
      </c>
      <c r="AB343" s="35" t="str">
        <f t="shared" si="615"/>
        <v/>
      </c>
      <c r="AC343" s="35" t="str">
        <f t="shared" si="615"/>
        <v/>
      </c>
      <c r="AD343" s="35" t="str">
        <f t="shared" si="615"/>
        <v/>
      </c>
      <c r="AE343" s="35" t="str">
        <f t="shared" si="615"/>
        <v/>
      </c>
      <c r="AF343" s="35" t="str">
        <f t="shared" si="615"/>
        <v/>
      </c>
      <c r="AG343" s="35" t="str">
        <f t="shared" si="615"/>
        <v/>
      </c>
      <c r="AH343" s="35" t="str">
        <f t="shared" si="615"/>
        <v/>
      </c>
      <c r="AI343" s="35" t="str">
        <f t="shared" si="615"/>
        <v/>
      </c>
      <c r="AJ343" s="35" t="str">
        <f t="shared" si="615"/>
        <v/>
      </c>
      <c r="AK343" s="35" t="str">
        <f t="shared" si="615"/>
        <v/>
      </c>
      <c r="AL343" s="35" t="str">
        <f t="shared" si="615"/>
        <v/>
      </c>
      <c r="AM343" s="35" t="str">
        <f t="shared" si="615"/>
        <v/>
      </c>
      <c r="AN343" s="35" t="str">
        <f t="shared" si="615"/>
        <v/>
      </c>
      <c r="AO343" s="35" t="str">
        <f t="shared" si="615"/>
        <v/>
      </c>
      <c r="AP343" s="35" t="str">
        <f t="shared" si="615"/>
        <v/>
      </c>
      <c r="AQ343" s="35" t="str">
        <f t="shared" si="615"/>
        <v/>
      </c>
      <c r="AR343" s="35" t="str">
        <f t="shared" si="615"/>
        <v/>
      </c>
      <c r="AS343" s="35" t="str">
        <f t="shared" si="615"/>
        <v/>
      </c>
      <c r="AT343" s="35" t="str">
        <f t="shared" si="615"/>
        <v/>
      </c>
      <c r="AU343" s="35" t="str">
        <f t="shared" si="615"/>
        <v/>
      </c>
      <c r="AV343" s="35" t="str">
        <f t="shared" si="615"/>
        <v/>
      </c>
      <c r="AW343" s="35" t="str">
        <f t="shared" si="615"/>
        <v/>
      </c>
      <c r="AX343" s="35" t="str">
        <f t="shared" si="615"/>
        <v/>
      </c>
      <c r="AY343" s="35" t="str">
        <f t="shared" si="615"/>
        <v/>
      </c>
      <c r="AZ343" s="35" t="str">
        <f t="shared" si="615"/>
        <v/>
      </c>
      <c r="BA343" s="35" t="str">
        <f t="shared" si="615"/>
        <v/>
      </c>
      <c r="BB343" s="35" t="str">
        <f t="shared" si="615"/>
        <v/>
      </c>
      <c r="BC343" s="35" t="str">
        <f t="shared" si="615"/>
        <v/>
      </c>
      <c r="BD343" s="35" t="str">
        <f t="shared" si="615"/>
        <v/>
      </c>
      <c r="BE343" s="35" t="str">
        <f t="shared" si="615"/>
        <v/>
      </c>
      <c r="BF343" s="35" t="str">
        <f t="shared" si="615"/>
        <v/>
      </c>
      <c r="BG343" s="35" t="str">
        <f t="shared" si="615"/>
        <v/>
      </c>
      <c r="BH343" s="35" t="str">
        <f t="shared" si="615"/>
        <v/>
      </c>
      <c r="BI343" s="35" t="str">
        <f t="shared" si="615"/>
        <v/>
      </c>
      <c r="BJ343" s="35" t="str">
        <f t="shared" si="615"/>
        <v/>
      </c>
      <c r="BK343" s="35" t="str">
        <f t="shared" si="615"/>
        <v/>
      </c>
      <c r="BL343" s="35" t="str">
        <f t="shared" si="615"/>
        <v/>
      </c>
      <c r="BM343" s="35" t="str">
        <f t="shared" si="615"/>
        <v/>
      </c>
      <c r="BN343" s="35" t="str">
        <f t="shared" ref="BN343:CS343" si="616">MID(BN326,3,2)&amp;MID(BN326,1,2)</f>
        <v/>
      </c>
      <c r="BO343" s="35" t="str">
        <f t="shared" si="616"/>
        <v/>
      </c>
      <c r="BP343" s="35" t="str">
        <f t="shared" si="616"/>
        <v/>
      </c>
      <c r="BQ343" s="35" t="str">
        <f t="shared" si="616"/>
        <v/>
      </c>
      <c r="BR343" s="35" t="str">
        <f t="shared" si="616"/>
        <v/>
      </c>
      <c r="BS343" s="35" t="str">
        <f t="shared" si="616"/>
        <v/>
      </c>
      <c r="BT343" s="35" t="str">
        <f t="shared" si="616"/>
        <v/>
      </c>
      <c r="BU343" s="35" t="str">
        <f t="shared" si="616"/>
        <v/>
      </c>
      <c r="BV343" s="35" t="str">
        <f t="shared" si="616"/>
        <v/>
      </c>
      <c r="BW343" s="35" t="str">
        <f t="shared" si="616"/>
        <v/>
      </c>
      <c r="BX343" s="35" t="str">
        <f t="shared" si="616"/>
        <v/>
      </c>
      <c r="BY343" s="35" t="str">
        <f t="shared" si="616"/>
        <v/>
      </c>
      <c r="BZ343" s="35" t="str">
        <f t="shared" si="616"/>
        <v/>
      </c>
      <c r="CA343" s="35" t="str">
        <f t="shared" si="616"/>
        <v/>
      </c>
      <c r="CB343" s="35" t="str">
        <f t="shared" si="616"/>
        <v/>
      </c>
      <c r="CC343" s="35" t="str">
        <f t="shared" si="616"/>
        <v/>
      </c>
      <c r="CD343" s="35" t="str">
        <f t="shared" si="616"/>
        <v/>
      </c>
      <c r="CE343" s="35" t="str">
        <f t="shared" si="616"/>
        <v/>
      </c>
      <c r="CF343" s="35" t="str">
        <f t="shared" si="616"/>
        <v/>
      </c>
      <c r="CG343" s="35" t="str">
        <f t="shared" si="616"/>
        <v/>
      </c>
      <c r="CH343" s="35" t="str">
        <f t="shared" si="616"/>
        <v/>
      </c>
      <c r="CI343" s="35" t="str">
        <f t="shared" si="616"/>
        <v/>
      </c>
      <c r="CJ343" s="35" t="str">
        <f t="shared" si="616"/>
        <v/>
      </c>
      <c r="CK343" s="35" t="str">
        <f t="shared" si="616"/>
        <v/>
      </c>
      <c r="CL343" s="35" t="str">
        <f t="shared" si="616"/>
        <v/>
      </c>
      <c r="CM343" s="35" t="str">
        <f t="shared" si="616"/>
        <v/>
      </c>
      <c r="CN343" s="35" t="str">
        <f t="shared" si="616"/>
        <v/>
      </c>
      <c r="CO343" s="35" t="str">
        <f t="shared" si="616"/>
        <v/>
      </c>
      <c r="CP343" s="35" t="str">
        <f t="shared" si="616"/>
        <v/>
      </c>
      <c r="CQ343" s="35" t="str">
        <f t="shared" si="616"/>
        <v/>
      </c>
      <c r="CR343" s="35" t="str">
        <f t="shared" si="616"/>
        <v/>
      </c>
      <c r="CS343" s="35" t="str">
        <f t="shared" si="616"/>
        <v/>
      </c>
    </row>
    <row r="344" spans="1:97">
      <c r="A344" s="34">
        <f t="shared" si="588"/>
        <v>16</v>
      </c>
      <c r="B344" s="35" t="str">
        <f t="shared" ref="B344:BM344" si="617">MID(B327,3,2)&amp;MID(B327,1,2)</f>
        <v/>
      </c>
      <c r="C344" s="35" t="str">
        <f t="shared" si="617"/>
        <v/>
      </c>
      <c r="D344" s="35" t="str">
        <f t="shared" si="617"/>
        <v/>
      </c>
      <c r="E344" s="35" t="str">
        <f t="shared" si="617"/>
        <v/>
      </c>
      <c r="F344" s="35" t="str">
        <f t="shared" si="617"/>
        <v/>
      </c>
      <c r="G344" s="35" t="str">
        <f t="shared" si="617"/>
        <v/>
      </c>
      <c r="H344" s="35" t="str">
        <f t="shared" si="617"/>
        <v/>
      </c>
      <c r="I344" s="35" t="str">
        <f t="shared" si="617"/>
        <v/>
      </c>
      <c r="J344" s="35" t="str">
        <f t="shared" si="617"/>
        <v/>
      </c>
      <c r="K344" s="35" t="str">
        <f t="shared" si="617"/>
        <v/>
      </c>
      <c r="L344" s="35" t="str">
        <f t="shared" si="617"/>
        <v/>
      </c>
      <c r="M344" s="35" t="str">
        <f t="shared" si="617"/>
        <v/>
      </c>
      <c r="N344" s="35" t="str">
        <f t="shared" si="617"/>
        <v/>
      </c>
      <c r="O344" s="35" t="str">
        <f t="shared" si="617"/>
        <v/>
      </c>
      <c r="P344" s="35" t="str">
        <f t="shared" si="617"/>
        <v/>
      </c>
      <c r="Q344" s="35" t="str">
        <f t="shared" si="617"/>
        <v/>
      </c>
      <c r="R344" s="35" t="str">
        <f t="shared" si="617"/>
        <v/>
      </c>
      <c r="S344" s="35" t="str">
        <f t="shared" si="617"/>
        <v/>
      </c>
      <c r="T344" s="35" t="str">
        <f t="shared" si="617"/>
        <v/>
      </c>
      <c r="U344" s="35" t="str">
        <f t="shared" si="617"/>
        <v/>
      </c>
      <c r="V344" s="35" t="str">
        <f t="shared" si="617"/>
        <v/>
      </c>
      <c r="W344" s="35" t="str">
        <f t="shared" si="617"/>
        <v/>
      </c>
      <c r="X344" s="35" t="str">
        <f t="shared" si="617"/>
        <v/>
      </c>
      <c r="Y344" s="35" t="str">
        <f t="shared" si="617"/>
        <v/>
      </c>
      <c r="Z344" s="35" t="str">
        <f t="shared" si="617"/>
        <v/>
      </c>
      <c r="AA344" s="35" t="str">
        <f t="shared" si="617"/>
        <v/>
      </c>
      <c r="AB344" s="35" t="str">
        <f t="shared" si="617"/>
        <v/>
      </c>
      <c r="AC344" s="35" t="str">
        <f t="shared" si="617"/>
        <v/>
      </c>
      <c r="AD344" s="35" t="str">
        <f t="shared" si="617"/>
        <v/>
      </c>
      <c r="AE344" s="35" t="str">
        <f t="shared" si="617"/>
        <v/>
      </c>
      <c r="AF344" s="35" t="str">
        <f t="shared" si="617"/>
        <v/>
      </c>
      <c r="AG344" s="35" t="str">
        <f t="shared" si="617"/>
        <v/>
      </c>
      <c r="AH344" s="35" t="str">
        <f t="shared" si="617"/>
        <v/>
      </c>
      <c r="AI344" s="35" t="str">
        <f t="shared" si="617"/>
        <v/>
      </c>
      <c r="AJ344" s="35" t="str">
        <f t="shared" si="617"/>
        <v/>
      </c>
      <c r="AK344" s="35" t="str">
        <f t="shared" si="617"/>
        <v/>
      </c>
      <c r="AL344" s="35" t="str">
        <f t="shared" si="617"/>
        <v/>
      </c>
      <c r="AM344" s="35" t="str">
        <f t="shared" si="617"/>
        <v/>
      </c>
      <c r="AN344" s="35" t="str">
        <f t="shared" si="617"/>
        <v/>
      </c>
      <c r="AO344" s="35" t="str">
        <f t="shared" si="617"/>
        <v/>
      </c>
      <c r="AP344" s="35" t="str">
        <f t="shared" si="617"/>
        <v/>
      </c>
      <c r="AQ344" s="35" t="str">
        <f t="shared" si="617"/>
        <v/>
      </c>
      <c r="AR344" s="35" t="str">
        <f t="shared" si="617"/>
        <v/>
      </c>
      <c r="AS344" s="35" t="str">
        <f t="shared" si="617"/>
        <v/>
      </c>
      <c r="AT344" s="35" t="str">
        <f t="shared" si="617"/>
        <v/>
      </c>
      <c r="AU344" s="35" t="str">
        <f t="shared" si="617"/>
        <v/>
      </c>
      <c r="AV344" s="35" t="str">
        <f t="shared" si="617"/>
        <v/>
      </c>
      <c r="AW344" s="35" t="str">
        <f t="shared" si="617"/>
        <v/>
      </c>
      <c r="AX344" s="35" t="str">
        <f t="shared" si="617"/>
        <v/>
      </c>
      <c r="AY344" s="35" t="str">
        <f t="shared" si="617"/>
        <v/>
      </c>
      <c r="AZ344" s="35" t="str">
        <f t="shared" si="617"/>
        <v/>
      </c>
      <c r="BA344" s="35" t="str">
        <f t="shared" si="617"/>
        <v/>
      </c>
      <c r="BB344" s="35" t="str">
        <f t="shared" si="617"/>
        <v/>
      </c>
      <c r="BC344" s="35" t="str">
        <f t="shared" si="617"/>
        <v/>
      </c>
      <c r="BD344" s="35" t="str">
        <f t="shared" si="617"/>
        <v/>
      </c>
      <c r="BE344" s="35" t="str">
        <f t="shared" si="617"/>
        <v/>
      </c>
      <c r="BF344" s="35" t="str">
        <f t="shared" si="617"/>
        <v/>
      </c>
      <c r="BG344" s="35" t="str">
        <f t="shared" si="617"/>
        <v/>
      </c>
      <c r="BH344" s="35" t="str">
        <f t="shared" si="617"/>
        <v/>
      </c>
      <c r="BI344" s="35" t="str">
        <f t="shared" si="617"/>
        <v/>
      </c>
      <c r="BJ344" s="35" t="str">
        <f t="shared" si="617"/>
        <v/>
      </c>
      <c r="BK344" s="35" t="str">
        <f t="shared" si="617"/>
        <v/>
      </c>
      <c r="BL344" s="35" t="str">
        <f t="shared" si="617"/>
        <v/>
      </c>
      <c r="BM344" s="35" t="str">
        <f t="shared" si="617"/>
        <v/>
      </c>
      <c r="BN344" s="35" t="str">
        <f t="shared" ref="BN344:CS344" si="618">MID(BN327,3,2)&amp;MID(BN327,1,2)</f>
        <v/>
      </c>
      <c r="BO344" s="35" t="str">
        <f t="shared" si="618"/>
        <v/>
      </c>
      <c r="BP344" s="35" t="str">
        <f t="shared" si="618"/>
        <v/>
      </c>
      <c r="BQ344" s="35" t="str">
        <f t="shared" si="618"/>
        <v/>
      </c>
      <c r="BR344" s="35" t="str">
        <f t="shared" si="618"/>
        <v/>
      </c>
      <c r="BS344" s="35" t="str">
        <f t="shared" si="618"/>
        <v/>
      </c>
      <c r="BT344" s="35" t="str">
        <f t="shared" si="618"/>
        <v/>
      </c>
      <c r="BU344" s="35" t="str">
        <f t="shared" si="618"/>
        <v/>
      </c>
      <c r="BV344" s="35" t="str">
        <f t="shared" si="618"/>
        <v/>
      </c>
      <c r="BW344" s="35" t="str">
        <f t="shared" si="618"/>
        <v/>
      </c>
      <c r="BX344" s="35" t="str">
        <f t="shared" si="618"/>
        <v/>
      </c>
      <c r="BY344" s="35" t="str">
        <f t="shared" si="618"/>
        <v/>
      </c>
      <c r="BZ344" s="35" t="str">
        <f t="shared" si="618"/>
        <v/>
      </c>
      <c r="CA344" s="35" t="str">
        <f t="shared" si="618"/>
        <v/>
      </c>
      <c r="CB344" s="35" t="str">
        <f t="shared" si="618"/>
        <v/>
      </c>
      <c r="CC344" s="35" t="str">
        <f t="shared" si="618"/>
        <v/>
      </c>
      <c r="CD344" s="35" t="str">
        <f t="shared" si="618"/>
        <v/>
      </c>
      <c r="CE344" s="35" t="str">
        <f t="shared" si="618"/>
        <v/>
      </c>
      <c r="CF344" s="35" t="str">
        <f t="shared" si="618"/>
        <v/>
      </c>
      <c r="CG344" s="35" t="str">
        <f t="shared" si="618"/>
        <v/>
      </c>
      <c r="CH344" s="35" t="str">
        <f t="shared" si="618"/>
        <v/>
      </c>
      <c r="CI344" s="35" t="str">
        <f t="shared" si="618"/>
        <v/>
      </c>
      <c r="CJ344" s="35" t="str">
        <f t="shared" si="618"/>
        <v/>
      </c>
      <c r="CK344" s="35" t="str">
        <f t="shared" si="618"/>
        <v/>
      </c>
      <c r="CL344" s="35" t="str">
        <f t="shared" si="618"/>
        <v/>
      </c>
      <c r="CM344" s="35" t="str">
        <f t="shared" si="618"/>
        <v/>
      </c>
      <c r="CN344" s="35" t="str">
        <f t="shared" si="618"/>
        <v/>
      </c>
      <c r="CO344" s="35" t="str">
        <f t="shared" si="618"/>
        <v/>
      </c>
      <c r="CP344" s="35" t="str">
        <f t="shared" si="618"/>
        <v/>
      </c>
      <c r="CQ344" s="35" t="str">
        <f t="shared" si="618"/>
        <v/>
      </c>
      <c r="CR344" s="35" t="str">
        <f t="shared" si="618"/>
        <v/>
      </c>
      <c r="CS344" s="35" t="str">
        <f t="shared" si="618"/>
        <v/>
      </c>
    </row>
    <row r="346" spans="1:97">
      <c r="A346" s="35" t="s">
        <v>460</v>
      </c>
      <c r="B346" s="35" t="str">
        <f>DEC2HEX(B74,2)&amp;DEC2HEX(B75,2)&amp;DEC2HEX(B76,2)&amp;DEC2HEX(B77,2)</f>
        <v>06020F2C</v>
      </c>
      <c r="C346" s="35"/>
      <c r="D346" s="35" t="str">
        <f t="shared" ref="D346" si="619">DEC2HEX(D74,2)&amp;DEC2HEX(D75,2)&amp;DEC2HEX(D76,2)&amp;DEC2HEX(D77,2)</f>
        <v>0802182E</v>
      </c>
      <c r="E346" s="35"/>
      <c r="F346" s="35" t="str">
        <f t="shared" ref="F346" si="620">DEC2HEX(F74,2)&amp;DEC2HEX(F75,2)&amp;DEC2HEX(F76,2)&amp;DEC2HEX(F77,2)</f>
        <v>06181126</v>
      </c>
      <c r="G346" s="35"/>
      <c r="H346" s="35" t="str">
        <f t="shared" ref="H346" si="621">DEC2HEX(H74,2)&amp;DEC2HEX(H75,2)&amp;DEC2HEX(H76,2)&amp;DEC2HEX(H77,2)</f>
        <v>0618062A</v>
      </c>
      <c r="I346" s="35"/>
      <c r="J346" s="35" t="str">
        <f t="shared" ref="J346" si="622">DEC2HEX(J74,2)&amp;DEC2HEX(J75,2)&amp;DEC2HEX(J76,2)&amp;DEC2HEX(J77,2)</f>
        <v>06061D2E</v>
      </c>
      <c r="K346" s="35"/>
      <c r="L346" s="35" t="str">
        <f t="shared" ref="L346" si="623">DEC2HEX(L74,2)&amp;DEC2HEX(L75,2)&amp;DEC2HEX(L76,2)&amp;DEC2HEX(L77,2)</f>
        <v>061D192A</v>
      </c>
      <c r="M346" s="35"/>
      <c r="N346" s="35" t="str">
        <f t="shared" ref="N346" si="624">DEC2HEX(N74,2)&amp;DEC2HEX(N75,2)&amp;DEC2HEX(N76,2)&amp;DEC2HEX(N77,2)</f>
        <v>06190F23</v>
      </c>
      <c r="O346" s="35"/>
      <c r="P346" s="35" t="str">
        <f t="shared" ref="P346" si="625">DEC2HEX(P74,2)&amp;DEC2HEX(P75,2)&amp;DEC2HEX(P76,2)&amp;DEC2HEX(P77,2)</f>
        <v>05190127</v>
      </c>
      <c r="Q346" s="35"/>
      <c r="R346" s="35" t="str">
        <f t="shared" ref="R346" si="626">DEC2HEX(R74,2)&amp;DEC2HEX(R75,2)&amp;DEC2HEX(R76,2)&amp;DEC2HEX(R77,2)</f>
        <v>07011B29</v>
      </c>
      <c r="S346" s="35"/>
      <c r="T346" s="35" t="str">
        <f t="shared" ref="T346" si="627">DEC2HEX(T74,2)&amp;DEC2HEX(T75,2)&amp;DEC2HEX(T76,2)&amp;DEC2HEX(T77,2)</f>
        <v>081B1C29</v>
      </c>
      <c r="U346" s="35"/>
      <c r="V346" s="35" t="str">
        <f t="shared" ref="V346" si="628">DEC2HEX(V74,2)&amp;DEC2HEX(V75,2)&amp;DEC2HEX(V76,2)&amp;DEC2HEX(V77,2)</f>
        <v>061C0920</v>
      </c>
      <c r="W346" s="35"/>
      <c r="X346" s="35" t="str">
        <f t="shared" ref="X346" si="629">DEC2HEX(X74,2)&amp;DEC2HEX(X75,2)&amp;DEC2HEX(X76,2)&amp;DEC2HEX(X77,2)</f>
        <v>07091A2B</v>
      </c>
      <c r="Y346" s="35"/>
      <c r="Z346" s="35" t="str">
        <f t="shared" ref="Z346" si="630">DEC2HEX(Z74,2)&amp;DEC2HEX(Z75,2)&amp;DEC2HEX(Z76,2)&amp;DEC2HEX(Z77,2)</f>
        <v>061A062E</v>
      </c>
      <c r="AA346" s="35"/>
      <c r="AB346" s="35" t="str">
        <f t="shared" ref="AB346" si="631">DEC2HEX(AB74,2)&amp;DEC2HEX(AB75,2)&amp;DEC2HEX(AB76,2)&amp;DEC2HEX(AB77,2)</f>
        <v>05011F1D</v>
      </c>
      <c r="AC346" s="35"/>
      <c r="AD346" s="35" t="str">
        <f t="shared" ref="AD346" si="632">DEC2HEX(AD74,2)&amp;DEC2HEX(AD75,2)&amp;DEC2HEX(AD76,2)&amp;DEC2HEX(AD77,2)</f>
        <v>061F0723</v>
      </c>
      <c r="AE346" s="35"/>
      <c r="AF346" s="35" t="str">
        <f t="shared" ref="AF346" si="633">DEC2HEX(AF74,2)&amp;DEC2HEX(AF75,2)&amp;DEC2HEX(AF76,2)&amp;DEC2HEX(AF77,2)</f>
        <v>08072132</v>
      </c>
      <c r="AG346" s="35"/>
      <c r="AH346" s="35" t="str">
        <f t="shared" ref="AH346" si="634">DEC2HEX(AH74,2)&amp;DEC2HEX(AH75,2)&amp;DEC2HEX(AH76,2)&amp;DEC2HEX(AH77,2)</f>
        <v>0621001D</v>
      </c>
      <c r="AI346" s="35"/>
      <c r="AJ346" s="35" t="str">
        <f t="shared" ref="AJ346" si="635">DEC2HEX(AJ74,2)&amp;DEC2HEX(AJ75,2)&amp;DEC2HEX(AJ76,2)&amp;DEC2HEX(AJ77,2)</f>
        <v>0400081D</v>
      </c>
      <c r="AK346" s="35"/>
      <c r="AL346" s="35" t="str">
        <f t="shared" ref="AL346" si="636">DEC2HEX(AL74,2)&amp;DEC2HEX(AL75,2)&amp;DEC2HEX(AL76,2)&amp;DEC2HEX(AL77,2)</f>
        <v>05081C21</v>
      </c>
      <c r="AM346" s="35"/>
      <c r="AN346" s="35" t="str">
        <f t="shared" ref="AN346" si="637">DEC2HEX(AN74,2)&amp;DEC2HEX(AN75,2)&amp;DEC2HEX(AN76,2)&amp;DEC2HEX(AN77,2)</f>
        <v>0609121F</v>
      </c>
      <c r="AO346" s="35"/>
      <c r="AP346" s="35" t="str">
        <f t="shared" ref="AP346" si="638">DEC2HEX(AP74,2)&amp;DEC2HEX(AP75,2)&amp;DEC2HEX(AP76,2)&amp;DEC2HEX(AP77,2)</f>
        <v>06092020</v>
      </c>
      <c r="AQ346" s="35"/>
      <c r="AR346" s="35" t="str">
        <f t="shared" ref="AR346" si="639">DEC2HEX(AR74,2)&amp;DEC2HEX(AR75,2)&amp;DEC2HEX(AR76,2)&amp;DEC2HEX(AR77,2)</f>
        <v>05202320</v>
      </c>
      <c r="AS346" s="35"/>
      <c r="AT346" s="35" t="str">
        <f t="shared" ref="AT346" si="640">DEC2HEX(AT74,2)&amp;DEC2HEX(AT75,2)&amp;DEC2HEX(AT76,2)&amp;DEC2HEX(AT77,2)</f>
        <v>06231519</v>
      </c>
      <c r="AU346" s="35"/>
      <c r="AV346" s="35" t="str">
        <f t="shared" ref="AV346" si="641">DEC2HEX(AV74,2)&amp;DEC2HEX(AV75,2)&amp;DEC2HEX(AV76,2)&amp;DEC2HEX(AV77,2)</f>
        <v>0615222B</v>
      </c>
      <c r="AW346" s="35"/>
      <c r="AX346" s="35" t="str">
        <f t="shared" ref="AX346" si="642">DEC2HEX(AX74,2)&amp;DEC2HEX(AX75,2)&amp;DEC2HEX(AX76,2)&amp;DEC2HEX(AX77,2)</f>
        <v>07220D27</v>
      </c>
      <c r="AY346" s="35"/>
      <c r="AZ346" s="35" t="str">
        <f t="shared" ref="AZ346" si="643">DEC2HEX(AZ74,2)&amp;DEC2HEX(AZ75,2)&amp;DEC2HEX(AZ76,2)&amp;DEC2HEX(AZ77,2)</f>
        <v>060D2625</v>
      </c>
      <c r="BA346" s="35"/>
      <c r="BB346" s="35" t="str">
        <f t="shared" ref="BB346" si="644">DEC2HEX(BB74,2)&amp;DEC2HEX(BB75,2)&amp;DEC2HEX(BB76,2)&amp;DEC2HEX(BB77,2)</f>
        <v>0726212E</v>
      </c>
      <c r="BC346" s="35"/>
      <c r="BD346" s="35" t="str">
        <f t="shared" ref="BD346" si="645">DEC2HEX(BD74,2)&amp;DEC2HEX(BD75,2)&amp;DEC2HEX(BD76,2)&amp;DEC2HEX(BD77,2)</f>
        <v>060D282E</v>
      </c>
      <c r="BE346" s="35"/>
      <c r="BF346" s="35" t="str">
        <f t="shared" ref="BF346" si="646">DEC2HEX(BF74,2)&amp;DEC2HEX(BF75,2)&amp;DEC2HEX(BF76,2)&amp;DEC2HEX(BF77,2)</f>
        <v>07280523</v>
      </c>
      <c r="BG346" s="35"/>
      <c r="BH346" s="35" t="str">
        <f t="shared" ref="BH346" si="647">DEC2HEX(BH74,2)&amp;DEC2HEX(BH75,2)&amp;DEC2HEX(BH76,2)&amp;DEC2HEX(BH77,2)</f>
        <v>07051734</v>
      </c>
      <c r="BI346" s="35"/>
      <c r="BJ346" s="35" t="str">
        <f t="shared" ref="BJ346" si="648">DEC2HEX(BJ74,2)&amp;DEC2HEX(BJ75,2)&amp;DEC2HEX(BJ76,2)&amp;DEC2HEX(BJ77,2)</f>
        <v>07050E2D</v>
      </c>
      <c r="BK346" s="35"/>
      <c r="BL346" s="35" t="str">
        <f t="shared" ref="BL346" si="649">DEC2HEX(BL74,2)&amp;DEC2HEX(BL75,2)&amp;DEC2HEX(BL76,2)&amp;DEC2HEX(BL77,2)</f>
        <v>060E2A20</v>
      </c>
      <c r="BM346" s="35"/>
      <c r="BN346" s="35" t="str">
        <f t="shared" ref="BN346" si="650">DEC2HEX(BN74,2)&amp;DEC2HEX(BN75,2)&amp;DEC2HEX(BN76,2)&amp;DEC2HEX(BN77,2)</f>
        <v>062A292A</v>
      </c>
      <c r="BO346" s="35"/>
      <c r="BP346" s="35" t="str">
        <f t="shared" ref="BP346" si="651">DEC2HEX(BP74,2)&amp;DEC2HEX(BP75,2)&amp;DEC2HEX(BP76,2)&amp;DEC2HEX(BP77,2)</f>
        <v>07290424</v>
      </c>
      <c r="BQ346" s="35"/>
      <c r="BR346" s="35" t="str">
        <f t="shared" ref="BR346" si="652">DEC2HEX(BR74,2)&amp;DEC2HEX(BR75,2)&amp;DEC2HEX(BR76,2)&amp;DEC2HEX(BR77,2)</f>
        <v>0604241E</v>
      </c>
      <c r="BS346" s="35"/>
      <c r="BT346" s="35" t="str">
        <f t="shared" ref="BT346" si="653">DEC2HEX(BT74,2)&amp;DEC2HEX(BT75,2)&amp;DEC2HEX(BT76,2)&amp;DEC2HEX(BT77,2)</f>
        <v>07241527</v>
      </c>
      <c r="BU346" s="35"/>
      <c r="BV346" s="35" t="str">
        <f t="shared" ref="BV346" si="654">DEC2HEX(BV74,2)&amp;DEC2HEX(BV75,2)&amp;DEC2HEX(BV76,2)&amp;DEC2HEX(BV77,2)</f>
        <v>06230A2B</v>
      </c>
      <c r="BW346" s="35"/>
      <c r="BX346" s="35" t="str">
        <f t="shared" ref="BX346" si="655">DEC2HEX(BX74,2)&amp;DEC2HEX(BX75,2)&amp;DEC2HEX(BX76,2)&amp;DEC2HEX(BX77,2)</f>
        <v>060A251F</v>
      </c>
      <c r="BY346" s="35"/>
      <c r="BZ346" s="35" t="str">
        <f t="shared" ref="BZ346" si="656">DEC2HEX(BZ74,2)&amp;DEC2HEX(BZ75,2)&amp;DEC2HEX(BZ76,2)&amp;DEC2HEX(BZ77,2)</f>
        <v>06250321</v>
      </c>
      <c r="CA346" s="35"/>
      <c r="CB346" s="35" t="str">
        <f t="shared" ref="CB346" si="657">DEC2HEX(CB74,2)&amp;DEC2HEX(CB75,2)&amp;DEC2HEX(CB76,2)&amp;DEC2HEX(CB77,2)</f>
        <v>0503271F</v>
      </c>
      <c r="CC346" s="35"/>
      <c r="CD346" s="35" t="str">
        <f t="shared" ref="CD346" si="658">DEC2HEX(CD74,2)&amp;DEC2HEX(CD75,2)&amp;DEC2HEX(CD76,2)&amp;DEC2HEX(CD77,2)</f>
        <v>06270C24</v>
      </c>
      <c r="CE346" s="35"/>
      <c r="CF346" s="35" t="str">
        <f t="shared" ref="CF346" si="659">DEC2HEX(CF74,2)&amp;DEC2HEX(CF75,2)&amp;DEC2HEX(CF76,2)&amp;DEC2HEX(CF77,2)</f>
        <v>060C164F</v>
      </c>
      <c r="CG346" s="35"/>
      <c r="CH346" s="35" t="str">
        <f t="shared" ref="CH346" si="660">DEC2HEX(CH74,2)&amp;DEC2HEX(CH75,2)&amp;DEC2HEX(CH76,2)&amp;DEC2HEX(CH77,2)</f>
        <v>06132731</v>
      </c>
      <c r="CI346" s="35"/>
      <c r="CJ346" s="35" t="str">
        <f t="shared" ref="CJ346" si="661">DEC2HEX(CJ74,2)&amp;DEC2HEX(CJ75,2)&amp;DEC2HEX(CJ76,2)&amp;DEC2HEX(CJ77,2)</f>
        <v>061E0332</v>
      </c>
      <c r="CK346" s="35"/>
      <c r="CL346" s="35" t="str">
        <f t="shared" ref="CL346" si="662">DEC2HEX(CL74,2)&amp;DEC2HEX(CL75,2)&amp;DEC2HEX(CL76,2)&amp;DEC2HEX(CL77,2)</f>
        <v>071E0B39</v>
      </c>
      <c r="CM346" s="35"/>
      <c r="CN346" s="35" t="str">
        <f t="shared" ref="CN346" si="663">DEC2HEX(CN74,2)&amp;DEC2HEX(CN75,2)&amp;DEC2HEX(CN76,2)&amp;DEC2HEX(CN77,2)</f>
        <v>070B1043</v>
      </c>
      <c r="CO346" s="35"/>
      <c r="CP346" s="35" t="str">
        <f t="shared" ref="CP346" si="664">DEC2HEX(CP74,2)&amp;DEC2HEX(CP75,2)&amp;DEC2HEX(CP76,2)&amp;DEC2HEX(CP77,2)</f>
        <v>05100631</v>
      </c>
      <c r="CQ346" s="35"/>
      <c r="CR346" s="35" t="str">
        <f t="shared" ref="CR346" si="665">DEC2HEX(CR74,2)&amp;DEC2HEX(CR75,2)&amp;DEC2HEX(CR76,2)&amp;DEC2HEX(CR77,2)</f>
        <v>0B0B0CB1</v>
      </c>
      <c r="CS346" s="35"/>
    </row>
    <row r="347" spans="1:97">
      <c r="A347" s="34">
        <v>1</v>
      </c>
      <c r="B347" s="35" t="str">
        <f>IF(LEN(B329),B329&amp;C329&amp;"0000"&amp;"FF"&amp;C112&amp;MID(B112,7,2)&amp;MID(B112,5,2)&amp;MID(B112,3,2)&amp;MID(B112,1,2),"")</f>
        <v>44FFC3FF0000FF0903000000</v>
      </c>
      <c r="C347" s="35"/>
      <c r="D347" s="35" t="str">
        <f t="shared" ref="D347:D361" si="666">IF(LEN(D329),D329&amp;E329&amp;"0000"&amp;"FF"&amp;E112&amp;MID(D112,7,2)&amp;MID(D112,5,2)&amp;MID(D112,3,2)&amp;MID(D112,1,2),"")</f>
        <v>44FFC3FF0000FF0004000000</v>
      </c>
      <c r="E347" s="35"/>
      <c r="F347" s="35" t="str">
        <f t="shared" ref="F347:F361" si="667">IF(LEN(F329),F329&amp;G329&amp;"0000"&amp;"FF"&amp;G112&amp;MID(F112,7,2)&amp;MID(F112,5,2)&amp;MID(F112,3,2)&amp;MID(F112,1,2),"")</f>
        <v>52FFE9FF0000FF0004000000</v>
      </c>
      <c r="G347" s="35"/>
      <c r="H347" s="35" t="str">
        <f t="shared" ref="H347:H361" si="668">IF(LEN(H329),H329&amp;I329&amp;"0000"&amp;"FF"&amp;I112&amp;MID(H112,7,2)&amp;MID(H112,5,2)&amp;MID(H112,3,2)&amp;MID(H112,1,2),"")</f>
        <v>52FFE9FF0000FFFC06000000</v>
      </c>
      <c r="I347" s="35"/>
      <c r="J347" s="35" t="str">
        <f t="shared" ref="J347:J361" si="669">IF(LEN(J329),J329&amp;K329&amp;"0000"&amp;"FF"&amp;K112&amp;MID(J112,7,2)&amp;MID(J112,5,2)&amp;MID(J112,3,2)&amp;MID(J112,1,2),"")</f>
        <v>7CFFF4FF0000FF0805000000</v>
      </c>
      <c r="K347" s="35"/>
      <c r="L347" s="35" t="str">
        <f t="shared" ref="L347:L361" si="670">IF(LEN(L329),L329&amp;M329&amp;"0000"&amp;"FF"&amp;M112&amp;MID(L112,7,2)&amp;MID(L112,5,2)&amp;MID(L112,3,2)&amp;MID(L112,1,2),"")</f>
        <v>90FFCCFF0000FF0905000000</v>
      </c>
      <c r="M347" s="35"/>
      <c r="N347" s="35" t="str">
        <f t="shared" ref="N347:N361" si="671">IF(LEN(N329),N329&amp;O329&amp;"0000"&amp;"FF"&amp;O112&amp;MID(N112,7,2)&amp;MID(N112,5,2)&amp;MID(N112,3,2)&amp;MID(N112,1,2),"")</f>
        <v>88FFA4FF0000FF0303000000</v>
      </c>
      <c r="O347" s="35"/>
      <c r="P347" s="35" t="str">
        <f t="shared" ref="P347:P361" si="672">IF(LEN(P329),P329&amp;Q329&amp;"0000"&amp;"FF"&amp;Q112&amp;MID(P112,7,2)&amp;MID(P112,5,2)&amp;MID(P112,3,2)&amp;MID(P112,1,2),"")</f>
        <v>88FFA4FF0000FF0903000000</v>
      </c>
      <c r="Q347" s="35"/>
      <c r="R347" s="35" t="str">
        <f t="shared" ref="R347:R361" si="673">IF(LEN(R329),R329&amp;S329&amp;"0000"&amp;"FF"&amp;S112&amp;MID(R112,7,2)&amp;MID(R112,5,2)&amp;MID(R112,3,2)&amp;MID(R112,1,2),"")</f>
        <v>ACFF95FF0000FF0004000000</v>
      </c>
      <c r="S347" s="35"/>
      <c r="T347" s="35" t="str">
        <f t="shared" ref="T347:T361" si="674">IF(LEN(T329),T329&amp;U329&amp;"0000"&amp;"FF"&amp;U112&amp;MID(T112,7,2)&amp;MID(T112,5,2)&amp;MID(T112,3,2)&amp;MID(T112,1,2),"")</f>
        <v>BAFFB9FF0000FFFF03000000</v>
      </c>
      <c r="U347" s="35"/>
      <c r="V347" s="35" t="str">
        <f t="shared" ref="V347:V361" si="675">IF(LEN(V329),V329&amp;W329&amp;"0000"&amp;"FF"&amp;W112&amp;MID(V112,7,2)&amp;MID(V112,5,2)&amp;MID(V112,3,2)&amp;MID(V112,1,2),"")</f>
        <v>D2FFDCFF0000FF0004000000</v>
      </c>
      <c r="W347" s="35"/>
      <c r="X347" s="35" t="str">
        <f t="shared" ref="X347:X361" si="676">IF(LEN(X329),X329&amp;Y329&amp;"0000"&amp;"FF"&amp;Y112&amp;MID(X112,7,2)&amp;MID(X112,5,2)&amp;MID(X112,3,2)&amp;MID(X112,1,2),"")</f>
        <v>CDFFFDFF0000FF0403000000</v>
      </c>
      <c r="Y347" s="35"/>
      <c r="Z347" s="35" t="str">
        <f t="shared" ref="Z347:Z361" si="677">IF(LEN(Z329),Z329&amp;AA329&amp;"0000"&amp;"FF"&amp;AA112&amp;MID(Z112,7,2)&amp;MID(Z112,5,2)&amp;MID(Z112,3,2)&amp;MID(Z112,1,2),"")</f>
        <v>AAFFE7FF0000FF0304000000</v>
      </c>
      <c r="AA347" s="35"/>
      <c r="AB347" s="35" t="str">
        <f t="shared" ref="AB347:AB361" si="678">IF(LEN(AB329),AB329&amp;AC329&amp;"0000"&amp;"FF"&amp;AC112&amp;MID(AB112,7,2)&amp;MID(AB112,5,2)&amp;MID(AB112,3,2)&amp;MID(AB112,1,2),"")</f>
        <v>ACFF95FF0000FF0804000000</v>
      </c>
      <c r="AC347" s="35"/>
      <c r="AD347" s="35" t="str">
        <f t="shared" ref="AD347:AD361" si="679">IF(LEN(AD329),AD329&amp;AE329&amp;"0000"&amp;"FF"&amp;AE112&amp;MID(AD112,7,2)&amp;MID(AD112,5,2)&amp;MID(AD112,3,2)&amp;MID(AD112,1,2),"")</f>
        <v>B8FF7BFF0000FFFC04000000</v>
      </c>
      <c r="AE347" s="35"/>
      <c r="AF347" s="35" t="str">
        <f t="shared" ref="AF347:AF361" si="680">IF(LEN(AF329),AF329&amp;AG329&amp;"0000"&amp;"FF"&amp;AG112&amp;MID(AF112,7,2)&amp;MID(AF112,5,2)&amp;MID(AF112,3,2)&amp;MID(AF112,1,2),"")</f>
        <v>DAFF83FF0000FFFF03000000</v>
      </c>
      <c r="AG347" s="35"/>
      <c r="AH347" s="35" t="str">
        <f t="shared" ref="AH347:AH361" si="681">IF(LEN(AH329),AH329&amp;AI329&amp;"0000"&amp;"FF"&amp;AI112&amp;MID(AH112,7,2)&amp;MID(AH112,5,2)&amp;MID(AH112,3,2)&amp;MID(AH112,1,2),"")</f>
        <v>F0FF9DFF0000FF0004000000</v>
      </c>
      <c r="AI347" s="35"/>
      <c r="AJ347" s="35" t="str">
        <f t="shared" ref="AJ347:AJ361" si="682">IF(LEN(AJ329),AJ329&amp;AK329&amp;"0000"&amp;"FF"&amp;AK112&amp;MID(AJ112,7,2)&amp;MID(AJ112,5,2)&amp;MID(AJ112,3,2)&amp;MID(AJ112,1,2),"")</f>
        <v>FAFFBAFF0000FF0005000000</v>
      </c>
      <c r="AK347" s="35"/>
      <c r="AL347" s="35" t="str">
        <f t="shared" ref="AL347:AL361" si="683">IF(LEN(AL329),AL329&amp;AM329&amp;"0000"&amp;"FF"&amp;AM112&amp;MID(AL112,7,2)&amp;MID(AL112,5,2)&amp;MID(AL112,3,2)&amp;MID(AL112,1,2),"")</f>
        <v>F4FFD8FF0000FF0304000000</v>
      </c>
      <c r="AM347" s="35"/>
      <c r="AN347" s="35" t="str">
        <f t="shared" ref="AN347:AN361" si="684">IF(LEN(AN329),AN329&amp;AO329&amp;"0000"&amp;"FF"&amp;AO112&amp;MID(AN112,7,2)&amp;MID(AN112,5,2)&amp;MID(AN112,3,2)&amp;MID(AN112,1,2),"")</f>
        <v>CDFFFDFF0000FFFF03000000</v>
      </c>
      <c r="AO347" s="35"/>
      <c r="AP347" s="35" t="str">
        <f t="shared" ref="AP347:AP361" si="685">IF(LEN(AP329),AP329&amp;AQ329&amp;"0000"&amp;"FF"&amp;AQ112&amp;MID(AP112,7,2)&amp;MID(AP112,5,2)&amp;MID(AP112,3,2)&amp;MID(AP112,1,2),"")</f>
        <v>CDFFFDFF0000FFFC04000000</v>
      </c>
      <c r="AQ347" s="35"/>
      <c r="AR347" s="35" t="str">
        <f t="shared" ref="AR347:AR361" si="686">IF(LEN(AR329),AR329&amp;AS329&amp;"0000"&amp;"FF"&amp;AS112&amp;MID(AR112,7,2)&amp;MID(AR112,5,2)&amp;MID(AR112,3,2)&amp;MID(AR112,1,2),"")</f>
        <v>EEFFF5FF0000FFFC05000000</v>
      </c>
      <c r="AS347" s="35"/>
      <c r="AT347" s="35" t="str">
        <f t="shared" ref="AT347:AT361" si="687">IF(LEN(AT329),AT329&amp;AU329&amp;"0000"&amp;"FF"&amp;AU112&amp;MID(AT112,7,2)&amp;MID(AT112,5,2)&amp;MID(AT112,3,2)&amp;MID(AT112,1,2),"")</f>
        <v>060005000000FF0B03000000</v>
      </c>
      <c r="AU347" s="35"/>
      <c r="AV347" s="35" t="str">
        <f t="shared" ref="AV347:AV361" si="688">IF(LEN(AV329),AV329&amp;AW329&amp;"0000"&amp;"FF"&amp;AW112&amp;MID(AV112,7,2)&amp;MID(AV112,5,2)&amp;MID(AV112,3,2)&amp;MID(AV112,1,2),"")</f>
        <v>21000A000000FF0B05000000</v>
      </c>
      <c r="AW347" s="35"/>
      <c r="AX347" s="35" t="str">
        <f t="shared" ref="AX347:AX361" si="689">IF(LEN(AX329),AX329&amp;AY329&amp;"0000"&amp;"FF"&amp;AY112&amp;MID(AX112,7,2)&amp;MID(AX112,5,2)&amp;MID(AX112,3,2)&amp;MID(AX112,1,2),"")</f>
        <v>2E00EDFF0000FF0604000000</v>
      </c>
      <c r="AY347" s="35"/>
      <c r="AZ347" s="35" t="str">
        <f t="shared" ref="AZ347:AZ361" si="690">IF(LEN(AZ329),AZ329&amp;BA329&amp;"0000"&amp;"FF"&amp;BA112&amp;MID(AZ112,7,2)&amp;MID(AZ112,5,2)&amp;MID(AZ112,3,2)&amp;MID(AZ112,1,2),"")</f>
        <v>3100C8FF0000FF0703000000</v>
      </c>
      <c r="BA347" s="35"/>
      <c r="BB347" s="35" t="str">
        <f t="shared" ref="BB347:BB361" si="691">IF(LEN(BB329),BB329&amp;BC329&amp;"0000"&amp;"FF"&amp;BC112&amp;MID(BB112,7,2)&amp;MID(BB112,5,2)&amp;MID(BB112,3,2)&amp;MID(BB112,1,2),"")</f>
        <v>1800ADFF0000FF0503000000</v>
      </c>
      <c r="BC347" s="35"/>
      <c r="BD347" s="35" t="str">
        <f t="shared" ref="BD347:BD361" si="692">IF(LEN(BD329),BD329&amp;BE329&amp;"0000"&amp;"FF"&amp;BE112&amp;MID(BD112,7,2)&amp;MID(BD112,5,2)&amp;MID(BD112,3,2)&amp;MID(BD112,1,2),"")</f>
        <v>3100C8FF0000FFFC05000000</v>
      </c>
      <c r="BE347" s="35"/>
      <c r="BF347" s="35" t="str">
        <f t="shared" ref="BF347:BF361" si="693">IF(LEN(BF329),BF329&amp;BG329&amp;"0000"&amp;"FF"&amp;BG112&amp;MID(BF112,7,2)&amp;MID(BF112,5,2)&amp;MID(BF112,3,2)&amp;MID(BF112,1,2),"")</f>
        <v>5E00CFFF0000FF0A03000000</v>
      </c>
      <c r="BG347" s="35"/>
      <c r="BH347" s="35" t="str">
        <f t="shared" ref="BH347:BH361" si="694">IF(LEN(BH329),BH329&amp;BI329&amp;"0000"&amp;"FF"&amp;BI112&amp;MID(BH112,7,2)&amp;MID(BH112,5,2)&amp;MID(BH112,3,2)&amp;MID(BH112,1,2),"")</f>
        <v>7200B5FF0000FF0703000000</v>
      </c>
      <c r="BI347" s="35"/>
      <c r="BJ347" s="35" t="str">
        <f t="shared" ref="BJ347:BJ361" si="695">IF(LEN(BJ329),BJ329&amp;BK329&amp;"0000"&amp;"FF"&amp;BK112&amp;MID(BJ112,7,2)&amp;MID(BJ112,5,2)&amp;MID(BJ112,3,2)&amp;MID(BJ112,1,2),"")</f>
        <v>7200B5FF0000FFFC03000000</v>
      </c>
      <c r="BK347" s="35"/>
      <c r="BL347" s="35" t="str">
        <f t="shared" ref="BL347:BL361" si="696">IF(LEN(BL329),BL329&amp;BM329&amp;"0000"&amp;"FF"&amp;BM112&amp;MID(BL112,7,2)&amp;MID(BL112,5,2)&amp;MID(BL112,3,2)&amp;MID(BL112,1,2),"")</f>
        <v>9800CEFF0000FF0003000000</v>
      </c>
      <c r="BM347" s="35"/>
      <c r="BN347" s="35" t="str">
        <f t="shared" ref="BN347:BN361" si="697">IF(LEN(BN329),BN329&amp;BO329&amp;"0000"&amp;"FF"&amp;BO112&amp;MID(BN112,7,2)&amp;MID(BN112,5,2)&amp;MID(BN112,3,2)&amp;MID(BN112,1,2),"")</f>
        <v>8E00EEFF0000FF0004000000</v>
      </c>
      <c r="BO347" s="35"/>
      <c r="BP347" s="35" t="str">
        <f t="shared" ref="BP347:BP361" si="698">IF(LEN(BP329),BP329&amp;BQ329&amp;"0000"&amp;"FF"&amp;BQ112&amp;MID(BP112,7,2)&amp;MID(BP112,5,2)&amp;MID(BP112,3,2)&amp;MID(BP112,1,2),"")</f>
        <v>710007000000FF0303000000</v>
      </c>
      <c r="BQ347" s="35"/>
      <c r="BR347" s="35" t="str">
        <f t="shared" ref="BR347:BR361" si="699">IF(LEN(BR329),BR329&amp;BS329&amp;"0000"&amp;"FF"&amp;BS112&amp;MID(BR112,7,2)&amp;MID(BR112,5,2)&amp;MID(BR112,3,2)&amp;MID(BR112,1,2),"")</f>
        <v>5C0024000000FF0403000000</v>
      </c>
      <c r="BS347" s="35"/>
      <c r="BT347" s="35" t="str">
        <f t="shared" ref="BT347:BT361" si="700">IF(LEN(BT329),BT329&amp;BU329&amp;"0000"&amp;"FF"&amp;BU112&amp;MID(BT112,7,2)&amp;MID(BT112,5,2)&amp;MID(BT112,3,2)&amp;MID(BT112,1,2),"")</f>
        <v>45000F000000FF0304000000</v>
      </c>
      <c r="BU347" s="35"/>
      <c r="BV347" s="35" t="str">
        <f t="shared" ref="BV347:BV361" si="701">IF(LEN(BV329),BV329&amp;BW329&amp;"0000"&amp;"FF"&amp;BW112&amp;MID(BV112,7,2)&amp;MID(BV112,5,2)&amp;MID(BV112,3,2)&amp;MID(BV112,1,2),"")</f>
        <v>060005000000FF0004000000</v>
      </c>
      <c r="BW347" s="35"/>
      <c r="BX347" s="35" t="str">
        <f t="shared" ref="BX347:BX361" si="702">IF(LEN(BX329),BX329&amp;BY329&amp;"0000"&amp;"FF"&amp;BY112&amp;MID(BX112,7,2)&amp;MID(BX112,5,2)&amp;MID(BX112,3,2)&amp;MID(BX112,1,2),"")</f>
        <v>F7FF2F000000FFFE03000000</v>
      </c>
      <c r="BY347" s="35"/>
      <c r="BZ347" s="35" t="str">
        <f t="shared" ref="BZ347:BZ361" si="703">IF(LEN(BZ329),BZ329&amp;CA329&amp;"0000"&amp;"FF"&amp;CA112&amp;MID(BZ112,7,2)&amp;MID(BZ112,5,2)&amp;MID(BZ112,3,2)&amp;MID(BZ112,1,2),"")</f>
        <v>12003B000000FFFF03000000</v>
      </c>
      <c r="CA347" s="35"/>
      <c r="CB347" s="35" t="str">
        <f t="shared" ref="CB347:CB361" si="704">IF(LEN(CB329),CB329&amp;CC329&amp;"0000"&amp;"FF"&amp;CC112&amp;MID(CB112,7,2)&amp;MID(CB112,5,2)&amp;MID(CB112,3,2)&amp;MID(CB112,1,2),"")</f>
        <v>04005A000000FFFC04000000</v>
      </c>
      <c r="CC347" s="35"/>
      <c r="CD347" s="35" t="str">
        <f t="shared" ref="CD347:CD361" si="705">IF(LEN(CD329),CD329&amp;CE329&amp;"0000"&amp;"FF"&amp;CE112&amp;MID(CD112,7,2)&amp;MID(CD112,5,2)&amp;MID(CD112,3,2)&amp;MID(CD112,1,2),"")</f>
        <v>240061000000FFFD03000000</v>
      </c>
      <c r="CE347" s="35"/>
      <c r="CF347" s="35" t="str">
        <f t="shared" ref="CF347:CF361" si="706">IF(LEN(CF329),CF329&amp;CG329&amp;"0000"&amp;"FF"&amp;CG112&amp;MID(CF112,7,2)&amp;MID(CF112,5,2)&amp;MID(CF112,3,2)&amp;MID(CF112,1,2),"")</f>
        <v>340081000000FFFC07000000</v>
      </c>
      <c r="CG347" s="35"/>
      <c r="CH347" s="35" t="str">
        <f t="shared" ref="CH347:CH361" si="707">IF(LEN(CH329),CH329&amp;CI329&amp;"0000"&amp;"FF"&amp;CI112&amp;MID(CH112,7,2)&amp;MID(CH112,5,2)&amp;MID(CH112,3,2)&amp;MID(CH112,1,2),"")</f>
        <v>FDFF77000000FF0B09000000</v>
      </c>
      <c r="CI347" s="35"/>
      <c r="CJ347" s="35" t="str">
        <f t="shared" ref="CJ347:CJ361" si="708">IF(LEN(CJ329),CJ329&amp;CK329&amp;"0000"&amp;"FF"&amp;CK112&amp;MID(CJ112,7,2)&amp;MID(CJ112,5,2)&amp;MID(CJ112,3,2)&amp;MID(CJ112,1,2),"")</f>
        <v>D3FF4D000000FFFC05000000</v>
      </c>
      <c r="CK347" s="35"/>
      <c r="CL347" s="35" t="str">
        <f t="shared" ref="CL347:CL361" si="709">IF(LEN(CL329),CL329&amp;CM329&amp;"0000"&amp;"FF"&amp;CM112&amp;MID(CL112,7,2)&amp;MID(CL112,5,2)&amp;MID(CL112,3,2)&amp;MID(CL112,1,2),"")</f>
        <v>D3FF4D000000FF0406000000</v>
      </c>
      <c r="CM347" s="35"/>
      <c r="CN347" s="35" t="str">
        <f t="shared" ref="CN347:CN361" si="710">IF(LEN(CN329),CN329&amp;CO329&amp;"0000"&amp;"FF"&amp;CO112&amp;MID(CN112,7,2)&amp;MID(CN112,5,2)&amp;MID(CN112,3,2)&amp;MID(CN112,1,2),"")</f>
        <v>9AFF61000000FF0404000000</v>
      </c>
      <c r="CO347" s="35"/>
      <c r="CP347" s="35" t="str">
        <f t="shared" ref="CP347:CP361" si="711">IF(LEN(CP329),CP329&amp;CQ329&amp;"0000"&amp;"FF"&amp;CQ112&amp;MID(CP112,7,2)&amp;MID(CP112,5,2)&amp;MID(CP112,3,2)&amp;MID(CP112,1,2),"")</f>
        <v>80FF25000000FF0807000000</v>
      </c>
      <c r="CQ347" s="35"/>
      <c r="CR347" s="35" t="str">
        <f t="shared" ref="CR347:CR361" si="712">IF(LEN(CR329),CR329&amp;CS329&amp;"0000"&amp;"FF"&amp;CS112&amp;MID(CR112,7,2)&amp;MID(CR112,5,2)&amp;MID(CR112,3,2)&amp;MID(CR112,1,2),"")</f>
        <v>9AFF61000000FFFF04000000</v>
      </c>
      <c r="CS347" s="35"/>
    </row>
    <row r="348" spans="1:97">
      <c r="A348" s="34">
        <f t="shared" ref="A348:A362" si="713">A347+1</f>
        <v>2</v>
      </c>
      <c r="B348" s="35" t="str">
        <f t="shared" ref="B348:B361" si="714">IF(LEN(B330),B330&amp;C330&amp;"0000"&amp;"FF"&amp;C113&amp;MID(B113,7,2)&amp;MID(B113,5,2)&amp;MID(B113,3,2)&amp;MID(B113,1,2),"")</f>
        <v>48FFBDFF0000FF0B05000000</v>
      </c>
      <c r="C348" s="35"/>
      <c r="D348" s="35" t="str">
        <f t="shared" si="666"/>
        <v>43FFCBFF0000FF0103000000</v>
      </c>
      <c r="E348" s="35"/>
      <c r="F348" s="35" t="str">
        <f t="shared" si="667"/>
        <v>52FFF1FF0000FFFF05000000</v>
      </c>
      <c r="G348" s="35"/>
      <c r="H348" s="35" t="str">
        <f t="shared" si="668"/>
        <v>5EFFEAFF0000FFFD04000000</v>
      </c>
      <c r="I348" s="35"/>
      <c r="J348" s="35" t="str">
        <f t="shared" si="669"/>
        <v>7EFFEAFF0000FF0A04000000</v>
      </c>
      <c r="K348" s="35"/>
      <c r="L348" s="35" t="str">
        <f t="shared" si="670"/>
        <v>95FFC3FF0000FF0805000000</v>
      </c>
      <c r="M348" s="35"/>
      <c r="N348" s="35" t="str">
        <f t="shared" si="671"/>
        <v>81FFA5FF0000FF0203000000</v>
      </c>
      <c r="O348" s="35"/>
      <c r="P348" s="35" t="str">
        <f t="shared" si="672"/>
        <v>8CFF9EFF0000FF0A03000000</v>
      </c>
      <c r="Q348" s="35"/>
      <c r="R348" s="35" t="str">
        <f t="shared" si="673"/>
        <v>ACFF9DFF0000FFFE03000000</v>
      </c>
      <c r="S348" s="35"/>
      <c r="T348" s="35" t="str">
        <f t="shared" si="674"/>
        <v>BBFFC0FF0000FFFF02000000</v>
      </c>
      <c r="U348" s="35"/>
      <c r="V348" s="35" t="str">
        <f t="shared" si="675"/>
        <v>D1FFE4FF0000FF0103000000</v>
      </c>
      <c r="W348" s="35"/>
      <c r="X348" s="35" t="str">
        <f t="shared" si="676"/>
        <v>C6FFFDFF0000FF0403000000</v>
      </c>
      <c r="Y348" s="35"/>
      <c r="Z348" s="35" t="str">
        <f t="shared" si="677"/>
        <v>A2FFE8FF0000FF0304000000</v>
      </c>
      <c r="AA348" s="35"/>
      <c r="AB348" s="35" t="str">
        <f t="shared" si="678"/>
        <v>ACFF8DFF0000FF0804000000</v>
      </c>
      <c r="AC348" s="35"/>
      <c r="AD348" s="35" t="str">
        <f t="shared" si="679"/>
        <v>C0FF7BFF0000FFFC03000000</v>
      </c>
      <c r="AE348" s="35"/>
      <c r="AF348" s="35" t="str">
        <f t="shared" si="680"/>
        <v>DBFF8AFF0000FF0102000000</v>
      </c>
      <c r="AG348" s="35"/>
      <c r="AH348" s="35" t="str">
        <f t="shared" si="681"/>
        <v>F0FFA5FF0000FFFF02000000</v>
      </c>
      <c r="AI348" s="35"/>
      <c r="AJ348" s="35" t="str">
        <f t="shared" si="682"/>
        <v>F9FFC5FF0000FF0004000000</v>
      </c>
      <c r="AK348" s="35"/>
      <c r="AL348" s="35" t="str">
        <f t="shared" si="683"/>
        <v>EBFFD9FF0000FF0304000000</v>
      </c>
      <c r="AM348" s="35"/>
      <c r="AN348" s="35" t="str">
        <f t="shared" si="684"/>
        <v>CEFF03000000FFFF03000000</v>
      </c>
      <c r="AO348" s="35"/>
      <c r="AP348" s="35" t="str">
        <f t="shared" si="685"/>
        <v>D5FFFDFF0000FF0B03000000</v>
      </c>
      <c r="AQ348" s="35"/>
      <c r="AR348" s="35" t="str">
        <f t="shared" si="686"/>
        <v>F8FFF6FF0000FFFD04000000</v>
      </c>
      <c r="AS348" s="35"/>
      <c r="AT348" s="35" t="str">
        <f t="shared" si="687"/>
        <v>0D0004000000FFFC03000000</v>
      </c>
      <c r="AU348" s="35"/>
      <c r="AV348" s="35" t="str">
        <f t="shared" si="688"/>
        <v>2B0009000000FF0A04000000</v>
      </c>
      <c r="AW348" s="35"/>
      <c r="AX348" s="35" t="str">
        <f t="shared" si="689"/>
        <v>2A00E6FF0000FF0704000000</v>
      </c>
      <c r="AY348" s="35"/>
      <c r="AZ348" s="35" t="str">
        <f t="shared" si="690"/>
        <v>3000C1FF0000FF0603000000</v>
      </c>
      <c r="BA348" s="35"/>
      <c r="BB348" s="35" t="str">
        <f t="shared" si="691"/>
        <v>1200AAFF0000FF0603000000</v>
      </c>
      <c r="BC348" s="35"/>
      <c r="BD348" s="35" t="str">
        <f t="shared" si="692"/>
        <v>3C00CCFF0000FFFD04000000</v>
      </c>
      <c r="BE348" s="35"/>
      <c r="BF348" s="35" t="str">
        <f t="shared" si="693"/>
        <v>6400CCFF0000FF0903000000</v>
      </c>
      <c r="BG348" s="35"/>
      <c r="BH348" s="35" t="str">
        <f t="shared" si="694"/>
        <v>7000AEFF0000FF0604000000</v>
      </c>
      <c r="BI348" s="35"/>
      <c r="BJ348" s="35" t="str">
        <f t="shared" si="695"/>
        <v>7900B6FF0000FFFC04000000</v>
      </c>
      <c r="BK348" s="35"/>
      <c r="BL348" s="35" t="str">
        <f t="shared" si="696"/>
        <v>9700D5FF0000FF0003000000</v>
      </c>
      <c r="BM348" s="35"/>
      <c r="BN348" s="35" t="str">
        <f t="shared" si="697"/>
        <v>8D00F7FF0000FF0003000000</v>
      </c>
      <c r="BO348" s="35"/>
      <c r="BP348" s="35" t="str">
        <f t="shared" si="698"/>
        <v>6A0009000000FF0203000000</v>
      </c>
      <c r="BQ348" s="35"/>
      <c r="BR348" s="35" t="str">
        <f t="shared" si="699"/>
        <v>550022000000FF0603000000</v>
      </c>
      <c r="BS348" s="35"/>
      <c r="BT348" s="35" t="str">
        <f t="shared" si="700"/>
        <v>3D0010000000FF0304000000</v>
      </c>
      <c r="BU348" s="35"/>
      <c r="BV348" s="35" t="str">
        <f t="shared" si="701"/>
        <v>04000D000000FF0103000000</v>
      </c>
      <c r="BW348" s="35"/>
      <c r="BX348" s="35" t="str">
        <f t="shared" si="702"/>
        <v>FAFF35000000FFFD03000000</v>
      </c>
      <c r="BY348" s="35"/>
      <c r="BZ348" s="35" t="str">
        <f t="shared" si="703"/>
        <v>130042000000FF0003000000</v>
      </c>
      <c r="CA348" s="35"/>
      <c r="CB348" s="35" t="str">
        <f t="shared" si="704"/>
        <v>0D005A000000FFFC04000000</v>
      </c>
      <c r="CC348" s="35"/>
      <c r="CD348" s="35" t="str">
        <f t="shared" si="705"/>
        <v>2B0064000000FFFE02000000</v>
      </c>
      <c r="CE348" s="35"/>
      <c r="CF348" s="35" t="str">
        <f t="shared" si="706"/>
        <v>430081000000FF0B08000000</v>
      </c>
      <c r="CG348" s="35"/>
      <c r="CH348" s="35" t="str">
        <f t="shared" si="707"/>
        <v>0F0076000000FF0B04000000</v>
      </c>
      <c r="CI348" s="35"/>
      <c r="CJ348" s="35" t="str">
        <f t="shared" si="708"/>
        <v>DEFF4D000000FFFD04000000</v>
      </c>
      <c r="CK348" s="35"/>
      <c r="CL348" s="35" t="str">
        <f t="shared" si="709"/>
        <v>C7FF4D000000FF0305000000</v>
      </c>
      <c r="CM348" s="35"/>
      <c r="CN348" s="35" t="str">
        <f t="shared" si="710"/>
        <v>91FF5E000000FF0504000000</v>
      </c>
      <c r="CO348" s="35"/>
      <c r="CP348" s="35" t="str">
        <f t="shared" si="711"/>
        <v>80FF17000000FF0706000000</v>
      </c>
      <c r="CQ348" s="35"/>
      <c r="CR348" s="35" t="str">
        <f t="shared" si="712"/>
        <v>9DFF6A000000FFFE05000000</v>
      </c>
      <c r="CS348" s="35"/>
    </row>
    <row r="349" spans="1:97">
      <c r="A349" s="34">
        <f t="shared" si="713"/>
        <v>3</v>
      </c>
      <c r="B349" s="35" t="str">
        <f t="shared" si="714"/>
        <v>52FFBAFF0000FF0B05000000</v>
      </c>
      <c r="C349" s="35"/>
      <c r="D349" s="35" t="str">
        <f t="shared" si="666"/>
        <v>40FFD2FF0000FF0003000000</v>
      </c>
      <c r="E349" s="35"/>
      <c r="F349" s="35" t="str">
        <f t="shared" si="667"/>
        <v>53FFFCFF0000FFFF03000000</v>
      </c>
      <c r="G349" s="35"/>
      <c r="H349" s="35" t="str">
        <f t="shared" si="668"/>
        <v>65FFEEFF0000FFFD03000000</v>
      </c>
      <c r="I349" s="35"/>
      <c r="J349" s="35" t="str">
        <f t="shared" si="669"/>
        <v>85FFE3FF0000FF0A04000000</v>
      </c>
      <c r="K349" s="35"/>
      <c r="L349" s="35" t="str">
        <f t="shared" si="670"/>
        <v>95FFB9FF0000FF0704000000</v>
      </c>
      <c r="M349" s="35"/>
      <c r="N349" s="35" t="str">
        <f t="shared" si="671"/>
        <v>7CFFAAFF0000FF0103000000</v>
      </c>
      <c r="O349" s="35"/>
      <c r="P349" s="35" t="str">
        <f t="shared" si="672"/>
        <v>92FF9AFF0000FF0B06000000</v>
      </c>
      <c r="Q349" s="35"/>
      <c r="R349" s="35" t="str">
        <f t="shared" si="673"/>
        <v>AFFFA3FF0000FFFD04000000</v>
      </c>
      <c r="S349" s="35"/>
      <c r="T349" s="35" t="str">
        <f t="shared" si="674"/>
        <v>BDFFC5FF0000FFFD03000000</v>
      </c>
      <c r="U349" s="35"/>
      <c r="V349" s="35" t="str">
        <f t="shared" si="675"/>
        <v>CCFFEAFF0000FF0003000000</v>
      </c>
      <c r="W349" s="35"/>
      <c r="X349" s="35" t="str">
        <f t="shared" si="676"/>
        <v>C0FFFBFF0000FF0603000000</v>
      </c>
      <c r="Y349" s="35"/>
      <c r="Z349" s="35" t="str">
        <f t="shared" si="677"/>
        <v>9AFFEAFF0000FF0204000000</v>
      </c>
      <c r="AA349" s="35"/>
      <c r="AB349" s="35" t="str">
        <f t="shared" si="678"/>
        <v>ADFF85FF0000FF0903000000</v>
      </c>
      <c r="AC349" s="35"/>
      <c r="AD349" s="35" t="str">
        <f t="shared" si="679"/>
        <v>C6FF7CFF0000FFFD04000000</v>
      </c>
      <c r="AE349" s="35"/>
      <c r="AF349" s="35" t="str">
        <f t="shared" si="680"/>
        <v>D8FF8FFF0000FF0004000000</v>
      </c>
      <c r="AG349" s="35"/>
      <c r="AH349" s="35" t="str">
        <f t="shared" si="681"/>
        <v>F2FFAAFF0000FFFD02000000</v>
      </c>
      <c r="AI349" s="35"/>
      <c r="AJ349" s="35" t="str">
        <f t="shared" si="682"/>
        <v>F6FFCEFF0000FF0005000000</v>
      </c>
      <c r="AK349" s="35"/>
      <c r="AL349" s="35" t="str">
        <f t="shared" si="683"/>
        <v>E3FFDAFF0000FF0303000000</v>
      </c>
      <c r="AM349" s="35"/>
      <c r="AN349" s="35" t="str">
        <f t="shared" si="684"/>
        <v>D0FF09000000FFFD03000000</v>
      </c>
      <c r="AO349" s="35"/>
      <c r="AP349" s="35" t="str">
        <f t="shared" si="685"/>
        <v>DCFFFBFF0000FF0A03000000</v>
      </c>
      <c r="AQ349" s="35"/>
      <c r="AR349" s="35" t="str">
        <f t="shared" si="686"/>
        <v>0000FAFF0000FFFE03000000</v>
      </c>
      <c r="AS349" s="35"/>
      <c r="AT349" s="35" t="str">
        <f t="shared" si="687"/>
        <v>140006000000FFFD02000000</v>
      </c>
      <c r="AU349" s="35"/>
      <c r="AV349" s="35" t="str">
        <f t="shared" si="688"/>
        <v>330004000000FF0804000000</v>
      </c>
      <c r="AW349" s="35"/>
      <c r="AX349" s="35" t="str">
        <f t="shared" si="689"/>
        <v>2700DEFF0000FF0804000000</v>
      </c>
      <c r="AY349" s="35"/>
      <c r="AZ349" s="35" t="str">
        <f t="shared" si="690"/>
        <v>2D00BBFF0000FF0503000000</v>
      </c>
      <c r="BA349" s="35"/>
      <c r="BB349" s="35" t="str">
        <f t="shared" si="691"/>
        <v>0D00A4FF0000FF0604000000</v>
      </c>
      <c r="BC349" s="35"/>
      <c r="BD349" s="35" t="str">
        <f t="shared" si="692"/>
        <v>4400D1FF0000FFFC04000000</v>
      </c>
      <c r="BE349" s="35"/>
      <c r="BF349" s="35" t="str">
        <f t="shared" si="693"/>
        <v>6700C6FF0000FF0703000000</v>
      </c>
      <c r="BG349" s="35"/>
      <c r="BH349" s="35" t="str">
        <f t="shared" si="694"/>
        <v>6C00A5FF0000FF0705000000</v>
      </c>
      <c r="BI349" s="35"/>
      <c r="BJ349" s="35" t="str">
        <f t="shared" si="695"/>
        <v>8100B9FF0000FFFE04000000</v>
      </c>
      <c r="BK349" s="35"/>
      <c r="BL349" s="35" t="str">
        <f t="shared" si="696"/>
        <v>9500DBFF0000FF0103000000</v>
      </c>
      <c r="BM349" s="35"/>
      <c r="BN349" s="35" t="str">
        <f t="shared" si="697"/>
        <v>8B00FEFF0000FF0203000000</v>
      </c>
      <c r="BO349" s="35"/>
      <c r="BP349" s="35" t="str">
        <f t="shared" si="698"/>
        <v>65000E000000FF0002000000</v>
      </c>
      <c r="BQ349" s="35"/>
      <c r="BR349" s="35" t="str">
        <f t="shared" si="699"/>
        <v>50001D000000FF0703000000</v>
      </c>
      <c r="BS349" s="35"/>
      <c r="BT349" s="35" t="str">
        <f t="shared" si="700"/>
        <v>350011000000FF0203000000</v>
      </c>
      <c r="BU349" s="35"/>
      <c r="BV349" s="35" t="str">
        <f t="shared" si="701"/>
        <v>000013000000FF0105000000</v>
      </c>
      <c r="BW349" s="35"/>
      <c r="BX349" s="35" t="str">
        <f t="shared" si="702"/>
        <v>000038000000FFFC03000000</v>
      </c>
      <c r="BY349" s="35"/>
      <c r="BZ349" s="35" t="str">
        <f t="shared" si="703"/>
        <v>120048000000FF0203000000</v>
      </c>
      <c r="CA349" s="35"/>
      <c r="CB349" s="35" t="str">
        <f t="shared" si="704"/>
        <v>15005B000000FFFC04000000</v>
      </c>
      <c r="CC349" s="35"/>
      <c r="CD349" s="35" t="str">
        <f t="shared" si="705"/>
        <v>2E0067000000FFFE02000000</v>
      </c>
      <c r="CE349" s="35"/>
      <c r="CF349" s="35" t="str">
        <f t="shared" si="706"/>
        <v>54007E000000FF0A08000000</v>
      </c>
      <c r="CG349" s="35"/>
      <c r="CH349" s="35" t="str">
        <f t="shared" si="707"/>
        <v>180073000000FF0A03000000</v>
      </c>
      <c r="CI349" s="35"/>
      <c r="CJ349" s="35" t="str">
        <f t="shared" si="708"/>
        <v>E7FF51000000FFFD05000000</v>
      </c>
      <c r="CK349" s="35"/>
      <c r="CL349" s="35" t="str">
        <f t="shared" si="709"/>
        <v>BDFF51000000FF0204000000</v>
      </c>
      <c r="CM349" s="35"/>
      <c r="CN349" s="35" t="str">
        <f t="shared" si="710"/>
        <v>8AFF59000000FF0606000000</v>
      </c>
      <c r="CO349" s="35"/>
      <c r="CP349" s="35" t="str">
        <f t="shared" si="711"/>
        <v>7EFF0B000000FF0705000000</v>
      </c>
      <c r="CQ349" s="35"/>
      <c r="CR349" s="35" t="str">
        <f t="shared" si="712"/>
        <v>A4FF72000000FFFD0C000000</v>
      </c>
      <c r="CS349" s="35"/>
    </row>
    <row r="350" spans="1:97">
      <c r="A350" s="34">
        <f t="shared" si="713"/>
        <v>4</v>
      </c>
      <c r="B350" s="35" t="str">
        <f t="shared" si="714"/>
        <v>5DFFB9FF0000FFFC04000000</v>
      </c>
      <c r="C350" s="35"/>
      <c r="D350" s="35" t="str">
        <f t="shared" si="666"/>
        <v>3FFFD9FF0000FFFE04000000</v>
      </c>
      <c r="E350" s="35"/>
      <c r="F350" s="35" t="str">
        <f t="shared" si="667"/>
        <v>55FF02000000FFFE03000000</v>
      </c>
      <c r="G350" s="35"/>
      <c r="H350" s="35" t="str">
        <f t="shared" si="668"/>
        <v>6BFFF2FF0000FFFC04000000</v>
      </c>
      <c r="I350" s="35"/>
      <c r="J350" s="35" t="str">
        <f t="shared" si="669"/>
        <v>8CFFDEFF0000FF0904000000</v>
      </c>
      <c r="K350" s="35"/>
      <c r="L350" s="35" t="str">
        <f t="shared" si="670"/>
        <v>92FFB1FF0000FF0503000000</v>
      </c>
      <c r="M350" s="35"/>
      <c r="N350" s="35" t="str">
        <f t="shared" si="671"/>
        <v>79FFB1FF0000FF0103000000</v>
      </c>
      <c r="O350" s="35"/>
      <c r="P350" s="35" t="str">
        <f t="shared" si="672"/>
        <v>9FFF97FF0000FF0B06000000</v>
      </c>
      <c r="Q350" s="35"/>
      <c r="R350" s="35" t="str">
        <f t="shared" si="673"/>
        <v>B7FFA8FF0000FFFE03000000</v>
      </c>
      <c r="S350" s="35"/>
      <c r="T350" s="35" t="str">
        <f t="shared" si="674"/>
        <v>C2FFC9FF0000FFFE02000000</v>
      </c>
      <c r="U350" s="35"/>
      <c r="V350" s="35" t="str">
        <f t="shared" si="675"/>
        <v>CAFFF0FF0000FFFF03000000</v>
      </c>
      <c r="W350" s="35"/>
      <c r="X350" s="35" t="str">
        <f t="shared" si="676"/>
        <v>BBFFF5FF0000FF0604000000</v>
      </c>
      <c r="Y350" s="35"/>
      <c r="Z350" s="35" t="str">
        <f t="shared" si="677"/>
        <v>93FFF0FF0000FF0305000000</v>
      </c>
      <c r="AA350" s="35"/>
      <c r="AB350" s="35" t="str">
        <f t="shared" si="678"/>
        <v>B1FF7FFF0000FF0A04000000</v>
      </c>
      <c r="AC350" s="35"/>
      <c r="AD350" s="35" t="str">
        <f t="shared" si="679"/>
        <v>CDFF80FF0000FFFD03000000</v>
      </c>
      <c r="AE350" s="35"/>
      <c r="AF350" s="35" t="str">
        <f t="shared" si="680"/>
        <v>D6FF97FF0000FFFF02000000</v>
      </c>
      <c r="AG350" s="35"/>
      <c r="AH350" s="35" t="str">
        <f t="shared" si="681"/>
        <v>F6FFADFF0000FFFE03000000</v>
      </c>
      <c r="AI350" s="35"/>
      <c r="AJ350" s="35" t="str">
        <f t="shared" si="682"/>
        <v>F4FFD8FF0000FF0001000000</v>
      </c>
      <c r="AK350" s="35"/>
      <c r="AL350" s="35" t="str">
        <f t="shared" si="683"/>
        <v>DCFFDCFF0000FF0405000000</v>
      </c>
      <c r="AM350" s="35"/>
      <c r="AN350" s="35" t="str">
        <f t="shared" si="684"/>
        <v>D6FF0C000000FFFC03000000</v>
      </c>
      <c r="AO350" s="35"/>
      <c r="AP350" s="35" t="str">
        <f t="shared" si="685"/>
        <v>E1FFF7FF0000FF0B03000000</v>
      </c>
      <c r="AQ350" s="35"/>
      <c r="AR350" s="35" t="str">
        <f t="shared" si="686"/>
        <v>0400FFFF0000FFFF03000000</v>
      </c>
      <c r="AS350" s="35"/>
      <c r="AT350" s="35" t="str">
        <f t="shared" si="687"/>
        <v>190009000000FFFC01000000</v>
      </c>
      <c r="AU350" s="35"/>
      <c r="AV350" s="35" t="str">
        <f t="shared" si="688"/>
        <v>3500FCFF0000FF0703000000</v>
      </c>
      <c r="AW350" s="35"/>
      <c r="AX350" s="35" t="str">
        <f t="shared" si="689"/>
        <v>2800D6FF0000FF0902000000</v>
      </c>
      <c r="AY350" s="35"/>
      <c r="AZ350" s="35" t="str">
        <f t="shared" si="690"/>
        <v>2700B6FF0000FF0404000000</v>
      </c>
      <c r="BA350" s="35"/>
      <c r="BB350" s="35" t="str">
        <f t="shared" si="691"/>
        <v>06009DFF0000FF0403000000</v>
      </c>
      <c r="BC350" s="35"/>
      <c r="BD350" s="35" t="str">
        <f t="shared" si="692"/>
        <v>4D00D4FF0000FF0B04000000</v>
      </c>
      <c r="BE350" s="35"/>
      <c r="BF350" s="35" t="str">
        <f t="shared" si="693"/>
        <v>6600C0FF0000FF0803000000</v>
      </c>
      <c r="BG350" s="35"/>
      <c r="BH350" s="35" t="str">
        <f t="shared" si="694"/>
        <v>68009AFF0000FF0605000000</v>
      </c>
      <c r="BI350" s="35"/>
      <c r="BJ350" s="35" t="str">
        <f t="shared" si="695"/>
        <v>8700C0FF0000FFFE04000000</v>
      </c>
      <c r="BK350" s="35"/>
      <c r="BL350" s="35" t="str">
        <f t="shared" si="696"/>
        <v>9100E0FF0000FF0103000000</v>
      </c>
      <c r="BM350" s="35"/>
      <c r="BN350" s="35" t="str">
        <f t="shared" si="697"/>
        <v>850003000000FF0304000000</v>
      </c>
      <c r="BO350" s="35"/>
      <c r="BP350" s="35" t="str">
        <f t="shared" si="698"/>
        <v>630013000000FFFF03000000</v>
      </c>
      <c r="BQ350" s="35"/>
      <c r="BR350" s="35" t="str">
        <f t="shared" si="699"/>
        <v>4F0017000000FF0603000000</v>
      </c>
      <c r="BS350" s="35"/>
      <c r="BT350" s="35" t="str">
        <f t="shared" si="700"/>
        <v>2F0014000000FF0404000000</v>
      </c>
      <c r="BU350" s="35"/>
      <c r="BV350" s="35" t="str">
        <f t="shared" si="701"/>
        <v>FAFF1B000000FF0004000000</v>
      </c>
      <c r="BW350" s="35"/>
      <c r="BX350" s="35" t="str">
        <f t="shared" si="702"/>
        <v>060038000000FFFC03000000</v>
      </c>
      <c r="BY350" s="35"/>
      <c r="BZ350" s="35" t="str">
        <f t="shared" si="703"/>
        <v>0D004D000000FF0204000000</v>
      </c>
      <c r="CA350" s="35"/>
      <c r="CB350" s="35" t="str">
        <f t="shared" si="704"/>
        <v>1D005D000000FFFD04000000</v>
      </c>
      <c r="CC350" s="35"/>
      <c r="CD350" s="35" t="str">
        <f t="shared" si="705"/>
        <v>31006B000000FFFF04000000</v>
      </c>
      <c r="CE350" s="35"/>
      <c r="CF350" s="35" t="str">
        <f t="shared" si="706"/>
        <v>640076000000FF0B09000000</v>
      </c>
      <c r="CG350" s="35"/>
      <c r="CH350" s="35" t="str">
        <f t="shared" si="707"/>
        <v>1D006F000000FF0A03000000</v>
      </c>
      <c r="CI350" s="35"/>
      <c r="CJ350" s="35" t="str">
        <f t="shared" si="708"/>
        <v>F0FF56000000FFFC05000000</v>
      </c>
      <c r="CK350" s="35"/>
      <c r="CL350" s="35" t="str">
        <f t="shared" si="709"/>
        <v>B6FF55000000FF0205000000</v>
      </c>
      <c r="CM350" s="35"/>
      <c r="CN350" s="35" t="str">
        <f t="shared" si="710"/>
        <v>84FF4E000000FF0707000000</v>
      </c>
      <c r="CO350" s="35"/>
      <c r="CP350" s="35" t="str">
        <f t="shared" si="711"/>
        <v>7BFF00000000FF0806000000</v>
      </c>
      <c r="CQ350" s="35"/>
      <c r="CR350" s="35" t="str">
        <f t="shared" si="712"/>
        <v>B8FF80000000FFFD0B000000</v>
      </c>
      <c r="CS350" s="35"/>
    </row>
    <row r="351" spans="1:97">
      <c r="A351" s="34">
        <f t="shared" si="713"/>
        <v>5</v>
      </c>
      <c r="B351" s="35" t="str">
        <f t="shared" si="714"/>
        <v>66FFBCFF0000FFFC03000000</v>
      </c>
      <c r="C351" s="35"/>
      <c r="D351" s="35" t="str">
        <f t="shared" si="666"/>
        <v>44FFE0FF0000FFFC04000000</v>
      </c>
      <c r="E351" s="35"/>
      <c r="F351" s="35" t="str">
        <f t="shared" si="667"/>
        <v>58FF08000000FFFF03000000</v>
      </c>
      <c r="G351" s="35"/>
      <c r="H351" s="35" t="str">
        <f t="shared" si="668"/>
        <v>73FFF5FF0000FF0B04000000</v>
      </c>
      <c r="I351" s="35"/>
      <c r="J351" s="35" t="str">
        <f t="shared" si="669"/>
        <v>91FFD6FF0000FF0705000000</v>
      </c>
      <c r="K351" s="35"/>
      <c r="L351" s="35" t="str">
        <f t="shared" si="670"/>
        <v>8CFFACFF0000FF0604000000</v>
      </c>
      <c r="M351" s="35"/>
      <c r="N351" s="35" t="str">
        <f t="shared" si="671"/>
        <v>75FFB6FF0000FF0205000000</v>
      </c>
      <c r="O351" s="35"/>
      <c r="P351" s="35" t="str">
        <f t="shared" si="672"/>
        <v>ACFF95FF0000FF0001000000</v>
      </c>
      <c r="Q351" s="35"/>
      <c r="R351" s="35" t="str">
        <f t="shared" si="673"/>
        <v>BCFFADFF0000FFFF03000000</v>
      </c>
      <c r="S351" s="35"/>
      <c r="T351" s="35" t="str">
        <f t="shared" si="674"/>
        <v>C5FFCEFF0000FFFF03000000</v>
      </c>
      <c r="U351" s="35"/>
      <c r="V351" s="35" t="str">
        <f t="shared" si="675"/>
        <v>CBFFF7FF0000FFFF03000000</v>
      </c>
      <c r="W351" s="35"/>
      <c r="X351" s="35" t="str">
        <f t="shared" si="676"/>
        <v>B7FFECFF0000FF0503000000</v>
      </c>
      <c r="Y351" s="35"/>
      <c r="Z351" s="35" t="str">
        <f t="shared" si="677"/>
        <v>88FFF4FF0000FF0406000000</v>
      </c>
      <c r="AA351" s="35"/>
      <c r="AB351" s="35" t="str">
        <f t="shared" si="678"/>
        <v>B8FF7BFF0000FF0001000000</v>
      </c>
      <c r="AC351" s="35"/>
      <c r="AD351" s="35" t="str">
        <f t="shared" si="679"/>
        <v>D3FF83FF0000FFFC03000000</v>
      </c>
      <c r="AE351" s="35"/>
      <c r="AF351" s="35" t="str">
        <f t="shared" si="680"/>
        <v>D7FF9CFF0000FFFD04000000</v>
      </c>
      <c r="AG351" s="35"/>
      <c r="AH351" s="35" t="str">
        <f t="shared" si="681"/>
        <v>F9FFB3FF0000FFFF03000000</v>
      </c>
      <c r="AI351" s="35"/>
      <c r="AJ351" s="35" t="str">
        <f t="shared" si="682"/>
        <v/>
      </c>
      <c r="AK351" s="35"/>
      <c r="AL351" s="35" t="str">
        <f t="shared" si="683"/>
        <v>D2FFDCFF0000FF0001000000</v>
      </c>
      <c r="AM351" s="35"/>
      <c r="AN351" s="35" t="str">
        <f t="shared" si="684"/>
        <v>DCFF0D000000FFFC03000000</v>
      </c>
      <c r="AO351" s="35"/>
      <c r="AP351" s="35" t="str">
        <f t="shared" si="685"/>
        <v>E7FFF5FF0000FFFC03000000</v>
      </c>
      <c r="AQ351" s="35"/>
      <c r="AR351" s="35" t="str">
        <f t="shared" si="686"/>
        <v>060005000000FF0001000000</v>
      </c>
      <c r="AS351" s="35"/>
      <c r="AT351" s="35" t="str">
        <f t="shared" si="687"/>
        <v>1C000A000000FFFC02000000</v>
      </c>
      <c r="AU351" s="35"/>
      <c r="AV351" s="35" t="str">
        <f t="shared" si="688"/>
        <v>3400F5FF0000FF0605000000</v>
      </c>
      <c r="AW351" s="35"/>
      <c r="AX351" s="35" t="str">
        <f t="shared" si="689"/>
        <v>2B00D2FF0000FF0A03000000</v>
      </c>
      <c r="AY351" s="35"/>
      <c r="AZ351" s="35" t="str">
        <f t="shared" si="690"/>
        <v>1F00B3FF0000FF0504000000</v>
      </c>
      <c r="BA351" s="35"/>
      <c r="BB351" s="35" t="str">
        <f t="shared" si="691"/>
        <v>00009BFF0000FF0404000000</v>
      </c>
      <c r="BC351" s="35"/>
      <c r="BD351" s="35" t="str">
        <f t="shared" si="692"/>
        <v>5600D3FF0000FF0A04000000</v>
      </c>
      <c r="BE351" s="35"/>
      <c r="BF351" s="35" t="str">
        <f t="shared" si="693"/>
        <v>6700BAFF0000FF0A02000000</v>
      </c>
      <c r="BG351" s="35"/>
      <c r="BH351" s="35" t="str">
        <f t="shared" si="694"/>
        <v>630090FF0000FF0604000000</v>
      </c>
      <c r="BI351" s="35"/>
      <c r="BJ351" s="35" t="str">
        <f t="shared" si="695"/>
        <v>8B00C8FF0000FFFE03000000</v>
      </c>
      <c r="BK351" s="35"/>
      <c r="BL351" s="35" t="str">
        <f t="shared" si="696"/>
        <v>8E00E7FF0000FF0003000000</v>
      </c>
      <c r="BM351" s="35"/>
      <c r="BN351" s="35" t="str">
        <f t="shared" si="697"/>
        <v>7D0006000000FF0306000000</v>
      </c>
      <c r="BO351" s="35"/>
      <c r="BP351" s="35" t="str">
        <f t="shared" si="698"/>
        <v>64001A000000FF0003000000</v>
      </c>
      <c r="BQ351" s="35"/>
      <c r="BR351" s="35" t="str">
        <f t="shared" si="699"/>
        <v>4B0012000000FF0503000000</v>
      </c>
      <c r="BS351" s="35"/>
      <c r="BT351" s="35" t="str">
        <f t="shared" si="700"/>
        <v>260013000000FF0602000000</v>
      </c>
      <c r="BU351" s="35"/>
      <c r="BV351" s="35" t="str">
        <f t="shared" si="701"/>
        <v>F7FF23000000FF0006000000</v>
      </c>
      <c r="BW351" s="35"/>
      <c r="BX351" s="35" t="str">
        <f t="shared" si="702"/>
        <v>0C0039000000FFFC03000000</v>
      </c>
      <c r="BY351" s="35"/>
      <c r="BZ351" s="35" t="str">
        <f t="shared" si="703"/>
        <v>070053000000FF0103000000</v>
      </c>
      <c r="CA351" s="35"/>
      <c r="CB351" s="35" t="str">
        <f t="shared" si="704"/>
        <v>240061000000FF0001000000</v>
      </c>
      <c r="CC351" s="35"/>
      <c r="CD351" s="35" t="str">
        <f t="shared" si="705"/>
        <v>330073000000FFFF07000000</v>
      </c>
      <c r="CE351" s="35"/>
      <c r="CF351" s="35" t="str">
        <f t="shared" si="706"/>
        <v>75006F000000FF0B06000000</v>
      </c>
      <c r="CG351" s="35"/>
      <c r="CH351" s="35" t="str">
        <f t="shared" si="707"/>
        <v>22006A000000FF0804000000</v>
      </c>
      <c r="CI351" s="35"/>
      <c r="CJ351" s="35" t="str">
        <f t="shared" si="708"/>
        <v>FAFF59000000FFFC05000000</v>
      </c>
      <c r="CK351" s="35"/>
      <c r="CL351" s="35" t="str">
        <f t="shared" si="709"/>
        <v>ACFF5B000000FF0304000000</v>
      </c>
      <c r="CM351" s="35"/>
      <c r="CN351" s="35" t="str">
        <f t="shared" si="710"/>
        <v>82FF40000000FF0808000000</v>
      </c>
      <c r="CO351" s="35"/>
      <c r="CP351" s="35" t="str">
        <f t="shared" si="711"/>
        <v>7CFFF4FF0000FF0001000000</v>
      </c>
      <c r="CQ351" s="35"/>
      <c r="CR351" s="35" t="str">
        <f t="shared" si="712"/>
        <v>CDFF8B000000FFFC0C000000</v>
      </c>
      <c r="CS351" s="35"/>
    </row>
    <row r="352" spans="1:97">
      <c r="A352" s="34">
        <f t="shared" si="713"/>
        <v>6</v>
      </c>
      <c r="B352" s="35" t="str">
        <f t="shared" si="714"/>
        <v>6DFFBCFF0000FF0001000000</v>
      </c>
      <c r="C352" s="35"/>
      <c r="D352" s="35" t="str">
        <f t="shared" si="666"/>
        <v>4CFFE2FF0000FFFD02000000</v>
      </c>
      <c r="E352" s="35"/>
      <c r="F352" s="35" t="str">
        <f t="shared" si="667"/>
        <v>59FF0E000000FF0001000000</v>
      </c>
      <c r="G352" s="35"/>
      <c r="H352" s="35" t="str">
        <f t="shared" si="668"/>
        <v>7CFFF4FF0000FF0001000000</v>
      </c>
      <c r="I352" s="35"/>
      <c r="J352" s="35" t="str">
        <f t="shared" si="669"/>
        <v>90FFCCFF0000FF0001000000</v>
      </c>
      <c r="K352" s="35"/>
      <c r="L352" s="35" t="str">
        <f t="shared" si="670"/>
        <v>88FFA4FF0000FF0001000000</v>
      </c>
      <c r="M352" s="35"/>
      <c r="N352" s="35" t="str">
        <f t="shared" si="671"/>
        <v>6DFFBCFF0000FF0001000000</v>
      </c>
      <c r="O352" s="35"/>
      <c r="P352" s="35" t="str">
        <f t="shared" si="672"/>
        <v/>
      </c>
      <c r="Q352" s="35"/>
      <c r="R352" s="35" t="str">
        <f t="shared" si="673"/>
        <v>BDFFB3FF0000FF0103000000</v>
      </c>
      <c r="S352" s="35"/>
      <c r="T352" s="35" t="str">
        <f t="shared" si="674"/>
        <v>C7FFD5FF0000FFFE03000000</v>
      </c>
      <c r="U352" s="35"/>
      <c r="V352" s="35" t="str">
        <f t="shared" si="675"/>
        <v>CDFFFDFF0000FF0001000000</v>
      </c>
      <c r="W352" s="35"/>
      <c r="X352" s="35" t="str">
        <f t="shared" si="676"/>
        <v>B2FFE8FF0000FF0404000000</v>
      </c>
      <c r="Y352" s="35"/>
      <c r="Z352" s="35" t="str">
        <f t="shared" si="677"/>
        <v>7CFFF4FF0000FF0001000000</v>
      </c>
      <c r="AA352" s="35"/>
      <c r="AB352" s="35" t="str">
        <f t="shared" si="678"/>
        <v/>
      </c>
      <c r="AC352" s="35"/>
      <c r="AD352" s="35" t="str">
        <f t="shared" si="679"/>
        <v>DAFF83FF0000FF0001000000</v>
      </c>
      <c r="AE352" s="35"/>
      <c r="AF352" s="35" t="str">
        <f t="shared" si="680"/>
        <v>E0FFA0FF0000FFFC04000000</v>
      </c>
      <c r="AG352" s="35"/>
      <c r="AH352" s="35" t="str">
        <f t="shared" si="681"/>
        <v>FAFFBAFF0000FF0001000000</v>
      </c>
      <c r="AI352" s="35"/>
      <c r="AJ352" s="35" t="str">
        <f t="shared" si="682"/>
        <v/>
      </c>
      <c r="AK352" s="35"/>
      <c r="AL352" s="35" t="str">
        <f t="shared" si="683"/>
        <v/>
      </c>
      <c r="AM352" s="35"/>
      <c r="AN352" s="35" t="str">
        <f t="shared" si="684"/>
        <v>E3FF0E000000FF0001000000</v>
      </c>
      <c r="AO352" s="35"/>
      <c r="AP352" s="35" t="str">
        <f t="shared" si="685"/>
        <v>EEFFF5FF0000FF0001000000</v>
      </c>
      <c r="AQ352" s="35"/>
      <c r="AR352" s="35" t="str">
        <f t="shared" si="686"/>
        <v/>
      </c>
      <c r="AS352" s="35"/>
      <c r="AT352" s="35" t="str">
        <f t="shared" si="687"/>
        <v>21000A000000FF0001000000</v>
      </c>
      <c r="AU352" s="35"/>
      <c r="AV352" s="35" t="str">
        <f t="shared" si="688"/>
        <v>2E00EDFF0000FF0001000000</v>
      </c>
      <c r="AW352" s="35"/>
      <c r="AX352" s="35" t="str">
        <f t="shared" si="689"/>
        <v>3000CDFF0000FF0802000000</v>
      </c>
      <c r="AY352" s="35"/>
      <c r="AZ352" s="35" t="str">
        <f t="shared" si="690"/>
        <v>1800ADFF0000FF0001000000</v>
      </c>
      <c r="BA352" s="35"/>
      <c r="BB352" s="35" t="str">
        <f t="shared" si="691"/>
        <v>F8FF9BFF0000FF0304000000</v>
      </c>
      <c r="BC352" s="35"/>
      <c r="BD352" s="35" t="str">
        <f t="shared" si="692"/>
        <v>5E00CFFF0000FF0001000000</v>
      </c>
      <c r="BE352" s="35"/>
      <c r="BF352" s="35" t="str">
        <f t="shared" si="693"/>
        <v>6B00B7FF0000FF0B03000000</v>
      </c>
      <c r="BG352" s="35"/>
      <c r="BH352" s="35" t="str">
        <f t="shared" si="694"/>
        <v>5E0089FF0000FF0402000000</v>
      </c>
      <c r="BI352" s="35"/>
      <c r="BJ352" s="35" t="str">
        <f t="shared" si="695"/>
        <v>8F00CDFF0000FFFC04000000</v>
      </c>
      <c r="BK352" s="35"/>
      <c r="BL352" s="35" t="str">
        <f t="shared" si="696"/>
        <v>8E00EEFF0000FF0001000000</v>
      </c>
      <c r="BM352" s="35"/>
      <c r="BN352" s="35" t="str">
        <f t="shared" si="697"/>
        <v>710007000000FF0001000000</v>
      </c>
      <c r="BO352" s="35"/>
      <c r="BP352" s="35" t="str">
        <f t="shared" si="698"/>
        <v>620020000000FF0203000000</v>
      </c>
      <c r="BQ352" s="35"/>
      <c r="BR352" s="35" t="str">
        <f t="shared" si="699"/>
        <v>45000F000000FF0001000000</v>
      </c>
      <c r="BS352" s="35"/>
      <c r="BT352" s="35" t="str">
        <f t="shared" si="700"/>
        <v>230010000000FF0703000000</v>
      </c>
      <c r="BU352" s="35"/>
      <c r="BV352" s="35" t="str">
        <f t="shared" si="701"/>
        <v>F7FF2F000000FF0001000000</v>
      </c>
      <c r="BW352" s="35"/>
      <c r="BX352" s="35" t="str">
        <f t="shared" si="702"/>
        <v>12003B000000FF0001000000</v>
      </c>
      <c r="BY352" s="35"/>
      <c r="BZ352" s="35" t="str">
        <f t="shared" si="703"/>
        <v>04005A000000FF0001000000</v>
      </c>
      <c r="CA352" s="35"/>
      <c r="CB352" s="35" t="str">
        <f t="shared" si="704"/>
        <v/>
      </c>
      <c r="CC352" s="35"/>
      <c r="CD352" s="35" t="str">
        <f t="shared" si="705"/>
        <v>340081000000FF0001000000</v>
      </c>
      <c r="CE352" s="35"/>
      <c r="CF352" s="35" t="str">
        <f t="shared" si="706"/>
        <v>82006A000000FF0001000000</v>
      </c>
      <c r="CG352" s="35"/>
      <c r="CH352" s="35" t="str">
        <f t="shared" si="707"/>
        <v>240061000000FF0001000000</v>
      </c>
      <c r="CI352" s="35"/>
      <c r="CJ352" s="35" t="str">
        <f t="shared" si="708"/>
        <v>04005A000000FF0001000000</v>
      </c>
      <c r="CK352" s="35"/>
      <c r="CL352" s="35" t="str">
        <f t="shared" si="709"/>
        <v>A3FF5E000000FF0304000000</v>
      </c>
      <c r="CM352" s="35"/>
      <c r="CN352" s="35" t="str">
        <f t="shared" si="710"/>
        <v>82FF30000000FF0705000000</v>
      </c>
      <c r="CO352" s="35"/>
      <c r="CP352" s="35" t="str">
        <f t="shared" si="711"/>
        <v/>
      </c>
      <c r="CQ352" s="35"/>
      <c r="CR352" s="35" t="str">
        <f t="shared" si="712"/>
        <v>E5FF94000000FFFC09000000</v>
      </c>
      <c r="CS352" s="35"/>
    </row>
    <row r="353" spans="1:97">
      <c r="A353" s="34">
        <f t="shared" si="713"/>
        <v>7</v>
      </c>
      <c r="B353" s="35" t="str">
        <f t="shared" si="714"/>
        <v/>
      </c>
      <c r="C353" s="35"/>
      <c r="D353" s="35" t="str">
        <f t="shared" si="666"/>
        <v>50FFE4FF0000FFFF02000000</v>
      </c>
      <c r="E353" s="35"/>
      <c r="F353" s="35" t="str">
        <f t="shared" si="667"/>
        <v/>
      </c>
      <c r="G353" s="35"/>
      <c r="H353" s="35" t="str">
        <f t="shared" si="668"/>
        <v/>
      </c>
      <c r="I353" s="35"/>
      <c r="J353" s="35" t="str">
        <f t="shared" si="669"/>
        <v/>
      </c>
      <c r="K353" s="35"/>
      <c r="L353" s="35" t="str">
        <f t="shared" si="670"/>
        <v/>
      </c>
      <c r="M353" s="35"/>
      <c r="N353" s="35" t="str">
        <f t="shared" si="671"/>
        <v/>
      </c>
      <c r="O353" s="35"/>
      <c r="P353" s="35" t="str">
        <f t="shared" si="672"/>
        <v/>
      </c>
      <c r="Q353" s="35"/>
      <c r="R353" s="35" t="str">
        <f t="shared" si="673"/>
        <v>BAFFB9FF0000FF0001000000</v>
      </c>
      <c r="S353" s="35"/>
      <c r="T353" s="35" t="str">
        <f t="shared" si="674"/>
        <v>CCFFDAFF0000FFFC03000000</v>
      </c>
      <c r="U353" s="35"/>
      <c r="V353" s="35" t="str">
        <f t="shared" si="675"/>
        <v/>
      </c>
      <c r="W353" s="35"/>
      <c r="X353" s="35" t="str">
        <f t="shared" si="676"/>
        <v>AAFFE7FF0000FF0001000000</v>
      </c>
      <c r="Y353" s="35"/>
      <c r="Z353" s="35" t="str">
        <f t="shared" si="677"/>
        <v/>
      </c>
      <c r="AA353" s="35"/>
      <c r="AB353" s="35" t="str">
        <f t="shared" si="678"/>
        <v/>
      </c>
      <c r="AC353" s="35"/>
      <c r="AD353" s="35" t="str">
        <f t="shared" si="679"/>
        <v/>
      </c>
      <c r="AE353" s="35"/>
      <c r="AF353" s="35" t="str">
        <f t="shared" si="680"/>
        <v>E9FFA0FF0000FF0A03000000</v>
      </c>
      <c r="AG353" s="35"/>
      <c r="AH353" s="35" t="str">
        <f t="shared" si="681"/>
        <v/>
      </c>
      <c r="AI353" s="35"/>
      <c r="AJ353" s="35" t="str">
        <f t="shared" si="682"/>
        <v/>
      </c>
      <c r="AK353" s="35"/>
      <c r="AL353" s="35" t="str">
        <f t="shared" si="683"/>
        <v/>
      </c>
      <c r="AM353" s="35"/>
      <c r="AN353" s="35" t="str">
        <f t="shared" si="684"/>
        <v/>
      </c>
      <c r="AO353" s="35"/>
      <c r="AP353" s="35" t="str">
        <f t="shared" si="685"/>
        <v/>
      </c>
      <c r="AQ353" s="35"/>
      <c r="AR353" s="35" t="str">
        <f t="shared" si="686"/>
        <v/>
      </c>
      <c r="AS353" s="35"/>
      <c r="AT353" s="35" t="str">
        <f t="shared" si="687"/>
        <v/>
      </c>
      <c r="AU353" s="35"/>
      <c r="AV353" s="35" t="str">
        <f t="shared" si="688"/>
        <v/>
      </c>
      <c r="AW353" s="35"/>
      <c r="AX353" s="35" t="str">
        <f t="shared" si="689"/>
        <v>3100C8FF0000FF0001000000</v>
      </c>
      <c r="AY353" s="35"/>
      <c r="AZ353" s="35" t="str">
        <f t="shared" si="690"/>
        <v/>
      </c>
      <c r="BA353" s="35"/>
      <c r="BB353" s="35" t="str">
        <f t="shared" si="691"/>
        <v>F0FF9DFF0000FF0001000000</v>
      </c>
      <c r="BC353" s="35"/>
      <c r="BD353" s="35" t="str">
        <f t="shared" si="692"/>
        <v/>
      </c>
      <c r="BE353" s="35"/>
      <c r="BF353" s="35" t="str">
        <f t="shared" si="693"/>
        <v>7200B5FF0000FF0001000000</v>
      </c>
      <c r="BG353" s="35"/>
      <c r="BH353" s="35" t="str">
        <f t="shared" si="694"/>
        <v>590088FF0000FF0001000000</v>
      </c>
      <c r="BI353" s="35"/>
      <c r="BJ353" s="35" t="str">
        <f t="shared" si="695"/>
        <v>9800CEFF0000FF0001000000</v>
      </c>
      <c r="BK353" s="35"/>
      <c r="BL353" s="35" t="str">
        <f t="shared" si="696"/>
        <v/>
      </c>
      <c r="BM353" s="35"/>
      <c r="BN353" s="35" t="str">
        <f t="shared" si="697"/>
        <v/>
      </c>
      <c r="BO353" s="35"/>
      <c r="BP353" s="35" t="str">
        <f t="shared" si="698"/>
        <v>5C0024000000FF0001000000</v>
      </c>
      <c r="BQ353" s="35"/>
      <c r="BR353" s="35" t="str">
        <f t="shared" si="699"/>
        <v/>
      </c>
      <c r="BS353" s="35"/>
      <c r="BT353" s="35" t="str">
        <f t="shared" si="700"/>
        <v>21000A000000FF0001000000</v>
      </c>
      <c r="BU353" s="35"/>
      <c r="BV353" s="35" t="str">
        <f t="shared" si="701"/>
        <v/>
      </c>
      <c r="BW353" s="35"/>
      <c r="BX353" s="35" t="str">
        <f t="shared" si="702"/>
        <v/>
      </c>
      <c r="BY353" s="35"/>
      <c r="BZ353" s="35" t="str">
        <f t="shared" si="703"/>
        <v/>
      </c>
      <c r="CA353" s="35"/>
      <c r="CB353" s="35" t="str">
        <f t="shared" si="704"/>
        <v/>
      </c>
      <c r="CC353" s="35"/>
      <c r="CD353" s="35" t="str">
        <f t="shared" si="705"/>
        <v/>
      </c>
      <c r="CE353" s="35"/>
      <c r="CF353" s="35" t="str">
        <f t="shared" si="706"/>
        <v/>
      </c>
      <c r="CG353" s="35"/>
      <c r="CH353" s="35" t="str">
        <f t="shared" si="707"/>
        <v/>
      </c>
      <c r="CI353" s="35"/>
      <c r="CJ353" s="35" t="str">
        <f t="shared" si="708"/>
        <v/>
      </c>
      <c r="CK353" s="35"/>
      <c r="CL353" s="35" t="str">
        <f t="shared" si="709"/>
        <v>9AFF61000000FF0001000000</v>
      </c>
      <c r="CM353" s="35"/>
      <c r="CN353" s="35" t="str">
        <f t="shared" si="710"/>
        <v>80FF25000000FF0001000000</v>
      </c>
      <c r="CO353" s="35"/>
      <c r="CP353" s="35" t="str">
        <f t="shared" si="711"/>
        <v/>
      </c>
      <c r="CQ353" s="35"/>
      <c r="CR353" s="35" t="str">
        <f t="shared" si="712"/>
        <v>F7FF97000000FF0B0F000000</v>
      </c>
      <c r="CS353" s="35"/>
    </row>
    <row r="354" spans="1:97">
      <c r="A354" s="34">
        <f t="shared" si="713"/>
        <v>8</v>
      </c>
      <c r="B354" s="35" t="str">
        <f t="shared" si="714"/>
        <v/>
      </c>
      <c r="C354" s="35"/>
      <c r="D354" s="35" t="str">
        <f>IF(LEN(D336),D336&amp;E336&amp;"0000"&amp;"FF"&amp;E119&amp;MID(D119,7,2)&amp;MID(D119,5,2)&amp;MID(D119,3,2)&amp;MID(D119,1,2),"")</f>
        <v>52FFE9FF0000FF0001000000</v>
      </c>
      <c r="E354" s="35"/>
      <c r="F354" s="35" t="str">
        <f t="shared" si="667"/>
        <v/>
      </c>
      <c r="G354" s="35"/>
      <c r="H354" s="35" t="str">
        <f t="shared" si="668"/>
        <v/>
      </c>
      <c r="I354" s="35"/>
      <c r="J354" s="35" t="str">
        <f t="shared" si="669"/>
        <v/>
      </c>
      <c r="K354" s="35"/>
      <c r="L354" s="35" t="str">
        <f t="shared" si="670"/>
        <v/>
      </c>
      <c r="M354" s="35"/>
      <c r="N354" s="35" t="str">
        <f t="shared" si="671"/>
        <v/>
      </c>
      <c r="O354" s="35"/>
      <c r="P354" s="35" t="str">
        <f t="shared" si="672"/>
        <v/>
      </c>
      <c r="Q354" s="35"/>
      <c r="R354" s="35" t="str">
        <f t="shared" si="673"/>
        <v/>
      </c>
      <c r="S354" s="35"/>
      <c r="T354" s="35" t="str">
        <f t="shared" si="674"/>
        <v>D2FFDCFF0000FF0001000000</v>
      </c>
      <c r="U354" s="35"/>
      <c r="V354" s="35" t="str">
        <f t="shared" si="675"/>
        <v/>
      </c>
      <c r="W354" s="35"/>
      <c r="X354" s="35" t="str">
        <f t="shared" si="676"/>
        <v/>
      </c>
      <c r="Y354" s="35"/>
      <c r="Z354" s="35" t="str">
        <f t="shared" si="677"/>
        <v/>
      </c>
      <c r="AA354" s="35"/>
      <c r="AB354" s="35" t="str">
        <f t="shared" si="678"/>
        <v/>
      </c>
      <c r="AC354" s="35"/>
      <c r="AD354" s="35" t="str">
        <f t="shared" si="679"/>
        <v/>
      </c>
      <c r="AE354" s="35"/>
      <c r="AF354" s="35" t="str">
        <f t="shared" si="680"/>
        <v>F0FF9DFF0000FF0001000000</v>
      </c>
      <c r="AG354" s="35"/>
      <c r="AH354" s="35" t="str">
        <f t="shared" si="681"/>
        <v/>
      </c>
      <c r="AI354" s="35"/>
      <c r="AJ354" s="35" t="str">
        <f t="shared" si="682"/>
        <v/>
      </c>
      <c r="AK354" s="35"/>
      <c r="AL354" s="35" t="str">
        <f t="shared" si="683"/>
        <v/>
      </c>
      <c r="AM354" s="35"/>
      <c r="AN354" s="35" t="str">
        <f t="shared" si="684"/>
        <v/>
      </c>
      <c r="AO354" s="35"/>
      <c r="AP354" s="35" t="str">
        <f t="shared" si="685"/>
        <v/>
      </c>
      <c r="AQ354" s="35"/>
      <c r="AR354" s="35" t="str">
        <f t="shared" si="686"/>
        <v/>
      </c>
      <c r="AS354" s="35"/>
      <c r="AT354" s="35" t="str">
        <f t="shared" si="687"/>
        <v/>
      </c>
      <c r="AU354" s="35"/>
      <c r="AV354" s="35" t="str">
        <f t="shared" si="688"/>
        <v/>
      </c>
      <c r="AW354" s="35"/>
      <c r="AX354" s="35" t="str">
        <f t="shared" si="689"/>
        <v/>
      </c>
      <c r="AY354" s="35"/>
      <c r="AZ354" s="35" t="str">
        <f t="shared" si="690"/>
        <v/>
      </c>
      <c r="BA354" s="35"/>
      <c r="BB354" s="35" t="str">
        <f t="shared" si="691"/>
        <v/>
      </c>
      <c r="BC354" s="35"/>
      <c r="BD354" s="35" t="str">
        <f t="shared" si="692"/>
        <v/>
      </c>
      <c r="BE354" s="35"/>
      <c r="BF354" s="35" t="str">
        <f t="shared" si="693"/>
        <v/>
      </c>
      <c r="BG354" s="35"/>
      <c r="BH354" s="35" t="str">
        <f t="shared" si="694"/>
        <v/>
      </c>
      <c r="BI354" s="35"/>
      <c r="BJ354" s="35" t="str">
        <f t="shared" si="695"/>
        <v/>
      </c>
      <c r="BK354" s="35"/>
      <c r="BL354" s="35" t="str">
        <f t="shared" si="696"/>
        <v/>
      </c>
      <c r="BM354" s="35"/>
      <c r="BN354" s="35" t="str">
        <f t="shared" si="697"/>
        <v/>
      </c>
      <c r="BO354" s="35"/>
      <c r="BP354" s="35" t="str">
        <f t="shared" si="698"/>
        <v/>
      </c>
      <c r="BQ354" s="35"/>
      <c r="BR354" s="35" t="str">
        <f t="shared" si="699"/>
        <v/>
      </c>
      <c r="BS354" s="35"/>
      <c r="BT354" s="35" t="str">
        <f t="shared" si="700"/>
        <v/>
      </c>
      <c r="BU354" s="35"/>
      <c r="BV354" s="35" t="str">
        <f t="shared" si="701"/>
        <v/>
      </c>
      <c r="BW354" s="35"/>
      <c r="BX354" s="35" t="str">
        <f t="shared" si="702"/>
        <v/>
      </c>
      <c r="BY354" s="35"/>
      <c r="BZ354" s="35" t="str">
        <f t="shared" si="703"/>
        <v/>
      </c>
      <c r="CA354" s="35"/>
      <c r="CB354" s="35" t="str">
        <f t="shared" si="704"/>
        <v/>
      </c>
      <c r="CC354" s="35"/>
      <c r="CD354" s="35" t="str">
        <f t="shared" si="705"/>
        <v/>
      </c>
      <c r="CE354" s="35"/>
      <c r="CF354" s="35" t="str">
        <f t="shared" si="706"/>
        <v/>
      </c>
      <c r="CG354" s="35"/>
      <c r="CH354" s="35" t="str">
        <f t="shared" si="707"/>
        <v/>
      </c>
      <c r="CI354" s="35"/>
      <c r="CJ354" s="35" t="str">
        <f t="shared" si="708"/>
        <v/>
      </c>
      <c r="CK354" s="35"/>
      <c r="CL354" s="35" t="str">
        <f t="shared" si="709"/>
        <v/>
      </c>
      <c r="CM354" s="35"/>
      <c r="CN354" s="35" t="str">
        <f t="shared" si="710"/>
        <v/>
      </c>
      <c r="CO354" s="35"/>
      <c r="CP354" s="35" t="str">
        <f t="shared" si="711"/>
        <v/>
      </c>
      <c r="CQ354" s="35"/>
      <c r="CR354" s="35" t="str">
        <f t="shared" si="712"/>
        <v>160095000000FF0B08000000</v>
      </c>
      <c r="CS354" s="35"/>
    </row>
    <row r="355" spans="1:97">
      <c r="A355" s="34">
        <f t="shared" si="713"/>
        <v>9</v>
      </c>
      <c r="B355" s="35" t="str">
        <f t="shared" si="714"/>
        <v/>
      </c>
      <c r="C355" s="35"/>
      <c r="D355" s="35" t="str">
        <f t="shared" si="666"/>
        <v/>
      </c>
      <c r="E355" s="35"/>
      <c r="F355" s="35" t="str">
        <f t="shared" si="667"/>
        <v/>
      </c>
      <c r="G355" s="35"/>
      <c r="H355" s="35" t="str">
        <f t="shared" si="668"/>
        <v/>
      </c>
      <c r="I355" s="35"/>
      <c r="J355" s="35" t="str">
        <f t="shared" si="669"/>
        <v/>
      </c>
      <c r="K355" s="35"/>
      <c r="L355" s="35" t="str">
        <f t="shared" si="670"/>
        <v/>
      </c>
      <c r="M355" s="35"/>
      <c r="N355" s="35" t="str">
        <f t="shared" si="671"/>
        <v/>
      </c>
      <c r="O355" s="35"/>
      <c r="P355" s="35" t="str">
        <f t="shared" si="672"/>
        <v/>
      </c>
      <c r="Q355" s="35"/>
      <c r="R355" s="35" t="str">
        <f t="shared" si="673"/>
        <v/>
      </c>
      <c r="S355" s="35"/>
      <c r="T355" s="35" t="str">
        <f t="shared" si="674"/>
        <v/>
      </c>
      <c r="U355" s="35"/>
      <c r="V355" s="35" t="str">
        <f t="shared" si="675"/>
        <v/>
      </c>
      <c r="W355" s="35"/>
      <c r="X355" s="35" t="str">
        <f t="shared" si="676"/>
        <v/>
      </c>
      <c r="Y355" s="35"/>
      <c r="Z355" s="35" t="str">
        <f t="shared" si="677"/>
        <v/>
      </c>
      <c r="AA355" s="35"/>
      <c r="AB355" s="35" t="str">
        <f t="shared" si="678"/>
        <v/>
      </c>
      <c r="AC355" s="35"/>
      <c r="AD355" s="35" t="str">
        <f t="shared" si="679"/>
        <v/>
      </c>
      <c r="AE355" s="35"/>
      <c r="AF355" s="35" t="str">
        <f t="shared" si="680"/>
        <v/>
      </c>
      <c r="AG355" s="35"/>
      <c r="AH355" s="35" t="str">
        <f t="shared" si="681"/>
        <v/>
      </c>
      <c r="AI355" s="35"/>
      <c r="AJ355" s="35" t="str">
        <f t="shared" si="682"/>
        <v/>
      </c>
      <c r="AK355" s="35"/>
      <c r="AL355" s="35" t="str">
        <f t="shared" si="683"/>
        <v/>
      </c>
      <c r="AM355" s="35"/>
      <c r="AN355" s="35" t="str">
        <f t="shared" si="684"/>
        <v/>
      </c>
      <c r="AO355" s="35"/>
      <c r="AP355" s="35" t="str">
        <f t="shared" si="685"/>
        <v/>
      </c>
      <c r="AQ355" s="35"/>
      <c r="AR355" s="35" t="str">
        <f t="shared" si="686"/>
        <v/>
      </c>
      <c r="AS355" s="35"/>
      <c r="AT355" s="35" t="str">
        <f t="shared" si="687"/>
        <v/>
      </c>
      <c r="AU355" s="35"/>
      <c r="AV355" s="35" t="str">
        <f t="shared" si="688"/>
        <v/>
      </c>
      <c r="AW355" s="35"/>
      <c r="AX355" s="35" t="str">
        <f t="shared" si="689"/>
        <v/>
      </c>
      <c r="AY355" s="35"/>
      <c r="AZ355" s="35" t="str">
        <f t="shared" si="690"/>
        <v/>
      </c>
      <c r="BA355" s="35"/>
      <c r="BB355" s="35" t="str">
        <f t="shared" si="691"/>
        <v/>
      </c>
      <c r="BC355" s="35"/>
      <c r="BD355" s="35" t="str">
        <f t="shared" si="692"/>
        <v/>
      </c>
      <c r="BE355" s="35"/>
      <c r="BF355" s="35" t="str">
        <f t="shared" si="693"/>
        <v/>
      </c>
      <c r="BG355" s="35"/>
      <c r="BH355" s="35" t="str">
        <f t="shared" si="694"/>
        <v/>
      </c>
      <c r="BI355" s="35"/>
      <c r="BJ355" s="35" t="str">
        <f t="shared" si="695"/>
        <v/>
      </c>
      <c r="BK355" s="35"/>
      <c r="BL355" s="35" t="str">
        <f t="shared" si="696"/>
        <v/>
      </c>
      <c r="BM355" s="35"/>
      <c r="BN355" s="35" t="str">
        <f t="shared" si="697"/>
        <v/>
      </c>
      <c r="BO355" s="35"/>
      <c r="BP355" s="35" t="str">
        <f t="shared" si="698"/>
        <v/>
      </c>
      <c r="BQ355" s="35"/>
      <c r="BR355" s="35" t="str">
        <f t="shared" si="699"/>
        <v/>
      </c>
      <c r="BS355" s="35"/>
      <c r="BT355" s="35" t="str">
        <f t="shared" si="700"/>
        <v/>
      </c>
      <c r="BU355" s="35"/>
      <c r="BV355" s="35" t="str">
        <f t="shared" si="701"/>
        <v/>
      </c>
      <c r="BW355" s="35"/>
      <c r="BX355" s="35" t="str">
        <f t="shared" si="702"/>
        <v/>
      </c>
      <c r="BY355" s="35"/>
      <c r="BZ355" s="35" t="str">
        <f t="shared" si="703"/>
        <v/>
      </c>
      <c r="CA355" s="35"/>
      <c r="CB355" s="35" t="str">
        <f t="shared" si="704"/>
        <v/>
      </c>
      <c r="CC355" s="35"/>
      <c r="CD355" s="35" t="str">
        <f t="shared" si="705"/>
        <v/>
      </c>
      <c r="CE355" s="35"/>
      <c r="CF355" s="35" t="str">
        <f t="shared" si="706"/>
        <v/>
      </c>
      <c r="CG355" s="35"/>
      <c r="CH355" s="35" t="str">
        <f t="shared" si="707"/>
        <v/>
      </c>
      <c r="CI355" s="35"/>
      <c r="CJ355" s="35" t="str">
        <f t="shared" si="708"/>
        <v/>
      </c>
      <c r="CK355" s="35"/>
      <c r="CL355" s="35" t="str">
        <f t="shared" si="709"/>
        <v/>
      </c>
      <c r="CM355" s="35"/>
      <c r="CN355" s="35" t="str">
        <f t="shared" si="710"/>
        <v/>
      </c>
      <c r="CO355" s="35"/>
      <c r="CP355" s="35" t="str">
        <f t="shared" si="711"/>
        <v/>
      </c>
      <c r="CQ355" s="35"/>
      <c r="CR355" s="35" t="str">
        <f t="shared" si="712"/>
        <v>270090000000FF0A05000000</v>
      </c>
      <c r="CS355" s="35"/>
    </row>
    <row r="356" spans="1:97">
      <c r="A356" s="34">
        <f t="shared" si="713"/>
        <v>10</v>
      </c>
      <c r="B356" s="35" t="str">
        <f t="shared" si="714"/>
        <v/>
      </c>
      <c r="C356" s="35"/>
      <c r="D356" s="35" t="str">
        <f t="shared" si="666"/>
        <v/>
      </c>
      <c r="E356" s="35"/>
      <c r="F356" s="35" t="str">
        <f t="shared" si="667"/>
        <v/>
      </c>
      <c r="G356" s="35"/>
      <c r="H356" s="35" t="str">
        <f t="shared" si="668"/>
        <v/>
      </c>
      <c r="I356" s="35"/>
      <c r="J356" s="35" t="str">
        <f t="shared" si="669"/>
        <v/>
      </c>
      <c r="K356" s="35"/>
      <c r="L356" s="35" t="str">
        <f t="shared" si="670"/>
        <v/>
      </c>
      <c r="M356" s="35"/>
      <c r="N356" s="35" t="str">
        <f t="shared" si="671"/>
        <v/>
      </c>
      <c r="O356" s="35"/>
      <c r="P356" s="35" t="str">
        <f t="shared" si="672"/>
        <v/>
      </c>
      <c r="Q356" s="35"/>
      <c r="R356" s="35" t="str">
        <f t="shared" si="673"/>
        <v/>
      </c>
      <c r="S356" s="35"/>
      <c r="T356" s="35" t="str">
        <f t="shared" si="674"/>
        <v/>
      </c>
      <c r="U356" s="35"/>
      <c r="V356" s="35" t="str">
        <f t="shared" si="675"/>
        <v/>
      </c>
      <c r="W356" s="35"/>
      <c r="X356" s="35" t="str">
        <f t="shared" si="676"/>
        <v/>
      </c>
      <c r="Y356" s="35"/>
      <c r="Z356" s="35" t="str">
        <f t="shared" si="677"/>
        <v/>
      </c>
      <c r="AA356" s="35"/>
      <c r="AB356" s="35" t="str">
        <f t="shared" si="678"/>
        <v/>
      </c>
      <c r="AC356" s="35"/>
      <c r="AD356" s="35" t="str">
        <f t="shared" si="679"/>
        <v/>
      </c>
      <c r="AE356" s="35"/>
      <c r="AF356" s="35" t="str">
        <f t="shared" si="680"/>
        <v/>
      </c>
      <c r="AG356" s="35"/>
      <c r="AH356" s="35" t="str">
        <f t="shared" si="681"/>
        <v/>
      </c>
      <c r="AI356" s="35"/>
      <c r="AJ356" s="35" t="str">
        <f t="shared" si="682"/>
        <v/>
      </c>
      <c r="AK356" s="35"/>
      <c r="AL356" s="35" t="str">
        <f t="shared" si="683"/>
        <v/>
      </c>
      <c r="AM356" s="35"/>
      <c r="AN356" s="35" t="str">
        <f t="shared" si="684"/>
        <v/>
      </c>
      <c r="AO356" s="35"/>
      <c r="AP356" s="35" t="str">
        <f t="shared" si="685"/>
        <v/>
      </c>
      <c r="AQ356" s="35"/>
      <c r="AR356" s="35" t="str">
        <f t="shared" si="686"/>
        <v/>
      </c>
      <c r="AS356" s="35"/>
      <c r="AT356" s="35" t="str">
        <f t="shared" si="687"/>
        <v/>
      </c>
      <c r="AU356" s="35"/>
      <c r="AV356" s="35" t="str">
        <f t="shared" si="688"/>
        <v/>
      </c>
      <c r="AW356" s="35"/>
      <c r="AX356" s="35" t="str">
        <f t="shared" si="689"/>
        <v/>
      </c>
      <c r="AY356" s="35"/>
      <c r="AZ356" s="35" t="str">
        <f t="shared" si="690"/>
        <v/>
      </c>
      <c r="BA356" s="35"/>
      <c r="BB356" s="35" t="str">
        <f t="shared" si="691"/>
        <v/>
      </c>
      <c r="BC356" s="35"/>
      <c r="BD356" s="35" t="str">
        <f t="shared" si="692"/>
        <v/>
      </c>
      <c r="BE356" s="35"/>
      <c r="BF356" s="35" t="str">
        <f t="shared" si="693"/>
        <v/>
      </c>
      <c r="BG356" s="35"/>
      <c r="BH356" s="35" t="str">
        <f t="shared" si="694"/>
        <v/>
      </c>
      <c r="BI356" s="35"/>
      <c r="BJ356" s="35" t="str">
        <f t="shared" si="695"/>
        <v/>
      </c>
      <c r="BK356" s="35"/>
      <c r="BL356" s="35" t="str">
        <f t="shared" si="696"/>
        <v/>
      </c>
      <c r="BM356" s="35"/>
      <c r="BN356" s="35" t="str">
        <f t="shared" si="697"/>
        <v/>
      </c>
      <c r="BO356" s="35"/>
      <c r="BP356" s="35" t="str">
        <f t="shared" si="698"/>
        <v/>
      </c>
      <c r="BQ356" s="35"/>
      <c r="BR356" s="35" t="str">
        <f t="shared" si="699"/>
        <v/>
      </c>
      <c r="BS356" s="35"/>
      <c r="BT356" s="35" t="str">
        <f t="shared" si="700"/>
        <v/>
      </c>
      <c r="BU356" s="35"/>
      <c r="BV356" s="35" t="str">
        <f t="shared" si="701"/>
        <v/>
      </c>
      <c r="BW356" s="35"/>
      <c r="BX356" s="35" t="str">
        <f t="shared" si="702"/>
        <v/>
      </c>
      <c r="BY356" s="35"/>
      <c r="BZ356" s="35" t="str">
        <f t="shared" si="703"/>
        <v/>
      </c>
      <c r="CA356" s="35"/>
      <c r="CB356" s="35" t="str">
        <f t="shared" si="704"/>
        <v/>
      </c>
      <c r="CC356" s="35"/>
      <c r="CD356" s="35" t="str">
        <f t="shared" si="705"/>
        <v/>
      </c>
      <c r="CE356" s="35"/>
      <c r="CF356" s="35" t="str">
        <f t="shared" si="706"/>
        <v/>
      </c>
      <c r="CG356" s="35"/>
      <c r="CH356" s="35" t="str">
        <f t="shared" si="707"/>
        <v/>
      </c>
      <c r="CI356" s="35"/>
      <c r="CJ356" s="35" t="str">
        <f t="shared" si="708"/>
        <v/>
      </c>
      <c r="CK356" s="35"/>
      <c r="CL356" s="35" t="str">
        <f t="shared" si="709"/>
        <v/>
      </c>
      <c r="CM356" s="35"/>
      <c r="CN356" s="35" t="str">
        <f t="shared" si="710"/>
        <v/>
      </c>
      <c r="CO356" s="35"/>
      <c r="CP356" s="35" t="str">
        <f t="shared" si="711"/>
        <v/>
      </c>
      <c r="CQ356" s="35"/>
      <c r="CR356" s="35" t="str">
        <f t="shared" si="712"/>
        <v>300089000000FF0904000000</v>
      </c>
      <c r="CS356" s="35"/>
    </row>
    <row r="357" spans="1:97">
      <c r="A357" s="34">
        <f t="shared" si="713"/>
        <v>11</v>
      </c>
      <c r="B357" s="35" t="str">
        <f t="shared" si="714"/>
        <v/>
      </c>
      <c r="C357" s="35"/>
      <c r="D357" s="35" t="str">
        <f t="shared" si="666"/>
        <v/>
      </c>
      <c r="E357" s="35"/>
      <c r="F357" s="35" t="str">
        <f t="shared" si="667"/>
        <v/>
      </c>
      <c r="G357" s="35"/>
      <c r="H357" s="35" t="str">
        <f t="shared" si="668"/>
        <v/>
      </c>
      <c r="I357" s="35"/>
      <c r="J357" s="35" t="str">
        <f t="shared" si="669"/>
        <v/>
      </c>
      <c r="K357" s="35"/>
      <c r="L357" s="35" t="str">
        <f t="shared" si="670"/>
        <v/>
      </c>
      <c r="M357" s="35"/>
      <c r="N357" s="35" t="str">
        <f t="shared" si="671"/>
        <v/>
      </c>
      <c r="O357" s="35"/>
      <c r="P357" s="35" t="str">
        <f t="shared" si="672"/>
        <v/>
      </c>
      <c r="Q357" s="35"/>
      <c r="R357" s="35" t="str">
        <f t="shared" si="673"/>
        <v/>
      </c>
      <c r="S357" s="35"/>
      <c r="T357" s="35" t="str">
        <f t="shared" si="674"/>
        <v/>
      </c>
      <c r="U357" s="35"/>
      <c r="V357" s="35" t="str">
        <f t="shared" si="675"/>
        <v/>
      </c>
      <c r="W357" s="35"/>
      <c r="X357" s="35" t="str">
        <f t="shared" si="676"/>
        <v/>
      </c>
      <c r="Y357" s="35"/>
      <c r="Z357" s="35" t="str">
        <f t="shared" si="677"/>
        <v/>
      </c>
      <c r="AA357" s="35"/>
      <c r="AB357" s="35" t="str">
        <f t="shared" si="678"/>
        <v/>
      </c>
      <c r="AC357" s="35"/>
      <c r="AD357" s="35" t="str">
        <f t="shared" si="679"/>
        <v/>
      </c>
      <c r="AE357" s="35"/>
      <c r="AF357" s="35" t="str">
        <f t="shared" si="680"/>
        <v/>
      </c>
      <c r="AG357" s="35"/>
      <c r="AH357" s="35" t="str">
        <f t="shared" si="681"/>
        <v/>
      </c>
      <c r="AI357" s="35"/>
      <c r="AJ357" s="35" t="str">
        <f t="shared" si="682"/>
        <v/>
      </c>
      <c r="AK357" s="35"/>
      <c r="AL357" s="35" t="str">
        <f t="shared" si="683"/>
        <v/>
      </c>
      <c r="AM357" s="35"/>
      <c r="AN357" s="35" t="str">
        <f t="shared" si="684"/>
        <v/>
      </c>
      <c r="AO357" s="35"/>
      <c r="AP357" s="35" t="str">
        <f t="shared" si="685"/>
        <v/>
      </c>
      <c r="AQ357" s="35"/>
      <c r="AR357" s="35" t="str">
        <f t="shared" si="686"/>
        <v/>
      </c>
      <c r="AS357" s="35"/>
      <c r="AT357" s="35" t="str">
        <f t="shared" si="687"/>
        <v/>
      </c>
      <c r="AU357" s="35"/>
      <c r="AV357" s="35" t="str">
        <f t="shared" si="688"/>
        <v/>
      </c>
      <c r="AW357" s="35"/>
      <c r="AX357" s="35" t="str">
        <f t="shared" si="689"/>
        <v/>
      </c>
      <c r="AY357" s="35"/>
      <c r="AZ357" s="35" t="str">
        <f t="shared" si="690"/>
        <v/>
      </c>
      <c r="BA357" s="35"/>
      <c r="BB357" s="35" t="str">
        <f t="shared" si="691"/>
        <v/>
      </c>
      <c r="BC357" s="35"/>
      <c r="BD357" s="35" t="str">
        <f t="shared" si="692"/>
        <v/>
      </c>
      <c r="BE357" s="35"/>
      <c r="BF357" s="35" t="str">
        <f t="shared" si="693"/>
        <v/>
      </c>
      <c r="BG357" s="35"/>
      <c r="BH357" s="35" t="str">
        <f t="shared" si="694"/>
        <v/>
      </c>
      <c r="BI357" s="35"/>
      <c r="BJ357" s="35" t="str">
        <f t="shared" si="695"/>
        <v/>
      </c>
      <c r="BK357" s="35"/>
      <c r="BL357" s="35" t="str">
        <f t="shared" si="696"/>
        <v/>
      </c>
      <c r="BM357" s="35"/>
      <c r="BN357" s="35" t="str">
        <f t="shared" si="697"/>
        <v/>
      </c>
      <c r="BO357" s="35"/>
      <c r="BP357" s="35" t="str">
        <f t="shared" si="698"/>
        <v/>
      </c>
      <c r="BQ357" s="35"/>
      <c r="BR357" s="35" t="str">
        <f t="shared" si="699"/>
        <v/>
      </c>
      <c r="BS357" s="35"/>
      <c r="BT357" s="35" t="str">
        <f t="shared" si="700"/>
        <v/>
      </c>
      <c r="BU357" s="35"/>
      <c r="BV357" s="35" t="str">
        <f t="shared" si="701"/>
        <v/>
      </c>
      <c r="BW357" s="35"/>
      <c r="BX357" s="35" t="str">
        <f t="shared" si="702"/>
        <v/>
      </c>
      <c r="BY357" s="35"/>
      <c r="BZ357" s="35" t="str">
        <f t="shared" si="703"/>
        <v/>
      </c>
      <c r="CA357" s="35"/>
      <c r="CB357" s="35" t="str">
        <f t="shared" si="704"/>
        <v/>
      </c>
      <c r="CC357" s="35"/>
      <c r="CD357" s="35" t="str">
        <f t="shared" si="705"/>
        <v/>
      </c>
      <c r="CE357" s="35"/>
      <c r="CF357" s="35" t="str">
        <f t="shared" si="706"/>
        <v/>
      </c>
      <c r="CG357" s="35"/>
      <c r="CH357" s="35" t="str">
        <f t="shared" si="707"/>
        <v/>
      </c>
      <c r="CI357" s="35"/>
      <c r="CJ357" s="35" t="str">
        <f t="shared" si="708"/>
        <v/>
      </c>
      <c r="CK357" s="35"/>
      <c r="CL357" s="35" t="str">
        <f t="shared" si="709"/>
        <v/>
      </c>
      <c r="CM357" s="35"/>
      <c r="CN357" s="35" t="str">
        <f t="shared" si="710"/>
        <v/>
      </c>
      <c r="CO357" s="35"/>
      <c r="CP357" s="35" t="str">
        <f t="shared" si="711"/>
        <v/>
      </c>
      <c r="CQ357" s="35"/>
      <c r="CR357" s="35" t="str">
        <f t="shared" si="712"/>
        <v>340081000000FF0001000000</v>
      </c>
      <c r="CS357" s="35"/>
    </row>
    <row r="358" spans="1:97">
      <c r="A358" s="34">
        <f t="shared" si="713"/>
        <v>12</v>
      </c>
      <c r="B358" s="35" t="str">
        <f t="shared" si="714"/>
        <v/>
      </c>
      <c r="C358" s="35"/>
      <c r="D358" s="35" t="str">
        <f t="shared" si="666"/>
        <v/>
      </c>
      <c r="E358" s="35"/>
      <c r="F358" s="35" t="str">
        <f t="shared" si="667"/>
        <v/>
      </c>
      <c r="G358" s="35"/>
      <c r="H358" s="35" t="str">
        <f t="shared" si="668"/>
        <v/>
      </c>
      <c r="I358" s="35"/>
      <c r="J358" s="35" t="str">
        <f t="shared" si="669"/>
        <v/>
      </c>
      <c r="K358" s="35"/>
      <c r="L358" s="35" t="str">
        <f t="shared" si="670"/>
        <v/>
      </c>
      <c r="M358" s="35"/>
      <c r="N358" s="35" t="str">
        <f t="shared" si="671"/>
        <v/>
      </c>
      <c r="O358" s="35"/>
      <c r="P358" s="35" t="str">
        <f t="shared" si="672"/>
        <v/>
      </c>
      <c r="Q358" s="35"/>
      <c r="R358" s="35" t="str">
        <f t="shared" si="673"/>
        <v/>
      </c>
      <c r="S358" s="35"/>
      <c r="T358" s="35" t="str">
        <f t="shared" si="674"/>
        <v/>
      </c>
      <c r="U358" s="35"/>
      <c r="V358" s="35" t="str">
        <f t="shared" si="675"/>
        <v/>
      </c>
      <c r="W358" s="35"/>
      <c r="X358" s="35" t="str">
        <f t="shared" si="676"/>
        <v/>
      </c>
      <c r="Y358" s="35"/>
      <c r="Z358" s="35" t="str">
        <f t="shared" si="677"/>
        <v/>
      </c>
      <c r="AA358" s="35"/>
      <c r="AB358" s="35" t="str">
        <f t="shared" si="678"/>
        <v/>
      </c>
      <c r="AC358" s="35"/>
      <c r="AD358" s="35" t="str">
        <f t="shared" si="679"/>
        <v/>
      </c>
      <c r="AE358" s="35"/>
      <c r="AF358" s="35" t="str">
        <f t="shared" si="680"/>
        <v/>
      </c>
      <c r="AG358" s="35"/>
      <c r="AH358" s="35" t="str">
        <f t="shared" si="681"/>
        <v/>
      </c>
      <c r="AI358" s="35"/>
      <c r="AJ358" s="35" t="str">
        <f t="shared" si="682"/>
        <v/>
      </c>
      <c r="AK358" s="35"/>
      <c r="AL358" s="35" t="str">
        <f t="shared" si="683"/>
        <v/>
      </c>
      <c r="AM358" s="35"/>
      <c r="AN358" s="35" t="str">
        <f t="shared" si="684"/>
        <v/>
      </c>
      <c r="AO358" s="35"/>
      <c r="AP358" s="35" t="str">
        <f t="shared" si="685"/>
        <v/>
      </c>
      <c r="AQ358" s="35"/>
      <c r="AR358" s="35" t="str">
        <f t="shared" si="686"/>
        <v/>
      </c>
      <c r="AS358" s="35"/>
      <c r="AT358" s="35" t="str">
        <f t="shared" si="687"/>
        <v/>
      </c>
      <c r="AU358" s="35"/>
      <c r="AV358" s="35" t="str">
        <f t="shared" si="688"/>
        <v/>
      </c>
      <c r="AW358" s="35"/>
      <c r="AX358" s="35" t="str">
        <f t="shared" si="689"/>
        <v/>
      </c>
      <c r="AY358" s="35"/>
      <c r="AZ358" s="35" t="str">
        <f t="shared" si="690"/>
        <v/>
      </c>
      <c r="BA358" s="35"/>
      <c r="BB358" s="35" t="str">
        <f t="shared" si="691"/>
        <v/>
      </c>
      <c r="BC358" s="35"/>
      <c r="BD358" s="35" t="str">
        <f t="shared" si="692"/>
        <v/>
      </c>
      <c r="BE358" s="35"/>
      <c r="BF358" s="35" t="str">
        <f t="shared" si="693"/>
        <v/>
      </c>
      <c r="BG358" s="35"/>
      <c r="BH358" s="35" t="str">
        <f t="shared" si="694"/>
        <v/>
      </c>
      <c r="BI358" s="35"/>
      <c r="BJ358" s="35" t="str">
        <f t="shared" si="695"/>
        <v/>
      </c>
      <c r="BK358" s="35"/>
      <c r="BL358" s="35" t="str">
        <f t="shared" si="696"/>
        <v/>
      </c>
      <c r="BM358" s="35"/>
      <c r="BN358" s="35" t="str">
        <f t="shared" si="697"/>
        <v/>
      </c>
      <c r="BO358" s="35"/>
      <c r="BP358" s="35" t="str">
        <f t="shared" si="698"/>
        <v/>
      </c>
      <c r="BQ358" s="35"/>
      <c r="BR358" s="35" t="str">
        <f t="shared" si="699"/>
        <v/>
      </c>
      <c r="BS358" s="35"/>
      <c r="BT358" s="35" t="str">
        <f t="shared" si="700"/>
        <v/>
      </c>
      <c r="BU358" s="35"/>
      <c r="BV358" s="35" t="str">
        <f t="shared" si="701"/>
        <v/>
      </c>
      <c r="BW358" s="35"/>
      <c r="BX358" s="35" t="str">
        <f t="shared" si="702"/>
        <v/>
      </c>
      <c r="BY358" s="35"/>
      <c r="BZ358" s="35" t="str">
        <f t="shared" si="703"/>
        <v/>
      </c>
      <c r="CA358" s="35"/>
      <c r="CB358" s="35" t="str">
        <f t="shared" si="704"/>
        <v/>
      </c>
      <c r="CC358" s="35"/>
      <c r="CD358" s="35" t="str">
        <f t="shared" si="705"/>
        <v/>
      </c>
      <c r="CE358" s="35"/>
      <c r="CF358" s="35" t="str">
        <f t="shared" si="706"/>
        <v/>
      </c>
      <c r="CG358" s="35"/>
      <c r="CH358" s="35" t="str">
        <f t="shared" si="707"/>
        <v/>
      </c>
      <c r="CI358" s="35"/>
      <c r="CJ358" s="35" t="str">
        <f t="shared" si="708"/>
        <v/>
      </c>
      <c r="CK358" s="35"/>
      <c r="CL358" s="35" t="str">
        <f t="shared" si="709"/>
        <v/>
      </c>
      <c r="CM358" s="35"/>
      <c r="CN358" s="35" t="str">
        <f t="shared" si="710"/>
        <v/>
      </c>
      <c r="CO358" s="35"/>
      <c r="CP358" s="35" t="str">
        <f t="shared" si="711"/>
        <v/>
      </c>
      <c r="CQ358" s="35"/>
      <c r="CR358" s="35" t="str">
        <f t="shared" si="712"/>
        <v/>
      </c>
      <c r="CS358" s="35"/>
    </row>
    <row r="359" spans="1:97">
      <c r="A359" s="34">
        <f t="shared" si="713"/>
        <v>13</v>
      </c>
      <c r="B359" s="35" t="str">
        <f t="shared" si="714"/>
        <v/>
      </c>
      <c r="C359" s="35"/>
      <c r="D359" s="35" t="str">
        <f t="shared" si="666"/>
        <v/>
      </c>
      <c r="E359" s="35"/>
      <c r="F359" s="35" t="str">
        <f t="shared" si="667"/>
        <v/>
      </c>
      <c r="G359" s="35"/>
      <c r="H359" s="35" t="str">
        <f t="shared" si="668"/>
        <v/>
      </c>
      <c r="I359" s="35"/>
      <c r="J359" s="35" t="str">
        <f t="shared" si="669"/>
        <v/>
      </c>
      <c r="K359" s="35"/>
      <c r="L359" s="35" t="str">
        <f t="shared" si="670"/>
        <v/>
      </c>
      <c r="M359" s="35"/>
      <c r="N359" s="35" t="str">
        <f t="shared" si="671"/>
        <v/>
      </c>
      <c r="O359" s="35"/>
      <c r="P359" s="35" t="str">
        <f t="shared" si="672"/>
        <v/>
      </c>
      <c r="Q359" s="35"/>
      <c r="R359" s="35" t="str">
        <f t="shared" si="673"/>
        <v/>
      </c>
      <c r="S359" s="35"/>
      <c r="T359" s="35" t="str">
        <f t="shared" si="674"/>
        <v/>
      </c>
      <c r="U359" s="35"/>
      <c r="V359" s="35" t="str">
        <f t="shared" si="675"/>
        <v/>
      </c>
      <c r="W359" s="35"/>
      <c r="X359" s="35" t="str">
        <f t="shared" si="676"/>
        <v/>
      </c>
      <c r="Y359" s="35"/>
      <c r="Z359" s="35" t="str">
        <f t="shared" si="677"/>
        <v/>
      </c>
      <c r="AA359" s="35"/>
      <c r="AB359" s="35" t="str">
        <f t="shared" si="678"/>
        <v/>
      </c>
      <c r="AC359" s="35"/>
      <c r="AD359" s="35" t="str">
        <f t="shared" si="679"/>
        <v/>
      </c>
      <c r="AE359" s="35"/>
      <c r="AF359" s="35" t="str">
        <f t="shared" si="680"/>
        <v/>
      </c>
      <c r="AG359" s="35"/>
      <c r="AH359" s="35" t="str">
        <f t="shared" si="681"/>
        <v/>
      </c>
      <c r="AI359" s="35"/>
      <c r="AJ359" s="35" t="str">
        <f t="shared" si="682"/>
        <v/>
      </c>
      <c r="AK359" s="35"/>
      <c r="AL359" s="35" t="str">
        <f t="shared" si="683"/>
        <v/>
      </c>
      <c r="AM359" s="35"/>
      <c r="AN359" s="35" t="str">
        <f t="shared" si="684"/>
        <v/>
      </c>
      <c r="AO359" s="35"/>
      <c r="AP359" s="35" t="str">
        <f t="shared" si="685"/>
        <v/>
      </c>
      <c r="AQ359" s="35"/>
      <c r="AR359" s="35" t="str">
        <f t="shared" si="686"/>
        <v/>
      </c>
      <c r="AS359" s="35"/>
      <c r="AT359" s="35" t="str">
        <f t="shared" si="687"/>
        <v/>
      </c>
      <c r="AU359" s="35"/>
      <c r="AV359" s="35" t="str">
        <f t="shared" si="688"/>
        <v/>
      </c>
      <c r="AW359" s="35"/>
      <c r="AX359" s="35" t="str">
        <f t="shared" si="689"/>
        <v/>
      </c>
      <c r="AY359" s="35"/>
      <c r="AZ359" s="35" t="str">
        <f t="shared" si="690"/>
        <v/>
      </c>
      <c r="BA359" s="35"/>
      <c r="BB359" s="35" t="str">
        <f t="shared" si="691"/>
        <v/>
      </c>
      <c r="BC359" s="35"/>
      <c r="BD359" s="35" t="str">
        <f t="shared" si="692"/>
        <v/>
      </c>
      <c r="BE359" s="35"/>
      <c r="BF359" s="35" t="str">
        <f t="shared" si="693"/>
        <v/>
      </c>
      <c r="BG359" s="35"/>
      <c r="BH359" s="35" t="str">
        <f t="shared" si="694"/>
        <v/>
      </c>
      <c r="BI359" s="35"/>
      <c r="BJ359" s="35" t="str">
        <f t="shared" si="695"/>
        <v/>
      </c>
      <c r="BK359" s="35"/>
      <c r="BL359" s="35" t="str">
        <f t="shared" si="696"/>
        <v/>
      </c>
      <c r="BM359" s="35"/>
      <c r="BN359" s="35" t="str">
        <f t="shared" si="697"/>
        <v/>
      </c>
      <c r="BO359" s="35"/>
      <c r="BP359" s="35" t="str">
        <f t="shared" si="698"/>
        <v/>
      </c>
      <c r="BQ359" s="35"/>
      <c r="BR359" s="35" t="str">
        <f t="shared" si="699"/>
        <v/>
      </c>
      <c r="BS359" s="35"/>
      <c r="BT359" s="35" t="str">
        <f t="shared" si="700"/>
        <v/>
      </c>
      <c r="BU359" s="35"/>
      <c r="BV359" s="35" t="str">
        <f t="shared" si="701"/>
        <v/>
      </c>
      <c r="BW359" s="35"/>
      <c r="BX359" s="35" t="str">
        <f t="shared" si="702"/>
        <v/>
      </c>
      <c r="BY359" s="35"/>
      <c r="BZ359" s="35" t="str">
        <f t="shared" si="703"/>
        <v/>
      </c>
      <c r="CA359" s="35"/>
      <c r="CB359" s="35" t="str">
        <f t="shared" si="704"/>
        <v/>
      </c>
      <c r="CC359" s="35"/>
      <c r="CD359" s="35" t="str">
        <f t="shared" si="705"/>
        <v/>
      </c>
      <c r="CE359" s="35"/>
      <c r="CF359" s="35" t="str">
        <f t="shared" si="706"/>
        <v/>
      </c>
      <c r="CG359" s="35"/>
      <c r="CH359" s="35" t="str">
        <f t="shared" si="707"/>
        <v/>
      </c>
      <c r="CI359" s="35"/>
      <c r="CJ359" s="35" t="str">
        <f t="shared" si="708"/>
        <v/>
      </c>
      <c r="CK359" s="35"/>
      <c r="CL359" s="35" t="str">
        <f t="shared" si="709"/>
        <v/>
      </c>
      <c r="CM359" s="35"/>
      <c r="CN359" s="35" t="str">
        <f t="shared" si="710"/>
        <v/>
      </c>
      <c r="CO359" s="35"/>
      <c r="CP359" s="35" t="str">
        <f t="shared" si="711"/>
        <v/>
      </c>
      <c r="CQ359" s="35"/>
      <c r="CR359" s="35" t="str">
        <f t="shared" si="712"/>
        <v/>
      </c>
      <c r="CS359" s="35"/>
    </row>
    <row r="360" spans="1:97">
      <c r="A360" s="34">
        <f t="shared" si="713"/>
        <v>14</v>
      </c>
      <c r="B360" s="35" t="str">
        <f t="shared" si="714"/>
        <v/>
      </c>
      <c r="C360" s="35"/>
      <c r="D360" s="35" t="str">
        <f t="shared" si="666"/>
        <v/>
      </c>
      <c r="E360" s="35"/>
      <c r="F360" s="35" t="str">
        <f t="shared" si="667"/>
        <v/>
      </c>
      <c r="G360" s="35"/>
      <c r="H360" s="35" t="str">
        <f t="shared" si="668"/>
        <v/>
      </c>
      <c r="I360" s="35"/>
      <c r="J360" s="35" t="str">
        <f t="shared" si="669"/>
        <v/>
      </c>
      <c r="K360" s="35"/>
      <c r="L360" s="35" t="str">
        <f t="shared" si="670"/>
        <v/>
      </c>
      <c r="M360" s="35"/>
      <c r="N360" s="35" t="str">
        <f t="shared" si="671"/>
        <v/>
      </c>
      <c r="O360" s="35"/>
      <c r="P360" s="35" t="str">
        <f t="shared" si="672"/>
        <v/>
      </c>
      <c r="Q360" s="35"/>
      <c r="R360" s="35" t="str">
        <f t="shared" si="673"/>
        <v/>
      </c>
      <c r="S360" s="35"/>
      <c r="T360" s="35" t="str">
        <f t="shared" si="674"/>
        <v/>
      </c>
      <c r="U360" s="35"/>
      <c r="V360" s="35" t="str">
        <f t="shared" si="675"/>
        <v/>
      </c>
      <c r="W360" s="35"/>
      <c r="X360" s="35" t="str">
        <f t="shared" si="676"/>
        <v/>
      </c>
      <c r="Y360" s="35"/>
      <c r="Z360" s="35" t="str">
        <f t="shared" si="677"/>
        <v/>
      </c>
      <c r="AA360" s="35"/>
      <c r="AB360" s="35" t="str">
        <f t="shared" si="678"/>
        <v/>
      </c>
      <c r="AC360" s="35"/>
      <c r="AD360" s="35" t="str">
        <f t="shared" si="679"/>
        <v/>
      </c>
      <c r="AE360" s="35"/>
      <c r="AF360" s="35" t="str">
        <f t="shared" si="680"/>
        <v/>
      </c>
      <c r="AG360" s="35"/>
      <c r="AH360" s="35" t="str">
        <f t="shared" si="681"/>
        <v/>
      </c>
      <c r="AI360" s="35"/>
      <c r="AJ360" s="35" t="str">
        <f t="shared" si="682"/>
        <v/>
      </c>
      <c r="AK360" s="35"/>
      <c r="AL360" s="35" t="str">
        <f t="shared" si="683"/>
        <v/>
      </c>
      <c r="AM360" s="35"/>
      <c r="AN360" s="35" t="str">
        <f t="shared" si="684"/>
        <v/>
      </c>
      <c r="AO360" s="35"/>
      <c r="AP360" s="35" t="str">
        <f t="shared" si="685"/>
        <v/>
      </c>
      <c r="AQ360" s="35"/>
      <c r="AR360" s="35" t="str">
        <f t="shared" si="686"/>
        <v/>
      </c>
      <c r="AS360" s="35"/>
      <c r="AT360" s="35" t="str">
        <f t="shared" si="687"/>
        <v/>
      </c>
      <c r="AU360" s="35"/>
      <c r="AV360" s="35" t="str">
        <f t="shared" si="688"/>
        <v/>
      </c>
      <c r="AW360" s="35"/>
      <c r="AX360" s="35" t="str">
        <f t="shared" si="689"/>
        <v/>
      </c>
      <c r="AY360" s="35"/>
      <c r="AZ360" s="35" t="str">
        <f t="shared" si="690"/>
        <v/>
      </c>
      <c r="BA360" s="35"/>
      <c r="BB360" s="35" t="str">
        <f t="shared" si="691"/>
        <v/>
      </c>
      <c r="BC360" s="35"/>
      <c r="BD360" s="35" t="str">
        <f t="shared" si="692"/>
        <v/>
      </c>
      <c r="BE360" s="35"/>
      <c r="BF360" s="35" t="str">
        <f t="shared" si="693"/>
        <v/>
      </c>
      <c r="BG360" s="35"/>
      <c r="BH360" s="35" t="str">
        <f t="shared" si="694"/>
        <v/>
      </c>
      <c r="BI360" s="35"/>
      <c r="BJ360" s="35" t="str">
        <f t="shared" si="695"/>
        <v/>
      </c>
      <c r="BK360" s="35"/>
      <c r="BL360" s="35" t="str">
        <f t="shared" si="696"/>
        <v/>
      </c>
      <c r="BM360" s="35"/>
      <c r="BN360" s="35" t="str">
        <f t="shared" si="697"/>
        <v/>
      </c>
      <c r="BO360" s="35"/>
      <c r="BP360" s="35" t="str">
        <f t="shared" si="698"/>
        <v/>
      </c>
      <c r="BQ360" s="35"/>
      <c r="BR360" s="35" t="str">
        <f t="shared" si="699"/>
        <v/>
      </c>
      <c r="BS360" s="35"/>
      <c r="BT360" s="35" t="str">
        <f t="shared" si="700"/>
        <v/>
      </c>
      <c r="BU360" s="35"/>
      <c r="BV360" s="35" t="str">
        <f t="shared" si="701"/>
        <v/>
      </c>
      <c r="BW360" s="35"/>
      <c r="BX360" s="35" t="str">
        <f t="shared" si="702"/>
        <v/>
      </c>
      <c r="BY360" s="35"/>
      <c r="BZ360" s="35" t="str">
        <f t="shared" si="703"/>
        <v/>
      </c>
      <c r="CA360" s="35"/>
      <c r="CB360" s="35" t="str">
        <f t="shared" si="704"/>
        <v/>
      </c>
      <c r="CC360" s="35"/>
      <c r="CD360" s="35" t="str">
        <f t="shared" si="705"/>
        <v/>
      </c>
      <c r="CE360" s="35"/>
      <c r="CF360" s="35" t="str">
        <f t="shared" si="706"/>
        <v/>
      </c>
      <c r="CG360" s="35"/>
      <c r="CH360" s="35" t="str">
        <f t="shared" si="707"/>
        <v/>
      </c>
      <c r="CI360" s="35"/>
      <c r="CJ360" s="35" t="str">
        <f t="shared" si="708"/>
        <v/>
      </c>
      <c r="CK360" s="35"/>
      <c r="CL360" s="35" t="str">
        <f t="shared" si="709"/>
        <v/>
      </c>
      <c r="CM360" s="35"/>
      <c r="CN360" s="35" t="str">
        <f t="shared" si="710"/>
        <v/>
      </c>
      <c r="CO360" s="35"/>
      <c r="CP360" s="35" t="str">
        <f t="shared" si="711"/>
        <v/>
      </c>
      <c r="CQ360" s="35"/>
      <c r="CR360" s="35" t="str">
        <f t="shared" si="712"/>
        <v/>
      </c>
      <c r="CS360" s="35"/>
    </row>
    <row r="361" spans="1:97">
      <c r="A361" s="34">
        <f t="shared" si="713"/>
        <v>15</v>
      </c>
      <c r="B361" s="35" t="str">
        <f t="shared" si="714"/>
        <v/>
      </c>
      <c r="C361" s="35"/>
      <c r="D361" s="35" t="str">
        <f t="shared" si="666"/>
        <v/>
      </c>
      <c r="E361" s="35"/>
      <c r="F361" s="35" t="str">
        <f t="shared" si="667"/>
        <v/>
      </c>
      <c r="G361" s="35"/>
      <c r="H361" s="35" t="str">
        <f t="shared" si="668"/>
        <v/>
      </c>
      <c r="I361" s="35"/>
      <c r="J361" s="35" t="str">
        <f t="shared" si="669"/>
        <v/>
      </c>
      <c r="K361" s="35"/>
      <c r="L361" s="35" t="str">
        <f t="shared" si="670"/>
        <v/>
      </c>
      <c r="M361" s="35"/>
      <c r="N361" s="35" t="str">
        <f t="shared" si="671"/>
        <v/>
      </c>
      <c r="O361" s="35"/>
      <c r="P361" s="35" t="str">
        <f t="shared" si="672"/>
        <v/>
      </c>
      <c r="Q361" s="35"/>
      <c r="R361" s="35" t="str">
        <f t="shared" si="673"/>
        <v/>
      </c>
      <c r="S361" s="35"/>
      <c r="T361" s="35" t="str">
        <f t="shared" si="674"/>
        <v/>
      </c>
      <c r="U361" s="35"/>
      <c r="V361" s="35" t="str">
        <f t="shared" si="675"/>
        <v/>
      </c>
      <c r="W361" s="35"/>
      <c r="X361" s="35" t="str">
        <f t="shared" si="676"/>
        <v/>
      </c>
      <c r="Y361" s="35"/>
      <c r="Z361" s="35" t="str">
        <f t="shared" si="677"/>
        <v/>
      </c>
      <c r="AA361" s="35"/>
      <c r="AB361" s="35" t="str">
        <f t="shared" si="678"/>
        <v/>
      </c>
      <c r="AC361" s="35"/>
      <c r="AD361" s="35" t="str">
        <f t="shared" si="679"/>
        <v/>
      </c>
      <c r="AE361" s="35"/>
      <c r="AF361" s="35" t="str">
        <f t="shared" si="680"/>
        <v/>
      </c>
      <c r="AG361" s="35"/>
      <c r="AH361" s="35" t="str">
        <f t="shared" si="681"/>
        <v/>
      </c>
      <c r="AI361" s="35"/>
      <c r="AJ361" s="35" t="str">
        <f t="shared" si="682"/>
        <v/>
      </c>
      <c r="AK361" s="35"/>
      <c r="AL361" s="35" t="str">
        <f t="shared" si="683"/>
        <v/>
      </c>
      <c r="AM361" s="35"/>
      <c r="AN361" s="35" t="str">
        <f t="shared" si="684"/>
        <v/>
      </c>
      <c r="AO361" s="35"/>
      <c r="AP361" s="35" t="str">
        <f t="shared" si="685"/>
        <v/>
      </c>
      <c r="AQ361" s="35"/>
      <c r="AR361" s="35" t="str">
        <f t="shared" si="686"/>
        <v/>
      </c>
      <c r="AS361" s="35"/>
      <c r="AT361" s="35" t="str">
        <f t="shared" si="687"/>
        <v/>
      </c>
      <c r="AU361" s="35"/>
      <c r="AV361" s="35" t="str">
        <f t="shared" si="688"/>
        <v/>
      </c>
      <c r="AW361" s="35"/>
      <c r="AX361" s="35" t="str">
        <f t="shared" si="689"/>
        <v/>
      </c>
      <c r="AY361" s="35"/>
      <c r="AZ361" s="35" t="str">
        <f t="shared" si="690"/>
        <v/>
      </c>
      <c r="BA361" s="35"/>
      <c r="BB361" s="35" t="str">
        <f t="shared" si="691"/>
        <v/>
      </c>
      <c r="BC361" s="35"/>
      <c r="BD361" s="35" t="str">
        <f t="shared" si="692"/>
        <v/>
      </c>
      <c r="BE361" s="35"/>
      <c r="BF361" s="35" t="str">
        <f t="shared" si="693"/>
        <v/>
      </c>
      <c r="BG361" s="35"/>
      <c r="BH361" s="35" t="str">
        <f t="shared" si="694"/>
        <v/>
      </c>
      <c r="BI361" s="35"/>
      <c r="BJ361" s="35" t="str">
        <f t="shared" si="695"/>
        <v/>
      </c>
      <c r="BK361" s="35"/>
      <c r="BL361" s="35" t="str">
        <f t="shared" si="696"/>
        <v/>
      </c>
      <c r="BM361" s="35"/>
      <c r="BN361" s="35" t="str">
        <f t="shared" si="697"/>
        <v/>
      </c>
      <c r="BO361" s="35"/>
      <c r="BP361" s="35" t="str">
        <f t="shared" si="698"/>
        <v/>
      </c>
      <c r="BQ361" s="35"/>
      <c r="BR361" s="35" t="str">
        <f t="shared" si="699"/>
        <v/>
      </c>
      <c r="BS361" s="35"/>
      <c r="BT361" s="35" t="str">
        <f t="shared" si="700"/>
        <v/>
      </c>
      <c r="BU361" s="35"/>
      <c r="BV361" s="35" t="str">
        <f t="shared" si="701"/>
        <v/>
      </c>
      <c r="BW361" s="35"/>
      <c r="BX361" s="35" t="str">
        <f t="shared" si="702"/>
        <v/>
      </c>
      <c r="BY361" s="35"/>
      <c r="BZ361" s="35" t="str">
        <f t="shared" si="703"/>
        <v/>
      </c>
      <c r="CA361" s="35"/>
      <c r="CB361" s="35" t="str">
        <f t="shared" si="704"/>
        <v/>
      </c>
      <c r="CC361" s="35"/>
      <c r="CD361" s="35" t="str">
        <f t="shared" si="705"/>
        <v/>
      </c>
      <c r="CE361" s="35"/>
      <c r="CF361" s="35" t="str">
        <f t="shared" si="706"/>
        <v/>
      </c>
      <c r="CG361" s="35"/>
      <c r="CH361" s="35" t="str">
        <f t="shared" si="707"/>
        <v/>
      </c>
      <c r="CI361" s="35"/>
      <c r="CJ361" s="35" t="str">
        <f t="shared" si="708"/>
        <v/>
      </c>
      <c r="CK361" s="35"/>
      <c r="CL361" s="35" t="str">
        <f t="shared" si="709"/>
        <v/>
      </c>
      <c r="CM361" s="35"/>
      <c r="CN361" s="35" t="str">
        <f t="shared" si="710"/>
        <v/>
      </c>
      <c r="CO361" s="35"/>
      <c r="CP361" s="35" t="str">
        <f t="shared" si="711"/>
        <v/>
      </c>
      <c r="CQ361" s="35"/>
      <c r="CR361" s="35" t="str">
        <f t="shared" si="712"/>
        <v/>
      </c>
      <c r="CS361" s="35"/>
    </row>
    <row r="362" spans="1:97">
      <c r="A362" s="34">
        <f t="shared" si="713"/>
        <v>16</v>
      </c>
      <c r="B362" s="35" t="str">
        <f t="shared" ref="B362" si="715">IF(LEN(B344),B344&amp;C344&amp;"0000"&amp;"FF"&amp;C127&amp;MID(B127,7,2)&amp;MID(B127,5,2)&amp;MID(B127,3,2)&amp;MID(B127,1,2),"")</f>
        <v/>
      </c>
      <c r="C362" s="35"/>
      <c r="D362" s="35" t="str">
        <f t="shared" ref="D362" si="716">IF(LEN(D344),D344&amp;E344&amp;"0000"&amp;"FF"&amp;E127&amp;MID(D127,7,2)&amp;MID(D127,5,2)&amp;MID(D127,3,2)&amp;MID(D127,1,2),"")</f>
        <v/>
      </c>
      <c r="E362" s="35"/>
      <c r="F362" s="35" t="str">
        <f t="shared" ref="F362" si="717">IF(LEN(F344),F344&amp;G344&amp;"0000"&amp;"FF"&amp;G127&amp;MID(F127,7,2)&amp;MID(F127,5,2)&amp;MID(F127,3,2)&amp;MID(F127,1,2),"")</f>
        <v/>
      </c>
      <c r="G362" s="35"/>
      <c r="H362" s="35" t="str">
        <f t="shared" ref="H362" si="718">IF(LEN(H344),H344&amp;I344&amp;"0000"&amp;"FF"&amp;I127&amp;MID(H127,7,2)&amp;MID(H127,5,2)&amp;MID(H127,3,2)&amp;MID(H127,1,2),"")</f>
        <v/>
      </c>
      <c r="I362" s="35"/>
      <c r="J362" s="35" t="str">
        <f t="shared" ref="J362" si="719">IF(LEN(J344),J344&amp;K344&amp;"0000"&amp;"FF"&amp;K127&amp;MID(J127,7,2)&amp;MID(J127,5,2)&amp;MID(J127,3,2)&amp;MID(J127,1,2),"")</f>
        <v/>
      </c>
      <c r="K362" s="35"/>
      <c r="L362" s="35" t="str">
        <f t="shared" ref="L362" si="720">IF(LEN(L344),L344&amp;M344&amp;"0000"&amp;"FF"&amp;M127&amp;MID(L127,7,2)&amp;MID(L127,5,2)&amp;MID(L127,3,2)&amp;MID(L127,1,2),"")</f>
        <v/>
      </c>
      <c r="M362" s="35"/>
      <c r="N362" s="35" t="str">
        <f t="shared" ref="N362" si="721">IF(LEN(N344),N344&amp;O344&amp;"0000"&amp;"FF"&amp;O127&amp;MID(N127,7,2)&amp;MID(N127,5,2)&amp;MID(N127,3,2)&amp;MID(N127,1,2),"")</f>
        <v/>
      </c>
      <c r="O362" s="35"/>
      <c r="P362" s="35" t="str">
        <f t="shared" ref="P362" si="722">IF(LEN(P344),P344&amp;Q344&amp;"0000"&amp;"FF"&amp;Q127&amp;MID(P127,7,2)&amp;MID(P127,5,2)&amp;MID(P127,3,2)&amp;MID(P127,1,2),"")</f>
        <v/>
      </c>
      <c r="Q362" s="35"/>
      <c r="R362" s="35" t="str">
        <f t="shared" ref="R362" si="723">IF(LEN(R344),R344&amp;S344&amp;"0000"&amp;"FF"&amp;S127&amp;MID(R127,7,2)&amp;MID(R127,5,2)&amp;MID(R127,3,2)&amp;MID(R127,1,2),"")</f>
        <v/>
      </c>
      <c r="S362" s="35"/>
      <c r="T362" s="35" t="str">
        <f t="shared" ref="T362" si="724">IF(LEN(T344),T344&amp;U344&amp;"0000"&amp;"FF"&amp;U127&amp;MID(T127,7,2)&amp;MID(T127,5,2)&amp;MID(T127,3,2)&amp;MID(T127,1,2),"")</f>
        <v/>
      </c>
      <c r="U362" s="35"/>
      <c r="V362" s="35" t="str">
        <f t="shared" ref="V362" si="725">IF(LEN(V344),V344&amp;W344&amp;"0000"&amp;"FF"&amp;W127&amp;MID(V127,7,2)&amp;MID(V127,5,2)&amp;MID(V127,3,2)&amp;MID(V127,1,2),"")</f>
        <v/>
      </c>
      <c r="W362" s="35"/>
      <c r="X362" s="35" t="str">
        <f t="shared" ref="X362" si="726">IF(LEN(X344),X344&amp;Y344&amp;"0000"&amp;"FF"&amp;Y127&amp;MID(X127,7,2)&amp;MID(X127,5,2)&amp;MID(X127,3,2)&amp;MID(X127,1,2),"")</f>
        <v/>
      </c>
      <c r="Y362" s="35"/>
      <c r="Z362" s="35" t="str">
        <f t="shared" ref="Z362" si="727">IF(LEN(Z344),Z344&amp;AA344&amp;"0000"&amp;"FF"&amp;AA127&amp;MID(Z127,7,2)&amp;MID(Z127,5,2)&amp;MID(Z127,3,2)&amp;MID(Z127,1,2),"")</f>
        <v/>
      </c>
      <c r="AA362" s="35"/>
      <c r="AB362" s="35" t="str">
        <f t="shared" ref="AB362" si="728">IF(LEN(AB344),AB344&amp;AC344&amp;"0000"&amp;"FF"&amp;AC127&amp;MID(AB127,7,2)&amp;MID(AB127,5,2)&amp;MID(AB127,3,2)&amp;MID(AB127,1,2),"")</f>
        <v/>
      </c>
      <c r="AC362" s="35"/>
      <c r="AD362" s="35" t="str">
        <f t="shared" ref="AD362" si="729">IF(LEN(AD344),AD344&amp;AE344&amp;"0000"&amp;"FF"&amp;AE127&amp;MID(AD127,7,2)&amp;MID(AD127,5,2)&amp;MID(AD127,3,2)&amp;MID(AD127,1,2),"")</f>
        <v/>
      </c>
      <c r="AE362" s="35"/>
      <c r="AF362" s="35" t="str">
        <f t="shared" ref="AF362" si="730">IF(LEN(AF344),AF344&amp;AG344&amp;"0000"&amp;"FF"&amp;AG127&amp;MID(AF127,7,2)&amp;MID(AF127,5,2)&amp;MID(AF127,3,2)&amp;MID(AF127,1,2),"")</f>
        <v/>
      </c>
      <c r="AG362" s="35"/>
      <c r="AH362" s="35" t="str">
        <f t="shared" ref="AH362" si="731">IF(LEN(AH344),AH344&amp;AI344&amp;"0000"&amp;"FF"&amp;AI127&amp;MID(AH127,7,2)&amp;MID(AH127,5,2)&amp;MID(AH127,3,2)&amp;MID(AH127,1,2),"")</f>
        <v/>
      </c>
      <c r="AI362" s="35"/>
      <c r="AJ362" s="35" t="str">
        <f t="shared" ref="AJ362" si="732">IF(LEN(AJ344),AJ344&amp;AK344&amp;"0000"&amp;"FF"&amp;AK127&amp;MID(AJ127,7,2)&amp;MID(AJ127,5,2)&amp;MID(AJ127,3,2)&amp;MID(AJ127,1,2),"")</f>
        <v/>
      </c>
      <c r="AK362" s="35"/>
      <c r="AL362" s="35" t="str">
        <f t="shared" ref="AL362" si="733">IF(LEN(AL344),AL344&amp;AM344&amp;"0000"&amp;"FF"&amp;AM127&amp;MID(AL127,7,2)&amp;MID(AL127,5,2)&amp;MID(AL127,3,2)&amp;MID(AL127,1,2),"")</f>
        <v/>
      </c>
      <c r="AM362" s="35"/>
      <c r="AN362" s="35" t="str">
        <f t="shared" ref="AN362" si="734">IF(LEN(AN344),AN344&amp;AO344&amp;"0000"&amp;"FF"&amp;AO127&amp;MID(AN127,7,2)&amp;MID(AN127,5,2)&amp;MID(AN127,3,2)&amp;MID(AN127,1,2),"")</f>
        <v/>
      </c>
      <c r="AO362" s="35"/>
      <c r="AP362" s="35" t="str">
        <f t="shared" ref="AP362" si="735">IF(LEN(AP344),AP344&amp;AQ344&amp;"0000"&amp;"FF"&amp;AQ127&amp;MID(AP127,7,2)&amp;MID(AP127,5,2)&amp;MID(AP127,3,2)&amp;MID(AP127,1,2),"")</f>
        <v/>
      </c>
      <c r="AQ362" s="35"/>
      <c r="AR362" s="35" t="str">
        <f t="shared" ref="AR362" si="736">IF(LEN(AR344),AR344&amp;AS344&amp;"0000"&amp;"FF"&amp;AS127&amp;MID(AR127,7,2)&amp;MID(AR127,5,2)&amp;MID(AR127,3,2)&amp;MID(AR127,1,2),"")</f>
        <v/>
      </c>
      <c r="AS362" s="35"/>
      <c r="AT362" s="35" t="str">
        <f t="shared" ref="AT362" si="737">IF(LEN(AT344),AT344&amp;AU344&amp;"0000"&amp;"FF"&amp;AU127&amp;MID(AT127,7,2)&amp;MID(AT127,5,2)&amp;MID(AT127,3,2)&amp;MID(AT127,1,2),"")</f>
        <v/>
      </c>
      <c r="AU362" s="35"/>
      <c r="AV362" s="35" t="str">
        <f t="shared" ref="AV362" si="738">IF(LEN(AV344),AV344&amp;AW344&amp;"0000"&amp;"FF"&amp;AW127&amp;MID(AV127,7,2)&amp;MID(AV127,5,2)&amp;MID(AV127,3,2)&amp;MID(AV127,1,2),"")</f>
        <v/>
      </c>
      <c r="AW362" s="35"/>
      <c r="AX362" s="35" t="str">
        <f t="shared" ref="AX362" si="739">IF(LEN(AX344),AX344&amp;AY344&amp;"0000"&amp;"FF"&amp;AY127&amp;MID(AX127,7,2)&amp;MID(AX127,5,2)&amp;MID(AX127,3,2)&amp;MID(AX127,1,2),"")</f>
        <v/>
      </c>
      <c r="AY362" s="35"/>
      <c r="AZ362" s="35" t="str">
        <f t="shared" ref="AZ362" si="740">IF(LEN(AZ344),AZ344&amp;BA344&amp;"0000"&amp;"FF"&amp;BA127&amp;MID(AZ127,7,2)&amp;MID(AZ127,5,2)&amp;MID(AZ127,3,2)&amp;MID(AZ127,1,2),"")</f>
        <v/>
      </c>
      <c r="BA362" s="35"/>
      <c r="BB362" s="35" t="str">
        <f t="shared" ref="BB362" si="741">IF(LEN(BB344),BB344&amp;BC344&amp;"0000"&amp;"FF"&amp;BC127&amp;MID(BB127,7,2)&amp;MID(BB127,5,2)&amp;MID(BB127,3,2)&amp;MID(BB127,1,2),"")</f>
        <v/>
      </c>
      <c r="BC362" s="35"/>
      <c r="BD362" s="35" t="str">
        <f t="shared" ref="BD362" si="742">IF(LEN(BD344),BD344&amp;BE344&amp;"0000"&amp;"FF"&amp;BE127&amp;MID(BD127,7,2)&amp;MID(BD127,5,2)&amp;MID(BD127,3,2)&amp;MID(BD127,1,2),"")</f>
        <v/>
      </c>
      <c r="BE362" s="35"/>
      <c r="BF362" s="35" t="str">
        <f t="shared" ref="BF362" si="743">IF(LEN(BF344),BF344&amp;BG344&amp;"0000"&amp;"FF"&amp;BG127&amp;MID(BF127,7,2)&amp;MID(BF127,5,2)&amp;MID(BF127,3,2)&amp;MID(BF127,1,2),"")</f>
        <v/>
      </c>
      <c r="BG362" s="35"/>
      <c r="BH362" s="35" t="str">
        <f t="shared" ref="BH362" si="744">IF(LEN(BH344),BH344&amp;BI344&amp;"0000"&amp;"FF"&amp;BI127&amp;MID(BH127,7,2)&amp;MID(BH127,5,2)&amp;MID(BH127,3,2)&amp;MID(BH127,1,2),"")</f>
        <v/>
      </c>
      <c r="BI362" s="35"/>
      <c r="BJ362" s="35" t="str">
        <f t="shared" ref="BJ362" si="745">IF(LEN(BJ344),BJ344&amp;BK344&amp;"0000"&amp;"FF"&amp;BK127&amp;MID(BJ127,7,2)&amp;MID(BJ127,5,2)&amp;MID(BJ127,3,2)&amp;MID(BJ127,1,2),"")</f>
        <v/>
      </c>
      <c r="BK362" s="35"/>
      <c r="BL362" s="35" t="str">
        <f t="shared" ref="BL362" si="746">IF(LEN(BL344),BL344&amp;BM344&amp;"0000"&amp;"FF"&amp;BM127&amp;MID(BL127,7,2)&amp;MID(BL127,5,2)&amp;MID(BL127,3,2)&amp;MID(BL127,1,2),"")</f>
        <v/>
      </c>
      <c r="BM362" s="35"/>
      <c r="BN362" s="35" t="str">
        <f t="shared" ref="BN362" si="747">IF(LEN(BN344),BN344&amp;BO344&amp;"0000"&amp;"FF"&amp;BO127&amp;MID(BN127,7,2)&amp;MID(BN127,5,2)&amp;MID(BN127,3,2)&amp;MID(BN127,1,2),"")</f>
        <v/>
      </c>
      <c r="BO362" s="35"/>
      <c r="BP362" s="35" t="str">
        <f t="shared" ref="BP362" si="748">IF(LEN(BP344),BP344&amp;BQ344&amp;"0000"&amp;"FF"&amp;BQ127&amp;MID(BP127,7,2)&amp;MID(BP127,5,2)&amp;MID(BP127,3,2)&amp;MID(BP127,1,2),"")</f>
        <v/>
      </c>
      <c r="BQ362" s="35"/>
      <c r="BR362" s="35" t="str">
        <f t="shared" ref="BR362" si="749">IF(LEN(BR344),BR344&amp;BS344&amp;"0000"&amp;"FF"&amp;BS127&amp;MID(BR127,7,2)&amp;MID(BR127,5,2)&amp;MID(BR127,3,2)&amp;MID(BR127,1,2),"")</f>
        <v/>
      </c>
      <c r="BS362" s="35"/>
      <c r="BT362" s="35" t="str">
        <f t="shared" ref="BT362" si="750">IF(LEN(BT344),BT344&amp;BU344&amp;"0000"&amp;"FF"&amp;BU127&amp;MID(BT127,7,2)&amp;MID(BT127,5,2)&amp;MID(BT127,3,2)&amp;MID(BT127,1,2),"")</f>
        <v/>
      </c>
      <c r="BU362" s="35"/>
      <c r="BV362" s="35" t="str">
        <f t="shared" ref="BV362" si="751">IF(LEN(BV344),BV344&amp;BW344&amp;"0000"&amp;"FF"&amp;BW127&amp;MID(BV127,7,2)&amp;MID(BV127,5,2)&amp;MID(BV127,3,2)&amp;MID(BV127,1,2),"")</f>
        <v/>
      </c>
      <c r="BW362" s="35"/>
      <c r="BX362" s="35" t="str">
        <f t="shared" ref="BX362" si="752">IF(LEN(BX344),BX344&amp;BY344&amp;"0000"&amp;"FF"&amp;BY127&amp;MID(BX127,7,2)&amp;MID(BX127,5,2)&amp;MID(BX127,3,2)&amp;MID(BX127,1,2),"")</f>
        <v/>
      </c>
      <c r="BY362" s="35"/>
      <c r="BZ362" s="35" t="str">
        <f t="shared" ref="BZ362" si="753">IF(LEN(BZ344),BZ344&amp;CA344&amp;"0000"&amp;"FF"&amp;CA127&amp;MID(BZ127,7,2)&amp;MID(BZ127,5,2)&amp;MID(BZ127,3,2)&amp;MID(BZ127,1,2),"")</f>
        <v/>
      </c>
      <c r="CA362" s="35"/>
      <c r="CB362" s="35" t="str">
        <f t="shared" ref="CB362" si="754">IF(LEN(CB344),CB344&amp;CC344&amp;"0000"&amp;"FF"&amp;CC127&amp;MID(CB127,7,2)&amp;MID(CB127,5,2)&amp;MID(CB127,3,2)&amp;MID(CB127,1,2),"")</f>
        <v/>
      </c>
      <c r="CC362" s="35"/>
      <c r="CD362" s="35" t="str">
        <f t="shared" ref="CD362" si="755">IF(LEN(CD344),CD344&amp;CE344&amp;"0000"&amp;"FF"&amp;CE127&amp;MID(CD127,7,2)&amp;MID(CD127,5,2)&amp;MID(CD127,3,2)&amp;MID(CD127,1,2),"")</f>
        <v/>
      </c>
      <c r="CE362" s="35"/>
      <c r="CF362" s="35" t="str">
        <f t="shared" ref="CF362" si="756">IF(LEN(CF344),CF344&amp;CG344&amp;"0000"&amp;"FF"&amp;CG127&amp;MID(CF127,7,2)&amp;MID(CF127,5,2)&amp;MID(CF127,3,2)&amp;MID(CF127,1,2),"")</f>
        <v/>
      </c>
      <c r="CG362" s="35"/>
      <c r="CH362" s="35" t="str">
        <f t="shared" ref="CH362" si="757">IF(LEN(CH344),CH344&amp;CI344&amp;"0000"&amp;"FF"&amp;CI127&amp;MID(CH127,7,2)&amp;MID(CH127,5,2)&amp;MID(CH127,3,2)&amp;MID(CH127,1,2),"")</f>
        <v/>
      </c>
      <c r="CI362" s="35"/>
      <c r="CJ362" s="35" t="str">
        <f t="shared" ref="CJ362" si="758">IF(LEN(CJ344),CJ344&amp;CK344&amp;"0000"&amp;"FF"&amp;CK127&amp;MID(CJ127,7,2)&amp;MID(CJ127,5,2)&amp;MID(CJ127,3,2)&amp;MID(CJ127,1,2),"")</f>
        <v/>
      </c>
      <c r="CK362" s="35"/>
      <c r="CL362" s="35" t="str">
        <f t="shared" ref="CL362" si="759">IF(LEN(CL344),CL344&amp;CM344&amp;"0000"&amp;"FF"&amp;CM127&amp;MID(CL127,7,2)&amp;MID(CL127,5,2)&amp;MID(CL127,3,2)&amp;MID(CL127,1,2),"")</f>
        <v/>
      </c>
      <c r="CM362" s="35"/>
      <c r="CN362" s="35" t="str">
        <f t="shared" ref="CN362" si="760">IF(LEN(CN344),CN344&amp;CO344&amp;"0000"&amp;"FF"&amp;CO127&amp;MID(CN127,7,2)&amp;MID(CN127,5,2)&amp;MID(CN127,3,2)&amp;MID(CN127,1,2),"")</f>
        <v/>
      </c>
      <c r="CO362" s="35"/>
      <c r="CP362" s="35" t="str">
        <f t="shared" ref="CP362" si="761">IF(LEN(CP344),CP344&amp;CQ344&amp;"0000"&amp;"FF"&amp;CQ127&amp;MID(CP127,7,2)&amp;MID(CP127,5,2)&amp;MID(CP127,3,2)&amp;MID(CP127,1,2),"")</f>
        <v/>
      </c>
      <c r="CQ362" s="35"/>
      <c r="CR362" s="35" t="str">
        <f t="shared" ref="CR362" si="762">IF(LEN(CR344),CR344&amp;CS344&amp;"0000"&amp;"FF"&amp;CS127&amp;MID(CR127,7,2)&amp;MID(CR127,5,2)&amp;MID(CR127,3,2)&amp;MID(CR127,1,2),"")</f>
        <v/>
      </c>
      <c r="CS362" s="35"/>
    </row>
    <row r="364" spans="1:97">
      <c r="B364" s="1" t="str">
        <f>B346&amp;B347&amp;B348&amp;B349&amp;B350&amp;B351&amp;B352&amp;B353&amp;B354&amp;B355&amp;B356&amp;B357&amp;B358&amp;B359&amp;B360&amp;B361&amp;B362</f>
        <v>06020F2C44FFC3FF0000FF090300000048FFBDFF0000FF0B0500000052FFBAFF0000FF0B050000005DFFB9FF0000FFFC0400000066FFBCFF0000FFFC030000006DFFBCFF0000FF0001000000</v>
      </c>
      <c r="D364" s="1" t="str">
        <f t="shared" ref="D364" si="763">D346&amp;D347&amp;D348&amp;D349&amp;D350&amp;D351&amp;D352&amp;D353&amp;D354&amp;D355&amp;D356&amp;D357&amp;D358&amp;D359&amp;D360&amp;D361&amp;D362</f>
        <v>0802182E44FFC3FF0000FF000400000043FFCBFF0000FF010300000040FFD2FF0000FF00030000003FFFD9FF0000FFFE0400000044FFE0FF0000FFFC040000004CFFE2FF0000FFFD0200000050FFE4FF0000FFFF0200000052FFE9FF0000FF0001000000</v>
      </c>
      <c r="F364" s="1" t="str">
        <f t="shared" ref="F364" si="764">F346&amp;F347&amp;F348&amp;F349&amp;F350&amp;F351&amp;F352&amp;F353&amp;F354&amp;F355&amp;F356&amp;F357&amp;F358&amp;F359&amp;F360&amp;F361&amp;F362</f>
        <v>0618112652FFE9FF0000FF000400000052FFF1FF0000FFFF0500000053FFFCFF0000FFFF0300000055FF02000000FFFE0300000058FF08000000FFFF0300000059FF0E000000FF0001000000</v>
      </c>
      <c r="H364" s="1" t="str">
        <f t="shared" ref="H364" si="765">H346&amp;H347&amp;H348&amp;H349&amp;H350&amp;H351&amp;H352&amp;H353&amp;H354&amp;H355&amp;H356&amp;H357&amp;H358&amp;H359&amp;H360&amp;H361&amp;H362</f>
        <v>0618062A52FFE9FF0000FFFC060000005EFFEAFF0000FFFD0400000065FFEEFF0000FFFD030000006BFFF2FF0000FFFC0400000073FFF5FF0000FF0B040000007CFFF4FF0000FF0001000000</v>
      </c>
      <c r="J364" s="1" t="str">
        <f t="shared" ref="J364" si="766">J346&amp;J347&amp;J348&amp;J349&amp;J350&amp;J351&amp;J352&amp;J353&amp;J354&amp;J355&amp;J356&amp;J357&amp;J358&amp;J359&amp;J360&amp;J361&amp;J362</f>
        <v>06061D2E7CFFF4FF0000FF08050000007EFFEAFF0000FF0A0400000085FFE3FF0000FF0A040000008CFFDEFF0000FF090400000091FFD6FF0000FF070500000090FFCCFF0000FF0001000000</v>
      </c>
      <c r="L364" s="1" t="str">
        <f t="shared" ref="L364" si="767">L346&amp;L347&amp;L348&amp;L349&amp;L350&amp;L351&amp;L352&amp;L353&amp;L354&amp;L355&amp;L356&amp;L357&amp;L358&amp;L359&amp;L360&amp;L361&amp;L362</f>
        <v>061D192A90FFCCFF0000FF090500000095FFC3FF0000FF080500000095FFB9FF0000FF070400000092FFB1FF0000FF05030000008CFFACFF0000FF060400000088FFA4FF0000FF0001000000</v>
      </c>
      <c r="N364" s="1" t="str">
        <f t="shared" ref="N364" si="768">N346&amp;N347&amp;N348&amp;N349&amp;N350&amp;N351&amp;N352&amp;N353&amp;N354&amp;N355&amp;N356&amp;N357&amp;N358&amp;N359&amp;N360&amp;N361&amp;N362</f>
        <v>06190F2388FFA4FF0000FF030300000081FFA5FF0000FF02030000007CFFAAFF0000FF010300000079FFB1FF0000FF010300000075FFB6FF0000FF02050000006DFFBCFF0000FF0001000000</v>
      </c>
      <c r="P364" s="1" t="str">
        <f t="shared" ref="P364" si="769">P346&amp;P347&amp;P348&amp;P349&amp;P350&amp;P351&amp;P352&amp;P353&amp;P354&amp;P355&amp;P356&amp;P357&amp;P358&amp;P359&amp;P360&amp;P361&amp;P362</f>
        <v>0519012788FFA4FF0000FF09030000008CFF9EFF0000FF0A0300000092FF9AFF0000FF0B060000009FFF97FF0000FF0B06000000ACFF95FF0000FF0001000000</v>
      </c>
      <c r="R364" s="1" t="str">
        <f t="shared" ref="R364" si="770">R346&amp;R347&amp;R348&amp;R349&amp;R350&amp;R351&amp;R352&amp;R353&amp;R354&amp;R355&amp;R356&amp;R357&amp;R358&amp;R359&amp;R360&amp;R361&amp;R362</f>
        <v>07011B29ACFF95FF0000FF0004000000ACFF9DFF0000FFFE03000000AFFFA3FF0000FFFD04000000B7FFA8FF0000FFFE03000000BCFFADFF0000FFFF03000000BDFFB3FF0000FF0103000000BAFFB9FF0000FF0001000000</v>
      </c>
      <c r="T364" s="1" t="str">
        <f t="shared" ref="T364" si="771">T346&amp;T347&amp;T348&amp;T349&amp;T350&amp;T351&amp;T352&amp;T353&amp;T354&amp;T355&amp;T356&amp;T357&amp;T358&amp;T359&amp;T360&amp;T361&amp;T362</f>
        <v>081B1C29BAFFB9FF0000FFFF03000000BBFFC0FF0000FFFF02000000BDFFC5FF0000FFFD03000000C2FFC9FF0000FFFE02000000C5FFCEFF0000FFFF03000000C7FFD5FF0000FFFE03000000CCFFDAFF0000FFFC03000000D2FFDCFF0000FF0001000000</v>
      </c>
      <c r="V364" s="1" t="str">
        <f t="shared" ref="V364" si="772">V346&amp;V347&amp;V348&amp;V349&amp;V350&amp;V351&amp;V352&amp;V353&amp;V354&amp;V355&amp;V356&amp;V357&amp;V358&amp;V359&amp;V360&amp;V361&amp;V362</f>
        <v>061C0920D2FFDCFF0000FF0004000000D1FFE4FF0000FF0103000000CCFFEAFF0000FF0003000000CAFFF0FF0000FFFF03000000CBFFF7FF0000FFFF03000000CDFFFDFF0000FF0001000000</v>
      </c>
      <c r="X364" s="1" t="str">
        <f t="shared" ref="X364" si="773">X346&amp;X347&amp;X348&amp;X349&amp;X350&amp;X351&amp;X352&amp;X353&amp;X354&amp;X355&amp;X356&amp;X357&amp;X358&amp;X359&amp;X360&amp;X361&amp;X362</f>
        <v>07091A2BCDFFFDFF0000FF0403000000C6FFFDFF0000FF0403000000C0FFFBFF0000FF0603000000BBFFF5FF0000FF0604000000B7FFECFF0000FF0503000000B2FFE8FF0000FF0404000000AAFFE7FF0000FF0001000000</v>
      </c>
      <c r="Z364" s="1" t="str">
        <f t="shared" ref="Z364" si="774">Z346&amp;Z347&amp;Z348&amp;Z349&amp;Z350&amp;Z351&amp;Z352&amp;Z353&amp;Z354&amp;Z355&amp;Z356&amp;Z357&amp;Z358&amp;Z359&amp;Z360&amp;Z361&amp;Z362</f>
        <v>061A062EAAFFE7FF0000FF0304000000A2FFE8FF0000FF03040000009AFFEAFF0000FF020400000093FFF0FF0000FF030500000088FFF4FF0000FF04060000007CFFF4FF0000FF0001000000</v>
      </c>
      <c r="AB364" s="1" t="str">
        <f t="shared" ref="AB364" si="775">AB346&amp;AB347&amp;AB348&amp;AB349&amp;AB350&amp;AB351&amp;AB352&amp;AB353&amp;AB354&amp;AB355&amp;AB356&amp;AB357&amp;AB358&amp;AB359&amp;AB360&amp;AB361&amp;AB362</f>
        <v>05011F1DACFF95FF0000FF0804000000ACFF8DFF0000FF0804000000ADFF85FF0000FF0903000000B1FF7FFF0000FF0A04000000B8FF7BFF0000FF0001000000</v>
      </c>
      <c r="AD364" s="1" t="str">
        <f t="shared" ref="AD364" si="776">AD346&amp;AD347&amp;AD348&amp;AD349&amp;AD350&amp;AD351&amp;AD352&amp;AD353&amp;AD354&amp;AD355&amp;AD356&amp;AD357&amp;AD358&amp;AD359&amp;AD360&amp;AD361&amp;AD362</f>
        <v>061F0723B8FF7BFF0000FFFC04000000C0FF7BFF0000FFFC03000000C6FF7CFF0000FFFD04000000CDFF80FF0000FFFD03000000D3FF83FF0000FFFC03000000DAFF83FF0000FF0001000000</v>
      </c>
      <c r="AF364" s="1" t="str">
        <f t="shared" ref="AF364" si="777">AF346&amp;AF347&amp;AF348&amp;AF349&amp;AF350&amp;AF351&amp;AF352&amp;AF353&amp;AF354&amp;AF355&amp;AF356&amp;AF357&amp;AF358&amp;AF359&amp;AF360&amp;AF361&amp;AF362</f>
        <v>08072132DAFF83FF0000FFFF03000000DBFF8AFF0000FF0102000000D8FF8FFF0000FF0004000000D6FF97FF0000FFFF02000000D7FF9CFF0000FFFD04000000E0FFA0FF0000FFFC04000000E9FFA0FF0000FF0A03000000F0FF9DFF0000FF0001000000</v>
      </c>
      <c r="AH364" s="1" t="str">
        <f t="shared" ref="AH364" si="778">AH346&amp;AH347&amp;AH348&amp;AH349&amp;AH350&amp;AH351&amp;AH352&amp;AH353&amp;AH354&amp;AH355&amp;AH356&amp;AH357&amp;AH358&amp;AH359&amp;AH360&amp;AH361&amp;AH362</f>
        <v>0621001DF0FF9DFF0000FF0004000000F0FFA5FF0000FFFF02000000F2FFAAFF0000FFFD02000000F6FFADFF0000FFFE03000000F9FFB3FF0000FFFF03000000FAFFBAFF0000FF0001000000</v>
      </c>
      <c r="AJ364" s="1" t="str">
        <f t="shared" ref="AJ364" si="779">AJ346&amp;AJ347&amp;AJ348&amp;AJ349&amp;AJ350&amp;AJ351&amp;AJ352&amp;AJ353&amp;AJ354&amp;AJ355&amp;AJ356&amp;AJ357&amp;AJ358&amp;AJ359&amp;AJ360&amp;AJ361&amp;AJ362</f>
        <v>0400081DFAFFBAFF0000FF0005000000F9FFC5FF0000FF0004000000F6FFCEFF0000FF0005000000F4FFD8FF0000FF0001000000</v>
      </c>
      <c r="AL364" s="1" t="str">
        <f t="shared" ref="AL364" si="780">AL346&amp;AL347&amp;AL348&amp;AL349&amp;AL350&amp;AL351&amp;AL352&amp;AL353&amp;AL354&amp;AL355&amp;AL356&amp;AL357&amp;AL358&amp;AL359&amp;AL360&amp;AL361&amp;AL362</f>
        <v>05081C21F4FFD8FF0000FF0304000000EBFFD9FF0000FF0304000000E3FFDAFF0000FF0303000000DCFFDCFF0000FF0405000000D2FFDCFF0000FF0001000000</v>
      </c>
      <c r="AN364" s="1" t="str">
        <f t="shared" ref="AN364" si="781">AN346&amp;AN347&amp;AN348&amp;AN349&amp;AN350&amp;AN351&amp;AN352&amp;AN353&amp;AN354&amp;AN355&amp;AN356&amp;AN357&amp;AN358&amp;AN359&amp;AN360&amp;AN361&amp;AN362</f>
        <v>0609121FCDFFFDFF0000FFFF03000000CEFF03000000FFFF03000000D0FF09000000FFFD03000000D6FF0C000000FFFC03000000DCFF0D000000FFFC03000000E3FF0E000000FF0001000000</v>
      </c>
      <c r="AP364" s="1" t="str">
        <f t="shared" ref="AP364" si="782">AP346&amp;AP347&amp;AP348&amp;AP349&amp;AP350&amp;AP351&amp;AP352&amp;AP353&amp;AP354&amp;AP355&amp;AP356&amp;AP357&amp;AP358&amp;AP359&amp;AP360&amp;AP361&amp;AP362</f>
        <v>06092020CDFFFDFF0000FFFC04000000D5FFFDFF0000FF0B03000000DCFFFBFF0000FF0A03000000E1FFF7FF0000FF0B03000000E7FFF5FF0000FFFC03000000EEFFF5FF0000FF0001000000</v>
      </c>
      <c r="AR364" s="1" t="str">
        <f t="shared" ref="AR364" si="783">AR346&amp;AR347&amp;AR348&amp;AR349&amp;AR350&amp;AR351&amp;AR352&amp;AR353&amp;AR354&amp;AR355&amp;AR356&amp;AR357&amp;AR358&amp;AR359&amp;AR360&amp;AR361&amp;AR362</f>
        <v>05202320EEFFF5FF0000FFFC05000000F8FFF6FF0000FFFD040000000000FAFF0000FFFE030000000400FFFF0000FFFF03000000060005000000FF0001000000</v>
      </c>
      <c r="AT364" s="1" t="str">
        <f t="shared" ref="AT364" si="784">AT346&amp;AT347&amp;AT348&amp;AT349&amp;AT350&amp;AT351&amp;AT352&amp;AT353&amp;AT354&amp;AT355&amp;AT356&amp;AT357&amp;AT358&amp;AT359&amp;AT360&amp;AT361&amp;AT362</f>
        <v>06231519060005000000FF0B030000000D0004000000FFFC03000000140006000000FFFD02000000190009000000FFFC010000001C000A000000FFFC0200000021000A000000FF0001000000</v>
      </c>
      <c r="AV364" s="1" t="str">
        <f t="shared" ref="AV364" si="785">AV346&amp;AV347&amp;AV348&amp;AV349&amp;AV350&amp;AV351&amp;AV352&amp;AV353&amp;AV354&amp;AV355&amp;AV356&amp;AV357&amp;AV358&amp;AV359&amp;AV360&amp;AV361&amp;AV362</f>
        <v>0615222B21000A000000FF0B050000002B0009000000FF0A04000000330004000000FF08040000003500FCFF0000FF07030000003400F5FF0000FF06050000002E00EDFF0000FF0001000000</v>
      </c>
      <c r="AX364" s="1" t="str">
        <f t="shared" ref="AX364" si="786">AX346&amp;AX347&amp;AX348&amp;AX349&amp;AX350&amp;AX351&amp;AX352&amp;AX353&amp;AX354&amp;AX355&amp;AX356&amp;AX357&amp;AX358&amp;AX359&amp;AX360&amp;AX361&amp;AX362</f>
        <v>07220D272E00EDFF0000FF06040000002A00E6FF0000FF07040000002700DEFF0000FF08040000002800D6FF0000FF09020000002B00D2FF0000FF0A030000003000CDFF0000FF08020000003100C8FF0000FF0001000000</v>
      </c>
      <c r="AZ364" s="1" t="str">
        <f t="shared" ref="AZ364" si="787">AZ346&amp;AZ347&amp;AZ348&amp;AZ349&amp;AZ350&amp;AZ351&amp;AZ352&amp;AZ353&amp;AZ354&amp;AZ355&amp;AZ356&amp;AZ357&amp;AZ358&amp;AZ359&amp;AZ360&amp;AZ361&amp;AZ362</f>
        <v>060D26253100C8FF0000FF07030000003000C1FF0000FF06030000002D00BBFF0000FF05030000002700B6FF0000FF04040000001F00B3FF0000FF05040000001800ADFF0000FF0001000000</v>
      </c>
      <c r="BB364" s="1" t="str">
        <f t="shared" ref="BB364" si="788">BB346&amp;BB347&amp;BB348&amp;BB349&amp;BB350&amp;BB351&amp;BB352&amp;BB353&amp;BB354&amp;BB355&amp;BB356&amp;BB357&amp;BB358&amp;BB359&amp;BB360&amp;BB361&amp;BB362</f>
        <v>0726212E1800ADFF0000FF05030000001200AAFF0000FF06030000000D00A4FF0000FF060400000006009DFF0000FF040300000000009BFF0000FF0404000000F8FF9BFF0000FF0304000000F0FF9DFF0000FF0001000000</v>
      </c>
      <c r="BD364" s="1" t="str">
        <f t="shared" ref="BD364" si="789">BD346&amp;BD347&amp;BD348&amp;BD349&amp;BD350&amp;BD351&amp;BD352&amp;BD353&amp;BD354&amp;BD355&amp;BD356&amp;BD357&amp;BD358&amp;BD359&amp;BD360&amp;BD361&amp;BD362</f>
        <v>060D282E3100C8FF0000FFFC050000003C00CCFF0000FFFD040000004400D1FF0000FFFC040000004D00D4FF0000FF0B040000005600D3FF0000FF0A040000005E00CFFF0000FF0001000000</v>
      </c>
      <c r="BF364" s="1" t="str">
        <f t="shared" ref="BF364" si="790">BF346&amp;BF347&amp;BF348&amp;BF349&amp;BF350&amp;BF351&amp;BF352&amp;BF353&amp;BF354&amp;BF355&amp;BF356&amp;BF357&amp;BF358&amp;BF359&amp;BF360&amp;BF361&amp;BF362</f>
        <v>072805235E00CFFF0000FF0A030000006400CCFF0000FF09030000006700C6FF0000FF07030000006600C0FF0000FF08030000006700BAFF0000FF0A020000006B00B7FF0000FF0B030000007200B5FF0000FF0001000000</v>
      </c>
      <c r="BH364" s="1" t="str">
        <f t="shared" ref="BH364" si="791">BH346&amp;BH347&amp;BH348&amp;BH349&amp;BH350&amp;BH351&amp;BH352&amp;BH353&amp;BH354&amp;BH355&amp;BH356&amp;BH357&amp;BH358&amp;BH359&amp;BH360&amp;BH361&amp;BH362</f>
        <v>070517347200B5FF0000FF07030000007000AEFF0000FF06040000006C00A5FF0000FF070500000068009AFF0000FF0605000000630090FF0000FF06040000005E0089FF0000FF0402000000590088FF0000FF0001000000</v>
      </c>
      <c r="BJ364" s="1" t="str">
        <f t="shared" ref="BJ364" si="792">BJ346&amp;BJ347&amp;BJ348&amp;BJ349&amp;BJ350&amp;BJ351&amp;BJ352&amp;BJ353&amp;BJ354&amp;BJ355&amp;BJ356&amp;BJ357&amp;BJ358&amp;BJ359&amp;BJ360&amp;BJ361&amp;BJ362</f>
        <v>07050E2D7200B5FF0000FFFC030000007900B6FF0000FFFC040000008100B9FF0000FFFE040000008700C0FF0000FFFE040000008B00C8FF0000FFFE030000008F00CDFF0000FFFC040000009800CEFF0000FF0001000000</v>
      </c>
      <c r="BL364" s="1" t="str">
        <f t="shared" ref="BL364" si="793">BL346&amp;BL347&amp;BL348&amp;BL349&amp;BL350&amp;BL351&amp;BL352&amp;BL353&amp;BL354&amp;BL355&amp;BL356&amp;BL357&amp;BL358&amp;BL359&amp;BL360&amp;BL361&amp;BL362</f>
        <v>060E2A209800CEFF0000FF00030000009700D5FF0000FF00030000009500DBFF0000FF01030000009100E0FF0000FF01030000008E00E7FF0000FF00030000008E00EEFF0000FF0001000000</v>
      </c>
      <c r="BN364" s="1" t="str">
        <f t="shared" ref="BN364" si="794">BN346&amp;BN347&amp;BN348&amp;BN349&amp;BN350&amp;BN351&amp;BN352&amp;BN353&amp;BN354&amp;BN355&amp;BN356&amp;BN357&amp;BN358&amp;BN359&amp;BN360&amp;BN361&amp;BN362</f>
        <v>062A292A8E00EEFF0000FF00040000008D00F7FF0000FF00030000008B00FEFF0000FF0203000000850003000000FF03040000007D0006000000FF0306000000710007000000FF0001000000</v>
      </c>
      <c r="BP364" s="1" t="str">
        <f t="shared" ref="BP364" si="795">BP346&amp;BP347&amp;BP348&amp;BP349&amp;BP350&amp;BP351&amp;BP352&amp;BP353&amp;BP354&amp;BP355&amp;BP356&amp;BP357&amp;BP358&amp;BP359&amp;BP360&amp;BP361&amp;BP362</f>
        <v>07290424710007000000FF03030000006A0009000000FF020300000065000E000000FF0002000000630013000000FFFF0300000064001A000000FF0003000000620020000000FF02030000005C0024000000FF0001000000</v>
      </c>
      <c r="BR364" s="1" t="str">
        <f t="shared" ref="BR364" si="796">BR346&amp;BR347&amp;BR348&amp;BR349&amp;BR350&amp;BR351&amp;BR352&amp;BR353&amp;BR354&amp;BR355&amp;BR356&amp;BR357&amp;BR358&amp;BR359&amp;BR360&amp;BR361&amp;BR362</f>
        <v>0604241E5C0024000000FF0403000000550022000000FF060300000050001D000000FF07030000004F0017000000FF06030000004B0012000000FF050300000045000F000000FF0001000000</v>
      </c>
      <c r="BT364" s="1" t="str">
        <f t="shared" ref="BT364" si="797">BT346&amp;BT347&amp;BT348&amp;BT349&amp;BT350&amp;BT351&amp;BT352&amp;BT353&amp;BT354&amp;BT355&amp;BT356&amp;BT357&amp;BT358&amp;BT359&amp;BT360&amp;BT361&amp;BT362</f>
        <v>0724152745000F000000FF03040000003D0010000000FF0304000000350011000000FF02030000002F0014000000FF0404000000260013000000FF0602000000230010000000FF070300000021000A000000FF0001000000</v>
      </c>
      <c r="BV364" s="1" t="str">
        <f t="shared" ref="BV364" si="798">BV346&amp;BV347&amp;BV348&amp;BV349&amp;BV350&amp;BV351&amp;BV352&amp;BV353&amp;BV354&amp;BV355&amp;BV356&amp;BV357&amp;BV358&amp;BV359&amp;BV360&amp;BV361&amp;BV362</f>
        <v>06230A2B060005000000FF000400000004000D000000FF0103000000000013000000FF0105000000FAFF1B000000FF0004000000F7FF23000000FF0006000000F7FF2F000000FF0001000000</v>
      </c>
      <c r="BX364" s="1" t="str">
        <f t="shared" ref="BX364" si="799">BX346&amp;BX347&amp;BX348&amp;BX349&amp;BX350&amp;BX351&amp;BX352&amp;BX353&amp;BX354&amp;BX355&amp;BX356&amp;BX357&amp;BX358&amp;BX359&amp;BX360&amp;BX361&amp;BX362</f>
        <v>060A251FF7FF2F000000FFFE03000000FAFF35000000FFFD03000000000038000000FFFC03000000060038000000FFFC030000000C0039000000FFFC0300000012003B000000FF0001000000</v>
      </c>
      <c r="BZ364" s="1" t="str">
        <f t="shared" ref="BZ364" si="800">BZ346&amp;BZ347&amp;BZ348&amp;BZ349&amp;BZ350&amp;BZ351&amp;BZ352&amp;BZ353&amp;BZ354&amp;BZ355&amp;BZ356&amp;BZ357&amp;BZ358&amp;BZ359&amp;BZ360&amp;BZ361&amp;BZ362</f>
        <v>0625032112003B000000FFFF03000000130042000000FF0003000000120048000000FF02030000000D004D000000FF0204000000070053000000FF010300000004005A000000FF0001000000</v>
      </c>
      <c r="CB364" s="1" t="str">
        <f t="shared" ref="CB364" si="801">CB346&amp;CB347&amp;CB348&amp;CB349&amp;CB350&amp;CB351&amp;CB352&amp;CB353&amp;CB354&amp;CB355&amp;CB356&amp;CB357&amp;CB358&amp;CB359&amp;CB360&amp;CB361&amp;CB362</f>
        <v>0503271F04005A000000FFFC040000000D005A000000FFFC0400000015005B000000FFFC040000001D005D000000FFFD04000000240061000000FF0001000000</v>
      </c>
      <c r="CD364" s="1" t="str">
        <f t="shared" ref="CD364" si="802">CD346&amp;CD347&amp;CD348&amp;CD349&amp;CD350&amp;CD351&amp;CD352&amp;CD353&amp;CD354&amp;CD355&amp;CD356&amp;CD357&amp;CD358&amp;CD359&amp;CD360&amp;CD361&amp;CD362</f>
        <v>06270C24240061000000FFFD030000002B0064000000FFFE020000002E0067000000FFFE0200000031006B000000FFFF04000000330073000000FFFF07000000340081000000FF0001000000</v>
      </c>
      <c r="CF364" s="1" t="str">
        <f t="shared" ref="CF364" si="803">CF346&amp;CF347&amp;CF348&amp;CF349&amp;CF350&amp;CF351&amp;CF352&amp;CF353&amp;CF354&amp;CF355&amp;CF356&amp;CF357&amp;CF358&amp;CF359&amp;CF360&amp;CF361&amp;CF362</f>
        <v>060C164F340081000000FFFC07000000430081000000FF0B0800000054007E000000FF0A08000000640076000000FF0B0900000075006F000000FF0B0600000082006A000000FF0001000000</v>
      </c>
      <c r="CH364" s="1" t="str">
        <f t="shared" ref="CH364" si="804">CH346&amp;CH347&amp;CH348&amp;CH349&amp;CH350&amp;CH351&amp;CH352&amp;CH353&amp;CH354&amp;CH355&amp;CH356&amp;CH357&amp;CH358&amp;CH359&amp;CH360&amp;CH361&amp;CH362</f>
        <v>06132731FDFF77000000FF0B090000000F0076000000FF0B04000000180073000000FF0A030000001D006F000000FF0A0300000022006A000000FF0804000000240061000000FF0001000000</v>
      </c>
      <c r="CJ364" s="1" t="str">
        <f t="shared" ref="CJ364" si="805">CJ346&amp;CJ347&amp;CJ348&amp;CJ349&amp;CJ350&amp;CJ351&amp;CJ352&amp;CJ353&amp;CJ354&amp;CJ355&amp;CJ356&amp;CJ357&amp;CJ358&amp;CJ359&amp;CJ360&amp;CJ361&amp;CJ362</f>
        <v>061E0332D3FF4D000000FFFC05000000DEFF4D000000FFFD04000000E7FF51000000FFFD05000000F0FF56000000FFFC05000000FAFF59000000FFFC0500000004005A000000FF0001000000</v>
      </c>
      <c r="CL364" s="1" t="str">
        <f t="shared" ref="CL364" si="806">CL346&amp;CL347&amp;CL348&amp;CL349&amp;CL350&amp;CL351&amp;CL352&amp;CL353&amp;CL354&amp;CL355&amp;CL356&amp;CL357&amp;CL358&amp;CL359&amp;CL360&amp;CL361&amp;CL362</f>
        <v>071E0B39D3FF4D000000FF0406000000C7FF4D000000FF0305000000BDFF51000000FF0204000000B6FF55000000FF0205000000ACFF5B000000FF0304000000A3FF5E000000FF03040000009AFF61000000FF0001000000</v>
      </c>
      <c r="CN364" s="1" t="str">
        <f t="shared" ref="CN364" si="807">CN346&amp;CN347&amp;CN348&amp;CN349&amp;CN350&amp;CN351&amp;CN352&amp;CN353&amp;CN354&amp;CN355&amp;CN356&amp;CN357&amp;CN358&amp;CN359&amp;CN360&amp;CN361&amp;CN362</f>
        <v>070B10439AFF61000000FF040400000091FF5E000000FF05040000008AFF59000000FF060600000084FF4E000000FF070700000082FF40000000FF080800000082FF30000000FF070500000080FF25000000FF0001000000</v>
      </c>
      <c r="CP364" s="1" t="str">
        <f t="shared" ref="CP364" si="808">CP346&amp;CP347&amp;CP348&amp;CP349&amp;CP350&amp;CP351&amp;CP352&amp;CP353&amp;CP354&amp;CP355&amp;CP356&amp;CP357&amp;CP358&amp;CP359&amp;CP360&amp;CP361&amp;CP362</f>
        <v>0510063180FF25000000FF080700000080FF17000000FF07060000007EFF0B000000FF07050000007BFF00000000FF08060000007CFFF4FF0000FF0001000000</v>
      </c>
      <c r="CR364" s="1" t="str">
        <f t="shared" ref="CR364" si="809">CR346&amp;CR347&amp;CR348&amp;CR349&amp;CR350&amp;CR351&amp;CR352&amp;CR353&amp;CR354&amp;CR355&amp;CR356&amp;CR357&amp;CR358&amp;CR359&amp;CR360&amp;CR361&amp;CR362</f>
        <v>0B0B0CB19AFF61000000FFFF040000009DFF6A000000FFFE05000000A4FF72000000FFFD0C000000B8FF80000000FFFD0B000000CDFF8B000000FFFC0C000000E5FF94000000FFFC09000000F7FF97000000FF0B0F000000160095000000FF0B08000000270090000000FF0A05000000300089000000FF0904000000340081000000FF0001000000</v>
      </c>
    </row>
    <row r="367" spans="1:97">
      <c r="B367" s="1">
        <f t="shared" ref="B367:AW367" si="810">LEN(B9)</f>
        <v>8</v>
      </c>
      <c r="C367" s="1">
        <f t="shared" si="810"/>
        <v>8</v>
      </c>
      <c r="D367" s="1">
        <f t="shared" si="810"/>
        <v>8</v>
      </c>
      <c r="E367" s="1">
        <f t="shared" si="810"/>
        <v>8</v>
      </c>
      <c r="F367" s="1">
        <f t="shared" si="810"/>
        <v>8</v>
      </c>
      <c r="G367" s="1">
        <f t="shared" si="810"/>
        <v>8</v>
      </c>
      <c r="H367" s="1">
        <f t="shared" si="810"/>
        <v>8</v>
      </c>
      <c r="I367" s="1">
        <f t="shared" si="810"/>
        <v>8</v>
      </c>
      <c r="J367" s="1">
        <f t="shared" si="810"/>
        <v>8</v>
      </c>
      <c r="K367" s="1">
        <f t="shared" si="810"/>
        <v>8</v>
      </c>
      <c r="L367" s="1">
        <f t="shared" si="810"/>
        <v>8</v>
      </c>
      <c r="M367" s="1">
        <f t="shared" si="810"/>
        <v>8</v>
      </c>
      <c r="N367" s="1">
        <f t="shared" si="810"/>
        <v>8</v>
      </c>
      <c r="O367" s="1">
        <f t="shared" si="810"/>
        <v>8</v>
      </c>
      <c r="P367" s="1">
        <f t="shared" si="810"/>
        <v>8</v>
      </c>
      <c r="Q367" s="1">
        <f t="shared" si="810"/>
        <v>8</v>
      </c>
      <c r="R367" s="1">
        <f t="shared" si="810"/>
        <v>8</v>
      </c>
      <c r="S367" s="1">
        <f t="shared" si="810"/>
        <v>8</v>
      </c>
      <c r="T367" s="1">
        <f t="shared" si="810"/>
        <v>8</v>
      </c>
      <c r="U367" s="1">
        <f t="shared" si="810"/>
        <v>8</v>
      </c>
      <c r="V367" s="1">
        <f t="shared" si="810"/>
        <v>8</v>
      </c>
      <c r="W367" s="1">
        <f t="shared" si="810"/>
        <v>8</v>
      </c>
      <c r="X367" s="1">
        <f t="shared" si="810"/>
        <v>8</v>
      </c>
      <c r="Y367" s="1">
        <f t="shared" si="810"/>
        <v>8</v>
      </c>
      <c r="Z367" s="1">
        <f t="shared" si="810"/>
        <v>8</v>
      </c>
      <c r="AA367" s="1">
        <f t="shared" si="810"/>
        <v>8</v>
      </c>
      <c r="AB367" s="1">
        <f t="shared" si="810"/>
        <v>8</v>
      </c>
      <c r="AC367" s="1">
        <f t="shared" si="810"/>
        <v>8</v>
      </c>
      <c r="AD367" s="1">
        <f t="shared" si="810"/>
        <v>8</v>
      </c>
      <c r="AE367" s="1">
        <f t="shared" si="810"/>
        <v>8</v>
      </c>
      <c r="AF367" s="1">
        <f t="shared" si="810"/>
        <v>8</v>
      </c>
      <c r="AG367" s="1">
        <f t="shared" si="810"/>
        <v>8</v>
      </c>
      <c r="AH367" s="1">
        <f t="shared" si="810"/>
        <v>8</v>
      </c>
      <c r="AI367" s="1">
        <f t="shared" si="810"/>
        <v>8</v>
      </c>
      <c r="AJ367" s="1">
        <f t="shared" si="810"/>
        <v>8</v>
      </c>
      <c r="AK367" s="1">
        <f t="shared" si="810"/>
        <v>8</v>
      </c>
      <c r="AL367" s="1">
        <f t="shared" si="810"/>
        <v>8</v>
      </c>
      <c r="AM367" s="1">
        <f t="shared" si="810"/>
        <v>8</v>
      </c>
      <c r="AN367" s="1">
        <f t="shared" si="810"/>
        <v>8</v>
      </c>
      <c r="AO367" s="1">
        <f t="shared" si="810"/>
        <v>8</v>
      </c>
      <c r="AP367" s="1">
        <f t="shared" si="810"/>
        <v>8</v>
      </c>
      <c r="AQ367" s="1">
        <f t="shared" si="810"/>
        <v>8</v>
      </c>
      <c r="AR367" s="1">
        <f t="shared" si="810"/>
        <v>8</v>
      </c>
      <c r="AS367" s="1">
        <f t="shared" si="810"/>
        <v>8</v>
      </c>
      <c r="AT367" s="1">
        <f t="shared" si="810"/>
        <v>8</v>
      </c>
      <c r="AU367" s="1">
        <f t="shared" si="810"/>
        <v>8</v>
      </c>
      <c r="AV367" s="1">
        <f t="shared" si="810"/>
        <v>8</v>
      </c>
      <c r="AW367" s="1">
        <f t="shared" si="810"/>
        <v>8</v>
      </c>
    </row>
    <row r="368" spans="1:97">
      <c r="B368" s="1">
        <f t="shared" ref="B368:AW368" si="811">LEN(B10)</f>
        <v>24</v>
      </c>
      <c r="C368" s="1">
        <f t="shared" si="811"/>
        <v>24</v>
      </c>
      <c r="D368" s="1">
        <f t="shared" si="811"/>
        <v>24</v>
      </c>
      <c r="E368" s="1">
        <f t="shared" si="811"/>
        <v>24</v>
      </c>
      <c r="F368" s="1">
        <f t="shared" si="811"/>
        <v>24</v>
      </c>
      <c r="G368" s="1">
        <f t="shared" si="811"/>
        <v>24</v>
      </c>
      <c r="H368" s="1">
        <f t="shared" si="811"/>
        <v>24</v>
      </c>
      <c r="I368" s="1">
        <f t="shared" si="811"/>
        <v>24</v>
      </c>
      <c r="J368" s="1">
        <f t="shared" si="811"/>
        <v>24</v>
      </c>
      <c r="K368" s="1">
        <f t="shared" si="811"/>
        <v>24</v>
      </c>
      <c r="L368" s="1">
        <f t="shared" si="811"/>
        <v>24</v>
      </c>
      <c r="M368" s="1">
        <f t="shared" si="811"/>
        <v>24</v>
      </c>
      <c r="N368" s="1">
        <f t="shared" si="811"/>
        <v>24</v>
      </c>
      <c r="O368" s="1">
        <f t="shared" si="811"/>
        <v>24</v>
      </c>
      <c r="P368" s="1">
        <f t="shared" si="811"/>
        <v>24</v>
      </c>
      <c r="Q368" s="1">
        <f t="shared" si="811"/>
        <v>24</v>
      </c>
      <c r="R368" s="1">
        <f t="shared" si="811"/>
        <v>24</v>
      </c>
      <c r="S368" s="1">
        <f t="shared" si="811"/>
        <v>24</v>
      </c>
      <c r="T368" s="1">
        <f t="shared" si="811"/>
        <v>24</v>
      </c>
      <c r="U368" s="1">
        <f t="shared" si="811"/>
        <v>24</v>
      </c>
      <c r="V368" s="1">
        <f t="shared" si="811"/>
        <v>24</v>
      </c>
      <c r="W368" s="1">
        <f t="shared" si="811"/>
        <v>24</v>
      </c>
      <c r="X368" s="1">
        <f t="shared" si="811"/>
        <v>24</v>
      </c>
      <c r="Y368" s="1">
        <f t="shared" si="811"/>
        <v>24</v>
      </c>
      <c r="Z368" s="1">
        <f t="shared" si="811"/>
        <v>24</v>
      </c>
      <c r="AA368" s="1">
        <f t="shared" si="811"/>
        <v>24</v>
      </c>
      <c r="AB368" s="1">
        <f t="shared" si="811"/>
        <v>24</v>
      </c>
      <c r="AC368" s="1">
        <f t="shared" si="811"/>
        <v>24</v>
      </c>
      <c r="AD368" s="1">
        <f t="shared" si="811"/>
        <v>24</v>
      </c>
      <c r="AE368" s="1">
        <f t="shared" si="811"/>
        <v>24</v>
      </c>
      <c r="AF368" s="1">
        <f t="shared" si="811"/>
        <v>24</v>
      </c>
      <c r="AG368" s="1">
        <f t="shared" si="811"/>
        <v>24</v>
      </c>
      <c r="AH368" s="1">
        <f t="shared" si="811"/>
        <v>24</v>
      </c>
      <c r="AI368" s="1">
        <f t="shared" si="811"/>
        <v>24</v>
      </c>
      <c r="AJ368" s="1">
        <f t="shared" si="811"/>
        <v>24</v>
      </c>
      <c r="AK368" s="1">
        <f t="shared" si="811"/>
        <v>24</v>
      </c>
      <c r="AL368" s="1">
        <f t="shared" si="811"/>
        <v>24</v>
      </c>
      <c r="AM368" s="1">
        <f t="shared" si="811"/>
        <v>24</v>
      </c>
      <c r="AN368" s="1">
        <f t="shared" si="811"/>
        <v>24</v>
      </c>
      <c r="AO368" s="1">
        <f t="shared" si="811"/>
        <v>24</v>
      </c>
      <c r="AP368" s="1">
        <f t="shared" si="811"/>
        <v>24</v>
      </c>
      <c r="AQ368" s="1">
        <f t="shared" si="811"/>
        <v>24</v>
      </c>
      <c r="AR368" s="1">
        <f t="shared" si="811"/>
        <v>24</v>
      </c>
      <c r="AS368" s="1">
        <f t="shared" si="811"/>
        <v>24</v>
      </c>
      <c r="AT368" s="1">
        <f t="shared" si="811"/>
        <v>24</v>
      </c>
      <c r="AU368" s="1">
        <f t="shared" si="811"/>
        <v>24</v>
      </c>
      <c r="AV368" s="1">
        <f t="shared" si="811"/>
        <v>24</v>
      </c>
      <c r="AW368" s="1">
        <f t="shared" si="811"/>
        <v>24</v>
      </c>
    </row>
    <row r="369" spans="2:49">
      <c r="B369" s="1">
        <f t="shared" ref="B369:AW369" si="812">LEN(B11)</f>
        <v>24</v>
      </c>
      <c r="C369" s="1">
        <f t="shared" si="812"/>
        <v>24</v>
      </c>
      <c r="D369" s="1">
        <f t="shared" si="812"/>
        <v>24</v>
      </c>
      <c r="E369" s="1">
        <f t="shared" si="812"/>
        <v>24</v>
      </c>
      <c r="F369" s="1">
        <f t="shared" si="812"/>
        <v>24</v>
      </c>
      <c r="G369" s="1">
        <f t="shared" si="812"/>
        <v>24</v>
      </c>
      <c r="H369" s="1">
        <f t="shared" si="812"/>
        <v>24</v>
      </c>
      <c r="I369" s="1">
        <f t="shared" si="812"/>
        <v>24</v>
      </c>
      <c r="J369" s="1">
        <f t="shared" si="812"/>
        <v>24</v>
      </c>
      <c r="K369" s="1">
        <f t="shared" si="812"/>
        <v>24</v>
      </c>
      <c r="L369" s="1">
        <f t="shared" si="812"/>
        <v>24</v>
      </c>
      <c r="M369" s="1">
        <f t="shared" si="812"/>
        <v>24</v>
      </c>
      <c r="N369" s="1">
        <f t="shared" si="812"/>
        <v>24</v>
      </c>
      <c r="O369" s="1">
        <f t="shared" si="812"/>
        <v>24</v>
      </c>
      <c r="P369" s="1">
        <f t="shared" si="812"/>
        <v>24</v>
      </c>
      <c r="Q369" s="1">
        <f t="shared" si="812"/>
        <v>24</v>
      </c>
      <c r="R369" s="1">
        <f t="shared" si="812"/>
        <v>24</v>
      </c>
      <c r="S369" s="1">
        <f t="shared" si="812"/>
        <v>24</v>
      </c>
      <c r="T369" s="1">
        <f t="shared" si="812"/>
        <v>24</v>
      </c>
      <c r="U369" s="1">
        <f t="shared" si="812"/>
        <v>24</v>
      </c>
      <c r="V369" s="1">
        <f t="shared" si="812"/>
        <v>24</v>
      </c>
      <c r="W369" s="1">
        <f t="shared" si="812"/>
        <v>24</v>
      </c>
      <c r="X369" s="1">
        <f t="shared" si="812"/>
        <v>24</v>
      </c>
      <c r="Y369" s="1">
        <f t="shared" si="812"/>
        <v>24</v>
      </c>
      <c r="Z369" s="1">
        <f t="shared" si="812"/>
        <v>24</v>
      </c>
      <c r="AA369" s="1">
        <f t="shared" si="812"/>
        <v>24</v>
      </c>
      <c r="AB369" s="1">
        <f t="shared" si="812"/>
        <v>24</v>
      </c>
      <c r="AC369" s="1">
        <f t="shared" si="812"/>
        <v>24</v>
      </c>
      <c r="AD369" s="1">
        <f t="shared" si="812"/>
        <v>24</v>
      </c>
      <c r="AE369" s="1">
        <f t="shared" si="812"/>
        <v>24</v>
      </c>
      <c r="AF369" s="1">
        <f t="shared" si="812"/>
        <v>24</v>
      </c>
      <c r="AG369" s="1">
        <f t="shared" si="812"/>
        <v>24</v>
      </c>
      <c r="AH369" s="1">
        <f t="shared" si="812"/>
        <v>24</v>
      </c>
      <c r="AI369" s="1">
        <f t="shared" si="812"/>
        <v>24</v>
      </c>
      <c r="AJ369" s="1">
        <f t="shared" si="812"/>
        <v>24</v>
      </c>
      <c r="AK369" s="1">
        <f t="shared" si="812"/>
        <v>24</v>
      </c>
      <c r="AL369" s="1">
        <f t="shared" si="812"/>
        <v>24</v>
      </c>
      <c r="AM369" s="1">
        <f t="shared" si="812"/>
        <v>24</v>
      </c>
      <c r="AN369" s="1">
        <f t="shared" si="812"/>
        <v>24</v>
      </c>
      <c r="AO369" s="1">
        <f t="shared" si="812"/>
        <v>24</v>
      </c>
      <c r="AP369" s="1">
        <f t="shared" si="812"/>
        <v>24</v>
      </c>
      <c r="AQ369" s="1">
        <f t="shared" si="812"/>
        <v>24</v>
      </c>
      <c r="AR369" s="1">
        <f t="shared" si="812"/>
        <v>24</v>
      </c>
      <c r="AS369" s="1">
        <f t="shared" si="812"/>
        <v>24</v>
      </c>
      <c r="AT369" s="1">
        <f t="shared" si="812"/>
        <v>24</v>
      </c>
      <c r="AU369" s="1">
        <f t="shared" si="812"/>
        <v>24</v>
      </c>
      <c r="AV369" s="1">
        <f t="shared" si="812"/>
        <v>24</v>
      </c>
      <c r="AW369" s="1">
        <f t="shared" si="812"/>
        <v>24</v>
      </c>
    </row>
    <row r="370" spans="2:49">
      <c r="B370" s="1">
        <f t="shared" ref="B370:AW370" si="813">LEN(B12)</f>
        <v>24</v>
      </c>
      <c r="C370" s="1">
        <f t="shared" si="813"/>
        <v>24</v>
      </c>
      <c r="D370" s="1">
        <f t="shared" si="813"/>
        <v>24</v>
      </c>
      <c r="E370" s="1">
        <f t="shared" si="813"/>
        <v>24</v>
      </c>
      <c r="F370" s="1">
        <f t="shared" si="813"/>
        <v>24</v>
      </c>
      <c r="G370" s="1">
        <f t="shared" si="813"/>
        <v>24</v>
      </c>
      <c r="H370" s="1">
        <f t="shared" si="813"/>
        <v>24</v>
      </c>
      <c r="I370" s="1">
        <f t="shared" si="813"/>
        <v>24</v>
      </c>
      <c r="J370" s="1">
        <f t="shared" si="813"/>
        <v>24</v>
      </c>
      <c r="K370" s="1">
        <f t="shared" si="813"/>
        <v>24</v>
      </c>
      <c r="L370" s="1">
        <f t="shared" si="813"/>
        <v>24</v>
      </c>
      <c r="M370" s="1">
        <f t="shared" si="813"/>
        <v>24</v>
      </c>
      <c r="N370" s="1">
        <f t="shared" si="813"/>
        <v>24</v>
      </c>
      <c r="O370" s="1">
        <f t="shared" si="813"/>
        <v>24</v>
      </c>
      <c r="P370" s="1">
        <f t="shared" si="813"/>
        <v>24</v>
      </c>
      <c r="Q370" s="1">
        <f t="shared" si="813"/>
        <v>24</v>
      </c>
      <c r="R370" s="1">
        <f t="shared" si="813"/>
        <v>24</v>
      </c>
      <c r="S370" s="1">
        <f t="shared" si="813"/>
        <v>24</v>
      </c>
      <c r="T370" s="1">
        <f t="shared" si="813"/>
        <v>24</v>
      </c>
      <c r="U370" s="1">
        <f t="shared" si="813"/>
        <v>24</v>
      </c>
      <c r="V370" s="1">
        <f t="shared" si="813"/>
        <v>24</v>
      </c>
      <c r="W370" s="1">
        <f t="shared" si="813"/>
        <v>24</v>
      </c>
      <c r="X370" s="1">
        <f t="shared" si="813"/>
        <v>24</v>
      </c>
      <c r="Y370" s="1">
        <f t="shared" si="813"/>
        <v>24</v>
      </c>
      <c r="Z370" s="1">
        <f t="shared" si="813"/>
        <v>24</v>
      </c>
      <c r="AA370" s="1">
        <f t="shared" si="813"/>
        <v>24</v>
      </c>
      <c r="AB370" s="1">
        <f t="shared" si="813"/>
        <v>24</v>
      </c>
      <c r="AC370" s="1">
        <f t="shared" si="813"/>
        <v>24</v>
      </c>
      <c r="AD370" s="1">
        <f t="shared" si="813"/>
        <v>24</v>
      </c>
      <c r="AE370" s="1">
        <f t="shared" si="813"/>
        <v>24</v>
      </c>
      <c r="AF370" s="1">
        <f t="shared" si="813"/>
        <v>24</v>
      </c>
      <c r="AG370" s="1">
        <f t="shared" si="813"/>
        <v>24</v>
      </c>
      <c r="AH370" s="1">
        <f t="shared" si="813"/>
        <v>24</v>
      </c>
      <c r="AI370" s="1">
        <f t="shared" si="813"/>
        <v>24</v>
      </c>
      <c r="AJ370" s="1">
        <f t="shared" si="813"/>
        <v>24</v>
      </c>
      <c r="AK370" s="1">
        <f t="shared" si="813"/>
        <v>24</v>
      </c>
      <c r="AL370" s="1">
        <f t="shared" si="813"/>
        <v>24</v>
      </c>
      <c r="AM370" s="1">
        <f t="shared" si="813"/>
        <v>24</v>
      </c>
      <c r="AN370" s="1">
        <f t="shared" si="813"/>
        <v>24</v>
      </c>
      <c r="AO370" s="1">
        <f t="shared" si="813"/>
        <v>24</v>
      </c>
      <c r="AP370" s="1">
        <f t="shared" si="813"/>
        <v>24</v>
      </c>
      <c r="AQ370" s="1">
        <f t="shared" si="813"/>
        <v>24</v>
      </c>
      <c r="AR370" s="1">
        <f t="shared" si="813"/>
        <v>24</v>
      </c>
      <c r="AS370" s="1">
        <f t="shared" si="813"/>
        <v>24</v>
      </c>
      <c r="AT370" s="1">
        <f t="shared" si="813"/>
        <v>24</v>
      </c>
      <c r="AU370" s="1">
        <f t="shared" si="813"/>
        <v>24</v>
      </c>
      <c r="AV370" s="1">
        <f t="shared" si="813"/>
        <v>24</v>
      </c>
      <c r="AW370" s="1">
        <f t="shared" si="813"/>
        <v>24</v>
      </c>
    </row>
    <row r="371" spans="2:49">
      <c r="B371" s="1">
        <f t="shared" ref="B371:AW371" si="814">LEN(B13)</f>
        <v>24</v>
      </c>
      <c r="C371" s="1">
        <f t="shared" si="814"/>
        <v>24</v>
      </c>
      <c r="D371" s="1">
        <f t="shared" si="814"/>
        <v>24</v>
      </c>
      <c r="E371" s="1">
        <f t="shared" si="814"/>
        <v>24</v>
      </c>
      <c r="F371" s="1">
        <f t="shared" si="814"/>
        <v>24</v>
      </c>
      <c r="G371" s="1">
        <f t="shared" si="814"/>
        <v>24</v>
      </c>
      <c r="H371" s="1">
        <f t="shared" si="814"/>
        <v>24</v>
      </c>
      <c r="I371" s="1">
        <f t="shared" si="814"/>
        <v>24</v>
      </c>
      <c r="J371" s="1">
        <f t="shared" si="814"/>
        <v>24</v>
      </c>
      <c r="K371" s="1">
        <f t="shared" si="814"/>
        <v>24</v>
      </c>
      <c r="L371" s="1">
        <f t="shared" si="814"/>
        <v>24</v>
      </c>
      <c r="M371" s="1">
        <f t="shared" si="814"/>
        <v>24</v>
      </c>
      <c r="N371" s="1">
        <f t="shared" si="814"/>
        <v>24</v>
      </c>
      <c r="O371" s="1">
        <f t="shared" si="814"/>
        <v>24</v>
      </c>
      <c r="P371" s="1">
        <f t="shared" si="814"/>
        <v>24</v>
      </c>
      <c r="Q371" s="1">
        <f t="shared" si="814"/>
        <v>24</v>
      </c>
      <c r="R371" s="1">
        <f t="shared" si="814"/>
        <v>24</v>
      </c>
      <c r="S371" s="1">
        <f t="shared" si="814"/>
        <v>24</v>
      </c>
      <c r="T371" s="1">
        <f t="shared" si="814"/>
        <v>24</v>
      </c>
      <c r="U371" s="1">
        <f t="shared" si="814"/>
        <v>24</v>
      </c>
      <c r="V371" s="1">
        <f t="shared" si="814"/>
        <v>24</v>
      </c>
      <c r="W371" s="1">
        <f t="shared" si="814"/>
        <v>24</v>
      </c>
      <c r="X371" s="1">
        <f t="shared" si="814"/>
        <v>24</v>
      </c>
      <c r="Y371" s="1">
        <f t="shared" si="814"/>
        <v>24</v>
      </c>
      <c r="Z371" s="1">
        <f t="shared" si="814"/>
        <v>24</v>
      </c>
      <c r="AA371" s="1">
        <f t="shared" si="814"/>
        <v>24</v>
      </c>
      <c r="AB371" s="1">
        <f t="shared" si="814"/>
        <v>24</v>
      </c>
      <c r="AC371" s="1">
        <f t="shared" si="814"/>
        <v>24</v>
      </c>
      <c r="AD371" s="1">
        <f t="shared" si="814"/>
        <v>24</v>
      </c>
      <c r="AE371" s="1">
        <f t="shared" si="814"/>
        <v>24</v>
      </c>
      <c r="AF371" s="1">
        <f t="shared" si="814"/>
        <v>24</v>
      </c>
      <c r="AG371" s="1">
        <f t="shared" si="814"/>
        <v>24</v>
      </c>
      <c r="AH371" s="1">
        <f t="shared" si="814"/>
        <v>24</v>
      </c>
      <c r="AI371" s="1">
        <f t="shared" si="814"/>
        <v>24</v>
      </c>
      <c r="AJ371" s="1">
        <f t="shared" si="814"/>
        <v>24</v>
      </c>
      <c r="AK371" s="1">
        <f t="shared" si="814"/>
        <v>24</v>
      </c>
      <c r="AL371" s="1">
        <f t="shared" si="814"/>
        <v>24</v>
      </c>
      <c r="AM371" s="1">
        <f t="shared" si="814"/>
        <v>24</v>
      </c>
      <c r="AN371" s="1">
        <f t="shared" si="814"/>
        <v>24</v>
      </c>
      <c r="AO371" s="1">
        <f t="shared" si="814"/>
        <v>24</v>
      </c>
      <c r="AP371" s="1">
        <f t="shared" si="814"/>
        <v>24</v>
      </c>
      <c r="AQ371" s="1">
        <f t="shared" si="814"/>
        <v>24</v>
      </c>
      <c r="AR371" s="1">
        <f t="shared" si="814"/>
        <v>24</v>
      </c>
      <c r="AS371" s="1">
        <f t="shared" si="814"/>
        <v>24</v>
      </c>
      <c r="AT371" s="1">
        <f t="shared" si="814"/>
        <v>24</v>
      </c>
      <c r="AU371" s="1">
        <f t="shared" si="814"/>
        <v>24</v>
      </c>
      <c r="AV371" s="1">
        <f t="shared" si="814"/>
        <v>24</v>
      </c>
      <c r="AW371" s="1">
        <f t="shared" si="814"/>
        <v>24</v>
      </c>
    </row>
    <row r="372" spans="2:49">
      <c r="B372" s="1">
        <f t="shared" ref="B372:AW372" si="815">LEN(B14)</f>
        <v>24</v>
      </c>
      <c r="C372" s="1">
        <f t="shared" si="815"/>
        <v>24</v>
      </c>
      <c r="D372" s="1">
        <f t="shared" si="815"/>
        <v>24</v>
      </c>
      <c r="E372" s="1">
        <f t="shared" si="815"/>
        <v>24</v>
      </c>
      <c r="F372" s="1">
        <f t="shared" si="815"/>
        <v>24</v>
      </c>
      <c r="G372" s="1">
        <f t="shared" si="815"/>
        <v>24</v>
      </c>
      <c r="H372" s="1">
        <f t="shared" si="815"/>
        <v>24</v>
      </c>
      <c r="I372" s="1">
        <f t="shared" si="815"/>
        <v>24</v>
      </c>
      <c r="J372" s="1">
        <f t="shared" si="815"/>
        <v>24</v>
      </c>
      <c r="K372" s="1">
        <f t="shared" si="815"/>
        <v>24</v>
      </c>
      <c r="L372" s="1">
        <f t="shared" si="815"/>
        <v>24</v>
      </c>
      <c r="M372" s="1">
        <f t="shared" si="815"/>
        <v>24</v>
      </c>
      <c r="N372" s="1">
        <f t="shared" si="815"/>
        <v>24</v>
      </c>
      <c r="O372" s="1">
        <f t="shared" si="815"/>
        <v>24</v>
      </c>
      <c r="P372" s="1">
        <f t="shared" si="815"/>
        <v>24</v>
      </c>
      <c r="Q372" s="1">
        <f t="shared" si="815"/>
        <v>24</v>
      </c>
      <c r="R372" s="1">
        <f t="shared" si="815"/>
        <v>24</v>
      </c>
      <c r="S372" s="1">
        <f t="shared" si="815"/>
        <v>0</v>
      </c>
      <c r="T372" s="1">
        <f t="shared" si="815"/>
        <v>24</v>
      </c>
      <c r="U372" s="1">
        <f t="shared" si="815"/>
        <v>24</v>
      </c>
      <c r="V372" s="1">
        <f t="shared" si="815"/>
        <v>24</v>
      </c>
      <c r="W372" s="1">
        <f t="shared" si="815"/>
        <v>24</v>
      </c>
      <c r="X372" s="1">
        <f t="shared" si="815"/>
        <v>24</v>
      </c>
      <c r="Y372" s="1">
        <f t="shared" si="815"/>
        <v>24</v>
      </c>
      <c r="Z372" s="1">
        <f t="shared" si="815"/>
        <v>24</v>
      </c>
      <c r="AA372" s="1">
        <f t="shared" si="815"/>
        <v>24</v>
      </c>
      <c r="AB372" s="1">
        <f t="shared" si="815"/>
        <v>24</v>
      </c>
      <c r="AC372" s="1">
        <f t="shared" si="815"/>
        <v>24</v>
      </c>
      <c r="AD372" s="1">
        <f t="shared" si="815"/>
        <v>24</v>
      </c>
      <c r="AE372" s="1">
        <f t="shared" si="815"/>
        <v>24</v>
      </c>
      <c r="AF372" s="1">
        <f t="shared" si="815"/>
        <v>24</v>
      </c>
      <c r="AG372" s="1">
        <f t="shared" si="815"/>
        <v>24</v>
      </c>
      <c r="AH372" s="1">
        <f t="shared" si="815"/>
        <v>24</v>
      </c>
      <c r="AI372" s="1">
        <f t="shared" si="815"/>
        <v>24</v>
      </c>
      <c r="AJ372" s="1">
        <f t="shared" si="815"/>
        <v>24</v>
      </c>
      <c r="AK372" s="1">
        <f t="shared" si="815"/>
        <v>24</v>
      </c>
      <c r="AL372" s="1">
        <f t="shared" si="815"/>
        <v>24</v>
      </c>
      <c r="AM372" s="1">
        <f t="shared" si="815"/>
        <v>24</v>
      </c>
      <c r="AN372" s="1">
        <f t="shared" si="815"/>
        <v>24</v>
      </c>
      <c r="AO372" s="1">
        <f t="shared" si="815"/>
        <v>24</v>
      </c>
      <c r="AP372" s="1">
        <f t="shared" si="815"/>
        <v>24</v>
      </c>
      <c r="AQ372" s="1">
        <f t="shared" si="815"/>
        <v>24</v>
      </c>
      <c r="AR372" s="1">
        <f t="shared" si="815"/>
        <v>24</v>
      </c>
      <c r="AS372" s="1">
        <f t="shared" si="815"/>
        <v>24</v>
      </c>
      <c r="AT372" s="1">
        <f t="shared" si="815"/>
        <v>24</v>
      </c>
      <c r="AU372" s="1">
        <f t="shared" si="815"/>
        <v>24</v>
      </c>
      <c r="AV372" s="1">
        <f t="shared" si="815"/>
        <v>24</v>
      </c>
      <c r="AW372" s="1">
        <f t="shared" si="815"/>
        <v>24</v>
      </c>
    </row>
    <row r="373" spans="2:49">
      <c r="B373" s="1">
        <f t="shared" ref="B373:AW373" si="816">LEN(B15)</f>
        <v>24</v>
      </c>
      <c r="C373" s="1">
        <f t="shared" si="816"/>
        <v>24</v>
      </c>
      <c r="D373" s="1">
        <f t="shared" si="816"/>
        <v>24</v>
      </c>
      <c r="E373" s="1">
        <f t="shared" si="816"/>
        <v>24</v>
      </c>
      <c r="F373" s="1">
        <f t="shared" si="816"/>
        <v>24</v>
      </c>
      <c r="G373" s="1">
        <f t="shared" si="816"/>
        <v>24</v>
      </c>
      <c r="H373" s="1">
        <f t="shared" si="816"/>
        <v>24</v>
      </c>
      <c r="I373" s="1">
        <f t="shared" si="816"/>
        <v>0</v>
      </c>
      <c r="J373" s="1">
        <f t="shared" si="816"/>
        <v>24</v>
      </c>
      <c r="K373" s="1">
        <f t="shared" si="816"/>
        <v>24</v>
      </c>
      <c r="L373" s="1">
        <f t="shared" si="816"/>
        <v>24</v>
      </c>
      <c r="M373" s="1">
        <f t="shared" si="816"/>
        <v>24</v>
      </c>
      <c r="N373" s="1">
        <f t="shared" si="816"/>
        <v>24</v>
      </c>
      <c r="O373" s="1">
        <f t="shared" si="816"/>
        <v>0</v>
      </c>
      <c r="P373" s="1">
        <f t="shared" si="816"/>
        <v>24</v>
      </c>
      <c r="Q373" s="1">
        <f t="shared" si="816"/>
        <v>24</v>
      </c>
      <c r="R373" s="1">
        <f t="shared" si="816"/>
        <v>24</v>
      </c>
      <c r="S373" s="1">
        <f t="shared" si="816"/>
        <v>0</v>
      </c>
      <c r="T373" s="1">
        <f t="shared" si="816"/>
        <v>0</v>
      </c>
      <c r="U373" s="1">
        <f t="shared" si="816"/>
        <v>24</v>
      </c>
      <c r="V373" s="1">
        <f t="shared" si="816"/>
        <v>24</v>
      </c>
      <c r="W373" s="1">
        <f t="shared" si="816"/>
        <v>0</v>
      </c>
      <c r="X373" s="1">
        <f t="shared" si="816"/>
        <v>24</v>
      </c>
      <c r="Y373" s="1">
        <f t="shared" si="816"/>
        <v>24</v>
      </c>
      <c r="Z373" s="1">
        <f t="shared" si="816"/>
        <v>24</v>
      </c>
      <c r="AA373" s="1">
        <f t="shared" si="816"/>
        <v>24</v>
      </c>
      <c r="AB373" s="1">
        <f t="shared" si="816"/>
        <v>24</v>
      </c>
      <c r="AC373" s="1">
        <f t="shared" si="816"/>
        <v>24</v>
      </c>
      <c r="AD373" s="1">
        <f t="shared" si="816"/>
        <v>24</v>
      </c>
      <c r="AE373" s="1">
        <f t="shared" si="816"/>
        <v>24</v>
      </c>
      <c r="AF373" s="1">
        <f t="shared" si="816"/>
        <v>24</v>
      </c>
      <c r="AG373" s="1">
        <f t="shared" si="816"/>
        <v>24</v>
      </c>
      <c r="AH373" s="1">
        <f t="shared" si="816"/>
        <v>24</v>
      </c>
      <c r="AI373" s="1">
        <f t="shared" si="816"/>
        <v>24</v>
      </c>
      <c r="AJ373" s="1">
        <f t="shared" si="816"/>
        <v>24</v>
      </c>
      <c r="AK373" s="1">
        <f t="shared" si="816"/>
        <v>24</v>
      </c>
      <c r="AL373" s="1">
        <f t="shared" si="816"/>
        <v>24</v>
      </c>
      <c r="AM373" s="1">
        <f t="shared" si="816"/>
        <v>24</v>
      </c>
      <c r="AN373" s="1">
        <f t="shared" si="816"/>
        <v>24</v>
      </c>
      <c r="AO373" s="1">
        <f t="shared" si="816"/>
        <v>0</v>
      </c>
      <c r="AP373" s="1">
        <f t="shared" si="816"/>
        <v>24</v>
      </c>
      <c r="AQ373" s="1">
        <f t="shared" si="816"/>
        <v>24</v>
      </c>
      <c r="AR373" s="1">
        <f t="shared" si="816"/>
        <v>24</v>
      </c>
      <c r="AS373" s="1">
        <f t="shared" si="816"/>
        <v>24</v>
      </c>
      <c r="AT373" s="1">
        <f t="shared" si="816"/>
        <v>24</v>
      </c>
      <c r="AU373" s="1">
        <f t="shared" si="816"/>
        <v>24</v>
      </c>
      <c r="AV373" s="1">
        <f t="shared" si="816"/>
        <v>0</v>
      </c>
      <c r="AW373" s="1">
        <f t="shared" si="816"/>
        <v>24</v>
      </c>
    </row>
    <row r="374" spans="2:49">
      <c r="B374" s="1">
        <f t="shared" ref="B374:AW374" si="817">LEN(B16)</f>
        <v>0</v>
      </c>
      <c r="C374" s="1">
        <f t="shared" si="817"/>
        <v>24</v>
      </c>
      <c r="D374" s="1">
        <f t="shared" si="817"/>
        <v>0</v>
      </c>
      <c r="E374" s="1">
        <f t="shared" si="817"/>
        <v>0</v>
      </c>
      <c r="F374" s="1">
        <f t="shared" si="817"/>
        <v>0</v>
      </c>
      <c r="G374" s="1">
        <f t="shared" si="817"/>
        <v>0</v>
      </c>
      <c r="H374" s="1">
        <f t="shared" si="817"/>
        <v>0</v>
      </c>
      <c r="I374" s="1">
        <f t="shared" si="817"/>
        <v>0</v>
      </c>
      <c r="J374" s="1">
        <f t="shared" si="817"/>
        <v>24</v>
      </c>
      <c r="K374" s="1">
        <f t="shared" si="817"/>
        <v>24</v>
      </c>
      <c r="L374" s="1">
        <f t="shared" si="817"/>
        <v>0</v>
      </c>
      <c r="M374" s="1">
        <f t="shared" si="817"/>
        <v>24</v>
      </c>
      <c r="N374" s="1">
        <f t="shared" si="817"/>
        <v>0</v>
      </c>
      <c r="O374" s="1">
        <f t="shared" si="817"/>
        <v>0</v>
      </c>
      <c r="P374" s="1">
        <f t="shared" si="817"/>
        <v>0</v>
      </c>
      <c r="Q374" s="1">
        <f t="shared" si="817"/>
        <v>24</v>
      </c>
      <c r="R374" s="1">
        <f t="shared" si="817"/>
        <v>0</v>
      </c>
      <c r="S374" s="1">
        <f t="shared" si="817"/>
        <v>0</v>
      </c>
      <c r="T374" s="1">
        <f t="shared" si="817"/>
        <v>0</v>
      </c>
      <c r="U374" s="1">
        <f t="shared" si="817"/>
        <v>0</v>
      </c>
      <c r="V374" s="1">
        <f t="shared" si="817"/>
        <v>0</v>
      </c>
      <c r="W374" s="1">
        <f t="shared" si="817"/>
        <v>0</v>
      </c>
      <c r="X374" s="1">
        <f t="shared" si="817"/>
        <v>0</v>
      </c>
      <c r="Y374" s="1">
        <f t="shared" si="817"/>
        <v>0</v>
      </c>
      <c r="Z374" s="1">
        <f t="shared" si="817"/>
        <v>24</v>
      </c>
      <c r="AA374" s="1">
        <f t="shared" si="817"/>
        <v>0</v>
      </c>
      <c r="AB374" s="1">
        <f t="shared" si="817"/>
        <v>24</v>
      </c>
      <c r="AC374" s="1">
        <f t="shared" si="817"/>
        <v>0</v>
      </c>
      <c r="AD374" s="1">
        <f t="shared" si="817"/>
        <v>24</v>
      </c>
      <c r="AE374" s="1">
        <f t="shared" si="817"/>
        <v>24</v>
      </c>
      <c r="AF374" s="1">
        <f t="shared" si="817"/>
        <v>24</v>
      </c>
      <c r="AG374" s="1">
        <f t="shared" si="817"/>
        <v>0</v>
      </c>
      <c r="AH374" s="1">
        <f t="shared" si="817"/>
        <v>0</v>
      </c>
      <c r="AI374" s="1">
        <f t="shared" si="817"/>
        <v>24</v>
      </c>
      <c r="AJ374" s="1">
        <f t="shared" si="817"/>
        <v>0</v>
      </c>
      <c r="AK374" s="1">
        <f t="shared" si="817"/>
        <v>24</v>
      </c>
      <c r="AL374" s="1">
        <f t="shared" si="817"/>
        <v>0</v>
      </c>
      <c r="AM374" s="1">
        <f t="shared" si="817"/>
        <v>0</v>
      </c>
      <c r="AN374" s="1">
        <f t="shared" si="817"/>
        <v>0</v>
      </c>
      <c r="AO374" s="1">
        <f t="shared" si="817"/>
        <v>0</v>
      </c>
      <c r="AP374" s="1">
        <f t="shared" si="817"/>
        <v>0</v>
      </c>
      <c r="AQ374" s="1">
        <f t="shared" si="817"/>
        <v>0</v>
      </c>
      <c r="AR374" s="1">
        <f t="shared" si="817"/>
        <v>0</v>
      </c>
      <c r="AS374" s="1">
        <f t="shared" si="817"/>
        <v>0</v>
      </c>
      <c r="AT374" s="1">
        <f t="shared" si="817"/>
        <v>24</v>
      </c>
      <c r="AU374" s="1">
        <f t="shared" si="817"/>
        <v>24</v>
      </c>
      <c r="AV374" s="1">
        <f t="shared" si="817"/>
        <v>0</v>
      </c>
      <c r="AW374" s="1">
        <f t="shared" si="817"/>
        <v>24</v>
      </c>
    </row>
    <row r="375" spans="2:49">
      <c r="B375" s="1">
        <f t="shared" ref="B375:AW375" si="818">LEN(B17)</f>
        <v>0</v>
      </c>
      <c r="C375" s="1">
        <f t="shared" si="818"/>
        <v>24</v>
      </c>
      <c r="D375" s="1">
        <f t="shared" si="818"/>
        <v>0</v>
      </c>
      <c r="E375" s="1">
        <f t="shared" si="818"/>
        <v>0</v>
      </c>
      <c r="F375" s="1">
        <f t="shared" si="818"/>
        <v>0</v>
      </c>
      <c r="G375" s="1">
        <f t="shared" si="818"/>
        <v>0</v>
      </c>
      <c r="H375" s="1">
        <f t="shared" si="818"/>
        <v>0</v>
      </c>
      <c r="I375" s="1">
        <f t="shared" si="818"/>
        <v>0</v>
      </c>
      <c r="J375" s="1">
        <f t="shared" si="818"/>
        <v>0</v>
      </c>
      <c r="K375" s="1">
        <f t="shared" si="818"/>
        <v>24</v>
      </c>
      <c r="L375" s="1">
        <f t="shared" si="818"/>
        <v>0</v>
      </c>
      <c r="M375" s="1">
        <f t="shared" si="818"/>
        <v>0</v>
      </c>
      <c r="N375" s="1">
        <f t="shared" si="818"/>
        <v>0</v>
      </c>
      <c r="O375" s="1">
        <f t="shared" si="818"/>
        <v>0</v>
      </c>
      <c r="P375" s="1">
        <f t="shared" si="818"/>
        <v>0</v>
      </c>
      <c r="Q375" s="1">
        <f t="shared" si="818"/>
        <v>24</v>
      </c>
      <c r="R375" s="1">
        <f t="shared" si="818"/>
        <v>0</v>
      </c>
      <c r="S375" s="1">
        <f t="shared" si="818"/>
        <v>0</v>
      </c>
      <c r="T375" s="1">
        <f t="shared" si="818"/>
        <v>0</v>
      </c>
      <c r="U375" s="1">
        <f t="shared" si="818"/>
        <v>0</v>
      </c>
      <c r="V375" s="1">
        <f t="shared" si="818"/>
        <v>0</v>
      </c>
      <c r="W375" s="1">
        <f t="shared" si="818"/>
        <v>0</v>
      </c>
      <c r="X375" s="1">
        <f t="shared" si="818"/>
        <v>0</v>
      </c>
      <c r="Y375" s="1">
        <f t="shared" si="818"/>
        <v>0</v>
      </c>
      <c r="Z375" s="1">
        <f t="shared" si="818"/>
        <v>0</v>
      </c>
      <c r="AA375" s="1">
        <f t="shared" si="818"/>
        <v>0</v>
      </c>
      <c r="AB375" s="1">
        <f t="shared" si="818"/>
        <v>0</v>
      </c>
      <c r="AC375" s="1">
        <f t="shared" si="818"/>
        <v>0</v>
      </c>
      <c r="AD375" s="1">
        <f t="shared" si="818"/>
        <v>0</v>
      </c>
      <c r="AE375" s="1">
        <f t="shared" si="818"/>
        <v>0</v>
      </c>
      <c r="AF375" s="1">
        <f t="shared" si="818"/>
        <v>0</v>
      </c>
      <c r="AG375" s="1">
        <f t="shared" si="818"/>
        <v>0</v>
      </c>
      <c r="AH375" s="1">
        <f t="shared" si="818"/>
        <v>0</v>
      </c>
      <c r="AI375" s="1">
        <f t="shared" si="818"/>
        <v>0</v>
      </c>
      <c r="AJ375" s="1">
        <f t="shared" si="818"/>
        <v>0</v>
      </c>
      <c r="AK375" s="1">
        <f t="shared" si="818"/>
        <v>0</v>
      </c>
      <c r="AL375" s="1">
        <f t="shared" si="818"/>
        <v>0</v>
      </c>
      <c r="AM375" s="1">
        <f t="shared" si="818"/>
        <v>0</v>
      </c>
      <c r="AN375" s="1">
        <f t="shared" si="818"/>
        <v>0</v>
      </c>
      <c r="AO375" s="1">
        <f t="shared" si="818"/>
        <v>0</v>
      </c>
      <c r="AP375" s="1">
        <f t="shared" si="818"/>
        <v>0</v>
      </c>
      <c r="AQ375" s="1">
        <f t="shared" si="818"/>
        <v>0</v>
      </c>
      <c r="AR375" s="1">
        <f t="shared" si="818"/>
        <v>0</v>
      </c>
      <c r="AS375" s="1">
        <f t="shared" si="818"/>
        <v>0</v>
      </c>
      <c r="AT375" s="1">
        <f t="shared" si="818"/>
        <v>0</v>
      </c>
      <c r="AU375" s="1">
        <f t="shared" si="818"/>
        <v>0</v>
      </c>
      <c r="AV375" s="1">
        <f t="shared" si="818"/>
        <v>0</v>
      </c>
      <c r="AW375" s="1">
        <f t="shared" si="818"/>
        <v>24</v>
      </c>
    </row>
    <row r="376" spans="2:49">
      <c r="B376" s="1">
        <f t="shared" ref="B376:AW376" si="819">LEN(B18)</f>
        <v>0</v>
      </c>
      <c r="C376" s="1">
        <f t="shared" si="819"/>
        <v>0</v>
      </c>
      <c r="D376" s="1">
        <f t="shared" si="819"/>
        <v>0</v>
      </c>
      <c r="E376" s="1">
        <f t="shared" si="819"/>
        <v>0</v>
      </c>
      <c r="F376" s="1">
        <f t="shared" si="819"/>
        <v>0</v>
      </c>
      <c r="G376" s="1">
        <f t="shared" si="819"/>
        <v>0</v>
      </c>
      <c r="H376" s="1">
        <f t="shared" si="819"/>
        <v>0</v>
      </c>
      <c r="I376" s="1">
        <f t="shared" si="819"/>
        <v>0</v>
      </c>
      <c r="J376" s="1">
        <f t="shared" si="819"/>
        <v>0</v>
      </c>
      <c r="K376" s="1">
        <f t="shared" si="819"/>
        <v>0</v>
      </c>
      <c r="L376" s="1">
        <f t="shared" si="819"/>
        <v>0</v>
      </c>
      <c r="M376" s="1">
        <f t="shared" si="819"/>
        <v>0</v>
      </c>
      <c r="N376" s="1">
        <f t="shared" si="819"/>
        <v>0</v>
      </c>
      <c r="O376" s="1">
        <f t="shared" si="819"/>
        <v>0</v>
      </c>
      <c r="P376" s="1">
        <f t="shared" si="819"/>
        <v>0</v>
      </c>
      <c r="Q376" s="1">
        <f t="shared" si="819"/>
        <v>0</v>
      </c>
      <c r="R376" s="1">
        <f t="shared" si="819"/>
        <v>0</v>
      </c>
      <c r="S376" s="1">
        <f t="shared" si="819"/>
        <v>0</v>
      </c>
      <c r="T376" s="1">
        <f t="shared" si="819"/>
        <v>0</v>
      </c>
      <c r="U376" s="1">
        <f t="shared" si="819"/>
        <v>0</v>
      </c>
      <c r="V376" s="1">
        <f t="shared" si="819"/>
        <v>0</v>
      </c>
      <c r="W376" s="1">
        <f t="shared" si="819"/>
        <v>0</v>
      </c>
      <c r="X376" s="1">
        <f t="shared" si="819"/>
        <v>0</v>
      </c>
      <c r="Y376" s="1">
        <f t="shared" si="819"/>
        <v>0</v>
      </c>
      <c r="Z376" s="1">
        <f t="shared" si="819"/>
        <v>0</v>
      </c>
      <c r="AA376" s="1">
        <f t="shared" si="819"/>
        <v>0</v>
      </c>
      <c r="AB376" s="1">
        <f t="shared" si="819"/>
        <v>0</v>
      </c>
      <c r="AC376" s="1">
        <f t="shared" si="819"/>
        <v>0</v>
      </c>
      <c r="AD376" s="1">
        <f t="shared" si="819"/>
        <v>0</v>
      </c>
      <c r="AE376" s="1">
        <f t="shared" si="819"/>
        <v>0</v>
      </c>
      <c r="AF376" s="1">
        <f t="shared" si="819"/>
        <v>0</v>
      </c>
      <c r="AG376" s="1">
        <f t="shared" si="819"/>
        <v>0</v>
      </c>
      <c r="AH376" s="1">
        <f t="shared" si="819"/>
        <v>0</v>
      </c>
      <c r="AI376" s="1">
        <f t="shared" si="819"/>
        <v>0</v>
      </c>
      <c r="AJ376" s="1">
        <f t="shared" si="819"/>
        <v>0</v>
      </c>
      <c r="AK376" s="1">
        <f t="shared" si="819"/>
        <v>0</v>
      </c>
      <c r="AL376" s="1">
        <f t="shared" si="819"/>
        <v>0</v>
      </c>
      <c r="AM376" s="1">
        <f t="shared" si="819"/>
        <v>0</v>
      </c>
      <c r="AN376" s="1">
        <f t="shared" si="819"/>
        <v>0</v>
      </c>
      <c r="AO376" s="1">
        <f t="shared" si="819"/>
        <v>0</v>
      </c>
      <c r="AP376" s="1">
        <f t="shared" si="819"/>
        <v>0</v>
      </c>
      <c r="AQ376" s="1">
        <f t="shared" si="819"/>
        <v>0</v>
      </c>
      <c r="AR376" s="1">
        <f t="shared" si="819"/>
        <v>0</v>
      </c>
      <c r="AS376" s="1">
        <f t="shared" si="819"/>
        <v>0</v>
      </c>
      <c r="AT376" s="1">
        <f t="shared" si="819"/>
        <v>0</v>
      </c>
      <c r="AU376" s="1">
        <f t="shared" si="819"/>
        <v>0</v>
      </c>
      <c r="AV376" s="1">
        <f t="shared" si="819"/>
        <v>0</v>
      </c>
      <c r="AW376" s="1">
        <f t="shared" si="819"/>
        <v>24</v>
      </c>
    </row>
    <row r="377" spans="2:49">
      <c r="B377" s="1">
        <f t="shared" ref="B377:AW377" si="820">LEN(B19)</f>
        <v>0</v>
      </c>
      <c r="C377" s="1">
        <f t="shared" si="820"/>
        <v>0</v>
      </c>
      <c r="D377" s="1">
        <f t="shared" si="820"/>
        <v>0</v>
      </c>
      <c r="E377" s="1">
        <f t="shared" si="820"/>
        <v>0</v>
      </c>
      <c r="F377" s="1">
        <f t="shared" si="820"/>
        <v>0</v>
      </c>
      <c r="G377" s="1">
        <f t="shared" si="820"/>
        <v>0</v>
      </c>
      <c r="H377" s="1">
        <f t="shared" si="820"/>
        <v>0</v>
      </c>
      <c r="I377" s="1">
        <f t="shared" si="820"/>
        <v>0</v>
      </c>
      <c r="J377" s="1">
        <f t="shared" si="820"/>
        <v>0</v>
      </c>
      <c r="K377" s="1">
        <f t="shared" si="820"/>
        <v>0</v>
      </c>
      <c r="L377" s="1">
        <f t="shared" si="820"/>
        <v>0</v>
      </c>
      <c r="M377" s="1">
        <f t="shared" si="820"/>
        <v>0</v>
      </c>
      <c r="N377" s="1">
        <f t="shared" si="820"/>
        <v>0</v>
      </c>
      <c r="O377" s="1">
        <f t="shared" si="820"/>
        <v>0</v>
      </c>
      <c r="P377" s="1">
        <f t="shared" si="820"/>
        <v>0</v>
      </c>
      <c r="Q377" s="1">
        <f t="shared" si="820"/>
        <v>0</v>
      </c>
      <c r="R377" s="1">
        <f t="shared" si="820"/>
        <v>0</v>
      </c>
      <c r="S377" s="1">
        <f t="shared" si="820"/>
        <v>0</v>
      </c>
      <c r="T377" s="1">
        <f t="shared" si="820"/>
        <v>0</v>
      </c>
      <c r="U377" s="1">
        <f t="shared" si="820"/>
        <v>0</v>
      </c>
      <c r="V377" s="1">
        <f t="shared" si="820"/>
        <v>0</v>
      </c>
      <c r="W377" s="1">
        <f t="shared" si="820"/>
        <v>0</v>
      </c>
      <c r="X377" s="1">
        <f t="shared" si="820"/>
        <v>0</v>
      </c>
      <c r="Y377" s="1">
        <f t="shared" si="820"/>
        <v>0</v>
      </c>
      <c r="Z377" s="1">
        <f t="shared" si="820"/>
        <v>0</v>
      </c>
      <c r="AA377" s="1">
        <f t="shared" si="820"/>
        <v>0</v>
      </c>
      <c r="AB377" s="1">
        <f t="shared" si="820"/>
        <v>0</v>
      </c>
      <c r="AC377" s="1">
        <f t="shared" si="820"/>
        <v>0</v>
      </c>
      <c r="AD377" s="1">
        <f t="shared" si="820"/>
        <v>0</v>
      </c>
      <c r="AE377" s="1">
        <f t="shared" si="820"/>
        <v>0</v>
      </c>
      <c r="AF377" s="1">
        <f t="shared" si="820"/>
        <v>0</v>
      </c>
      <c r="AG377" s="1">
        <f t="shared" si="820"/>
        <v>0</v>
      </c>
      <c r="AH377" s="1">
        <f t="shared" si="820"/>
        <v>0</v>
      </c>
      <c r="AI377" s="1">
        <f t="shared" si="820"/>
        <v>0</v>
      </c>
      <c r="AJ377" s="1">
        <f t="shared" si="820"/>
        <v>0</v>
      </c>
      <c r="AK377" s="1">
        <f t="shared" si="820"/>
        <v>0</v>
      </c>
      <c r="AL377" s="1">
        <f t="shared" si="820"/>
        <v>0</v>
      </c>
      <c r="AM377" s="1">
        <f t="shared" si="820"/>
        <v>0</v>
      </c>
      <c r="AN377" s="1">
        <f t="shared" si="820"/>
        <v>0</v>
      </c>
      <c r="AO377" s="1">
        <f t="shared" si="820"/>
        <v>0</v>
      </c>
      <c r="AP377" s="1">
        <f t="shared" si="820"/>
        <v>0</v>
      </c>
      <c r="AQ377" s="1">
        <f t="shared" si="820"/>
        <v>0</v>
      </c>
      <c r="AR377" s="1">
        <f t="shared" si="820"/>
        <v>0</v>
      </c>
      <c r="AS377" s="1">
        <f t="shared" si="820"/>
        <v>0</v>
      </c>
      <c r="AT377" s="1">
        <f t="shared" si="820"/>
        <v>0</v>
      </c>
      <c r="AU377" s="1">
        <f t="shared" si="820"/>
        <v>0</v>
      </c>
      <c r="AV377" s="1">
        <f t="shared" si="820"/>
        <v>0</v>
      </c>
      <c r="AW377" s="1">
        <f t="shared" si="820"/>
        <v>24</v>
      </c>
    </row>
    <row r="378" spans="2:49">
      <c r="B378" s="1">
        <f t="shared" ref="B378:AW378" si="821">LEN(B20)</f>
        <v>0</v>
      </c>
      <c r="C378" s="1">
        <f t="shared" si="821"/>
        <v>0</v>
      </c>
      <c r="D378" s="1">
        <f t="shared" si="821"/>
        <v>0</v>
      </c>
      <c r="E378" s="1">
        <f t="shared" si="821"/>
        <v>0</v>
      </c>
      <c r="F378" s="1">
        <f t="shared" si="821"/>
        <v>0</v>
      </c>
      <c r="G378" s="1">
        <f t="shared" si="821"/>
        <v>0</v>
      </c>
      <c r="H378" s="1">
        <f t="shared" si="821"/>
        <v>0</v>
      </c>
      <c r="I378" s="1">
        <f t="shared" si="821"/>
        <v>0</v>
      </c>
      <c r="J378" s="1">
        <f t="shared" si="821"/>
        <v>0</v>
      </c>
      <c r="K378" s="1">
        <f t="shared" si="821"/>
        <v>0</v>
      </c>
      <c r="L378" s="1">
        <f t="shared" si="821"/>
        <v>0</v>
      </c>
      <c r="M378" s="1">
        <f t="shared" si="821"/>
        <v>0</v>
      </c>
      <c r="N378" s="1">
        <f t="shared" si="821"/>
        <v>0</v>
      </c>
      <c r="O378" s="1">
        <f t="shared" si="821"/>
        <v>0</v>
      </c>
      <c r="P378" s="1">
        <f t="shared" si="821"/>
        <v>0</v>
      </c>
      <c r="Q378" s="1">
        <f t="shared" si="821"/>
        <v>0</v>
      </c>
      <c r="R378" s="1">
        <f t="shared" si="821"/>
        <v>0</v>
      </c>
      <c r="S378" s="1">
        <f t="shared" si="821"/>
        <v>0</v>
      </c>
      <c r="T378" s="1">
        <f t="shared" si="821"/>
        <v>0</v>
      </c>
      <c r="U378" s="1">
        <f t="shared" si="821"/>
        <v>0</v>
      </c>
      <c r="V378" s="1">
        <f t="shared" si="821"/>
        <v>0</v>
      </c>
      <c r="W378" s="1">
        <f t="shared" si="821"/>
        <v>0</v>
      </c>
      <c r="X378" s="1">
        <f t="shared" si="821"/>
        <v>0</v>
      </c>
      <c r="Y378" s="1">
        <f t="shared" si="821"/>
        <v>0</v>
      </c>
      <c r="Z378" s="1">
        <f t="shared" si="821"/>
        <v>0</v>
      </c>
      <c r="AA378" s="1">
        <f t="shared" si="821"/>
        <v>0</v>
      </c>
      <c r="AB378" s="1">
        <f t="shared" si="821"/>
        <v>0</v>
      </c>
      <c r="AC378" s="1">
        <f t="shared" si="821"/>
        <v>0</v>
      </c>
      <c r="AD378" s="1">
        <f t="shared" si="821"/>
        <v>0</v>
      </c>
      <c r="AE378" s="1">
        <f t="shared" si="821"/>
        <v>0</v>
      </c>
      <c r="AF378" s="1">
        <f t="shared" si="821"/>
        <v>0</v>
      </c>
      <c r="AG378" s="1">
        <f t="shared" si="821"/>
        <v>0</v>
      </c>
      <c r="AH378" s="1">
        <f t="shared" si="821"/>
        <v>0</v>
      </c>
      <c r="AI378" s="1">
        <f t="shared" si="821"/>
        <v>0</v>
      </c>
      <c r="AJ378" s="1">
        <f t="shared" si="821"/>
        <v>0</v>
      </c>
      <c r="AK378" s="1">
        <f t="shared" si="821"/>
        <v>0</v>
      </c>
      <c r="AL378" s="1">
        <f t="shared" si="821"/>
        <v>0</v>
      </c>
      <c r="AM378" s="1">
        <f t="shared" si="821"/>
        <v>0</v>
      </c>
      <c r="AN378" s="1">
        <f t="shared" si="821"/>
        <v>0</v>
      </c>
      <c r="AO378" s="1">
        <f t="shared" si="821"/>
        <v>0</v>
      </c>
      <c r="AP378" s="1">
        <f t="shared" si="821"/>
        <v>0</v>
      </c>
      <c r="AQ378" s="1">
        <f t="shared" si="821"/>
        <v>0</v>
      </c>
      <c r="AR378" s="1">
        <f t="shared" si="821"/>
        <v>0</v>
      </c>
      <c r="AS378" s="1">
        <f t="shared" si="821"/>
        <v>0</v>
      </c>
      <c r="AT378" s="1">
        <f t="shared" si="821"/>
        <v>0</v>
      </c>
      <c r="AU378" s="1">
        <f t="shared" si="821"/>
        <v>0</v>
      </c>
      <c r="AV378" s="1">
        <f t="shared" si="821"/>
        <v>0</v>
      </c>
      <c r="AW378" s="1">
        <f t="shared" si="821"/>
        <v>24</v>
      </c>
    </row>
    <row r="379" spans="2:49">
      <c r="B379" s="1">
        <f t="shared" ref="B379:AW379" si="822">LEN(B21)</f>
        <v>0</v>
      </c>
      <c r="C379" s="1">
        <f t="shared" si="822"/>
        <v>0</v>
      </c>
      <c r="D379" s="1">
        <f t="shared" si="822"/>
        <v>0</v>
      </c>
      <c r="E379" s="1">
        <f t="shared" si="822"/>
        <v>0</v>
      </c>
      <c r="F379" s="1">
        <f t="shared" si="822"/>
        <v>0</v>
      </c>
      <c r="G379" s="1">
        <f t="shared" si="822"/>
        <v>0</v>
      </c>
      <c r="H379" s="1">
        <f t="shared" si="822"/>
        <v>0</v>
      </c>
      <c r="I379" s="1">
        <f t="shared" si="822"/>
        <v>0</v>
      </c>
      <c r="J379" s="1">
        <f t="shared" si="822"/>
        <v>0</v>
      </c>
      <c r="K379" s="1">
        <f t="shared" si="822"/>
        <v>0</v>
      </c>
      <c r="L379" s="1">
        <f t="shared" si="822"/>
        <v>0</v>
      </c>
      <c r="M379" s="1">
        <f t="shared" si="822"/>
        <v>0</v>
      </c>
      <c r="N379" s="1">
        <f t="shared" si="822"/>
        <v>0</v>
      </c>
      <c r="O379" s="1">
        <f t="shared" si="822"/>
        <v>0</v>
      </c>
      <c r="P379" s="1">
        <f t="shared" si="822"/>
        <v>0</v>
      </c>
      <c r="Q379" s="1">
        <f t="shared" si="822"/>
        <v>0</v>
      </c>
      <c r="R379" s="1">
        <f t="shared" si="822"/>
        <v>0</v>
      </c>
      <c r="S379" s="1">
        <f t="shared" si="822"/>
        <v>0</v>
      </c>
      <c r="T379" s="1">
        <f t="shared" si="822"/>
        <v>0</v>
      </c>
      <c r="U379" s="1">
        <f t="shared" si="822"/>
        <v>0</v>
      </c>
      <c r="V379" s="1">
        <f t="shared" si="822"/>
        <v>0</v>
      </c>
      <c r="W379" s="1">
        <f t="shared" si="822"/>
        <v>0</v>
      </c>
      <c r="X379" s="1">
        <f t="shared" si="822"/>
        <v>0</v>
      </c>
      <c r="Y379" s="1">
        <f t="shared" si="822"/>
        <v>0</v>
      </c>
      <c r="Z379" s="1">
        <f t="shared" si="822"/>
        <v>0</v>
      </c>
      <c r="AA379" s="1">
        <f t="shared" si="822"/>
        <v>0</v>
      </c>
      <c r="AB379" s="1">
        <f t="shared" si="822"/>
        <v>0</v>
      </c>
      <c r="AC379" s="1">
        <f t="shared" si="822"/>
        <v>0</v>
      </c>
      <c r="AD379" s="1">
        <f t="shared" si="822"/>
        <v>0</v>
      </c>
      <c r="AE379" s="1">
        <f t="shared" si="822"/>
        <v>0</v>
      </c>
      <c r="AF379" s="1">
        <f t="shared" si="822"/>
        <v>0</v>
      </c>
      <c r="AG379" s="1">
        <f t="shared" si="822"/>
        <v>0</v>
      </c>
      <c r="AH379" s="1">
        <f t="shared" si="822"/>
        <v>0</v>
      </c>
      <c r="AI379" s="1">
        <f t="shared" si="822"/>
        <v>0</v>
      </c>
      <c r="AJ379" s="1">
        <f t="shared" si="822"/>
        <v>0</v>
      </c>
      <c r="AK379" s="1">
        <f t="shared" si="822"/>
        <v>0</v>
      </c>
      <c r="AL379" s="1">
        <f t="shared" si="822"/>
        <v>0</v>
      </c>
      <c r="AM379" s="1">
        <f t="shared" si="822"/>
        <v>0</v>
      </c>
      <c r="AN379" s="1">
        <f t="shared" si="822"/>
        <v>0</v>
      </c>
      <c r="AO379" s="1">
        <f t="shared" si="822"/>
        <v>0</v>
      </c>
      <c r="AP379" s="1">
        <f t="shared" si="822"/>
        <v>0</v>
      </c>
      <c r="AQ379" s="1">
        <f t="shared" si="822"/>
        <v>0</v>
      </c>
      <c r="AR379" s="1">
        <f t="shared" si="822"/>
        <v>0</v>
      </c>
      <c r="AS379" s="1">
        <f t="shared" si="822"/>
        <v>0</v>
      </c>
      <c r="AT379" s="1">
        <f t="shared" si="822"/>
        <v>0</v>
      </c>
      <c r="AU379" s="1">
        <f t="shared" si="822"/>
        <v>0</v>
      </c>
      <c r="AV379" s="1">
        <f t="shared" si="822"/>
        <v>0</v>
      </c>
      <c r="AW379" s="1">
        <f t="shared" si="822"/>
        <v>0</v>
      </c>
    </row>
    <row r="380" spans="2:49">
      <c r="B380" s="1">
        <f t="shared" ref="B380:AW380" si="823">LEN(B22)</f>
        <v>0</v>
      </c>
      <c r="C380" s="1">
        <f t="shared" si="823"/>
        <v>0</v>
      </c>
      <c r="D380" s="1">
        <f t="shared" si="823"/>
        <v>0</v>
      </c>
      <c r="E380" s="1">
        <f t="shared" si="823"/>
        <v>0</v>
      </c>
      <c r="F380" s="1">
        <f t="shared" si="823"/>
        <v>0</v>
      </c>
      <c r="G380" s="1">
        <f t="shared" si="823"/>
        <v>0</v>
      </c>
      <c r="H380" s="1">
        <f t="shared" si="823"/>
        <v>0</v>
      </c>
      <c r="I380" s="1">
        <f t="shared" si="823"/>
        <v>0</v>
      </c>
      <c r="J380" s="1">
        <f t="shared" si="823"/>
        <v>0</v>
      </c>
      <c r="K380" s="1">
        <f t="shared" si="823"/>
        <v>0</v>
      </c>
      <c r="L380" s="1">
        <f t="shared" si="823"/>
        <v>0</v>
      </c>
      <c r="M380" s="1">
        <f t="shared" si="823"/>
        <v>0</v>
      </c>
      <c r="N380" s="1">
        <f t="shared" si="823"/>
        <v>0</v>
      </c>
      <c r="O380" s="1">
        <f t="shared" si="823"/>
        <v>0</v>
      </c>
      <c r="P380" s="1">
        <f t="shared" si="823"/>
        <v>0</v>
      </c>
      <c r="Q380" s="1">
        <f t="shared" si="823"/>
        <v>0</v>
      </c>
      <c r="R380" s="1">
        <f t="shared" si="823"/>
        <v>0</v>
      </c>
      <c r="S380" s="1">
        <f t="shared" si="823"/>
        <v>0</v>
      </c>
      <c r="T380" s="1">
        <f t="shared" si="823"/>
        <v>0</v>
      </c>
      <c r="U380" s="1">
        <f t="shared" si="823"/>
        <v>0</v>
      </c>
      <c r="V380" s="1">
        <f t="shared" si="823"/>
        <v>0</v>
      </c>
      <c r="W380" s="1">
        <f t="shared" si="823"/>
        <v>0</v>
      </c>
      <c r="X380" s="1">
        <f t="shared" si="823"/>
        <v>0</v>
      </c>
      <c r="Y380" s="1">
        <f t="shared" si="823"/>
        <v>0</v>
      </c>
      <c r="Z380" s="1">
        <f t="shared" si="823"/>
        <v>0</v>
      </c>
      <c r="AA380" s="1">
        <f t="shared" si="823"/>
        <v>0</v>
      </c>
      <c r="AB380" s="1">
        <f t="shared" si="823"/>
        <v>0</v>
      </c>
      <c r="AC380" s="1">
        <f t="shared" si="823"/>
        <v>0</v>
      </c>
      <c r="AD380" s="1">
        <f t="shared" si="823"/>
        <v>0</v>
      </c>
      <c r="AE380" s="1">
        <f t="shared" si="823"/>
        <v>0</v>
      </c>
      <c r="AF380" s="1">
        <f t="shared" si="823"/>
        <v>0</v>
      </c>
      <c r="AG380" s="1">
        <f t="shared" si="823"/>
        <v>0</v>
      </c>
      <c r="AH380" s="1">
        <f t="shared" si="823"/>
        <v>0</v>
      </c>
      <c r="AI380" s="1">
        <f t="shared" si="823"/>
        <v>0</v>
      </c>
      <c r="AJ380" s="1">
        <f t="shared" si="823"/>
        <v>0</v>
      </c>
      <c r="AK380" s="1">
        <f t="shared" si="823"/>
        <v>0</v>
      </c>
      <c r="AL380" s="1">
        <f t="shared" si="823"/>
        <v>0</v>
      </c>
      <c r="AM380" s="1">
        <f t="shared" si="823"/>
        <v>0</v>
      </c>
      <c r="AN380" s="1">
        <f t="shared" si="823"/>
        <v>0</v>
      </c>
      <c r="AO380" s="1">
        <f t="shared" si="823"/>
        <v>0</v>
      </c>
      <c r="AP380" s="1">
        <f t="shared" si="823"/>
        <v>0</v>
      </c>
      <c r="AQ380" s="1">
        <f t="shared" si="823"/>
        <v>0</v>
      </c>
      <c r="AR380" s="1">
        <f t="shared" si="823"/>
        <v>0</v>
      </c>
      <c r="AS380" s="1">
        <f t="shared" si="823"/>
        <v>0</v>
      </c>
      <c r="AT380" s="1">
        <f t="shared" si="823"/>
        <v>0</v>
      </c>
      <c r="AU380" s="1">
        <f t="shared" si="823"/>
        <v>0</v>
      </c>
      <c r="AV380" s="1">
        <f t="shared" si="823"/>
        <v>0</v>
      </c>
      <c r="AW380" s="1">
        <f t="shared" si="823"/>
        <v>0</v>
      </c>
    </row>
    <row r="381" spans="2:49">
      <c r="B381" s="1">
        <f t="shared" ref="B381:AW381" si="824">LEN(B23)</f>
        <v>0</v>
      </c>
      <c r="C381" s="1">
        <f t="shared" si="824"/>
        <v>0</v>
      </c>
      <c r="D381" s="1">
        <f t="shared" si="824"/>
        <v>0</v>
      </c>
      <c r="E381" s="1">
        <f t="shared" si="824"/>
        <v>0</v>
      </c>
      <c r="F381" s="1">
        <f t="shared" si="824"/>
        <v>0</v>
      </c>
      <c r="G381" s="1">
        <f t="shared" si="824"/>
        <v>0</v>
      </c>
      <c r="H381" s="1">
        <f t="shared" si="824"/>
        <v>0</v>
      </c>
      <c r="I381" s="1">
        <f t="shared" si="824"/>
        <v>0</v>
      </c>
      <c r="J381" s="1">
        <f t="shared" si="824"/>
        <v>0</v>
      </c>
      <c r="K381" s="1">
        <f t="shared" si="824"/>
        <v>0</v>
      </c>
      <c r="L381" s="1">
        <f t="shared" si="824"/>
        <v>0</v>
      </c>
      <c r="M381" s="1">
        <f t="shared" si="824"/>
        <v>0</v>
      </c>
      <c r="N381" s="1">
        <f t="shared" si="824"/>
        <v>0</v>
      </c>
      <c r="O381" s="1">
        <f t="shared" si="824"/>
        <v>0</v>
      </c>
      <c r="P381" s="1">
        <f t="shared" si="824"/>
        <v>0</v>
      </c>
      <c r="Q381" s="1">
        <f t="shared" si="824"/>
        <v>0</v>
      </c>
      <c r="R381" s="1">
        <f t="shared" si="824"/>
        <v>0</v>
      </c>
      <c r="S381" s="1">
        <f t="shared" si="824"/>
        <v>0</v>
      </c>
      <c r="T381" s="1">
        <f t="shared" si="824"/>
        <v>0</v>
      </c>
      <c r="U381" s="1">
        <f t="shared" si="824"/>
        <v>0</v>
      </c>
      <c r="V381" s="1">
        <f t="shared" si="824"/>
        <v>0</v>
      </c>
      <c r="W381" s="1">
        <f t="shared" si="824"/>
        <v>0</v>
      </c>
      <c r="X381" s="1">
        <f t="shared" si="824"/>
        <v>0</v>
      </c>
      <c r="Y381" s="1">
        <f t="shared" si="824"/>
        <v>0</v>
      </c>
      <c r="Z381" s="1">
        <f t="shared" si="824"/>
        <v>0</v>
      </c>
      <c r="AA381" s="1">
        <f t="shared" si="824"/>
        <v>0</v>
      </c>
      <c r="AB381" s="1">
        <f t="shared" si="824"/>
        <v>0</v>
      </c>
      <c r="AC381" s="1">
        <f t="shared" si="824"/>
        <v>0</v>
      </c>
      <c r="AD381" s="1">
        <f t="shared" si="824"/>
        <v>0</v>
      </c>
      <c r="AE381" s="1">
        <f t="shared" si="824"/>
        <v>0</v>
      </c>
      <c r="AF381" s="1">
        <f t="shared" si="824"/>
        <v>0</v>
      </c>
      <c r="AG381" s="1">
        <f t="shared" si="824"/>
        <v>0</v>
      </c>
      <c r="AH381" s="1">
        <f t="shared" si="824"/>
        <v>0</v>
      </c>
      <c r="AI381" s="1">
        <f t="shared" si="824"/>
        <v>0</v>
      </c>
      <c r="AJ381" s="1">
        <f t="shared" si="824"/>
        <v>0</v>
      </c>
      <c r="AK381" s="1">
        <f t="shared" si="824"/>
        <v>0</v>
      </c>
      <c r="AL381" s="1">
        <f t="shared" si="824"/>
        <v>0</v>
      </c>
      <c r="AM381" s="1">
        <f t="shared" si="824"/>
        <v>0</v>
      </c>
      <c r="AN381" s="1">
        <f t="shared" si="824"/>
        <v>0</v>
      </c>
      <c r="AO381" s="1">
        <f t="shared" si="824"/>
        <v>0</v>
      </c>
      <c r="AP381" s="1">
        <f t="shared" si="824"/>
        <v>0</v>
      </c>
      <c r="AQ381" s="1">
        <f t="shared" si="824"/>
        <v>0</v>
      </c>
      <c r="AR381" s="1">
        <f t="shared" si="824"/>
        <v>0</v>
      </c>
      <c r="AS381" s="1">
        <f t="shared" si="824"/>
        <v>0</v>
      </c>
      <c r="AT381" s="1">
        <f t="shared" si="824"/>
        <v>0</v>
      </c>
      <c r="AU381" s="1">
        <f t="shared" si="824"/>
        <v>0</v>
      </c>
      <c r="AV381" s="1">
        <f t="shared" si="824"/>
        <v>0</v>
      </c>
      <c r="AW381" s="1">
        <f t="shared" si="824"/>
        <v>0</v>
      </c>
    </row>
    <row r="382" spans="2:49">
      <c r="B382" s="1">
        <f t="shared" ref="B382:AW382" si="825">LEN(B24)</f>
        <v>0</v>
      </c>
      <c r="C382" s="1">
        <f t="shared" si="825"/>
        <v>0</v>
      </c>
      <c r="D382" s="1">
        <f t="shared" si="825"/>
        <v>0</v>
      </c>
      <c r="E382" s="1">
        <f t="shared" si="825"/>
        <v>0</v>
      </c>
      <c r="F382" s="1">
        <f t="shared" si="825"/>
        <v>0</v>
      </c>
      <c r="G382" s="1">
        <f t="shared" si="825"/>
        <v>0</v>
      </c>
      <c r="H382" s="1">
        <f t="shared" si="825"/>
        <v>0</v>
      </c>
      <c r="I382" s="1">
        <f t="shared" si="825"/>
        <v>0</v>
      </c>
      <c r="J382" s="1">
        <f t="shared" si="825"/>
        <v>0</v>
      </c>
      <c r="K382" s="1">
        <f t="shared" si="825"/>
        <v>0</v>
      </c>
      <c r="L382" s="1">
        <f t="shared" si="825"/>
        <v>0</v>
      </c>
      <c r="M382" s="1">
        <f t="shared" si="825"/>
        <v>0</v>
      </c>
      <c r="N382" s="1">
        <f t="shared" si="825"/>
        <v>0</v>
      </c>
      <c r="O382" s="1">
        <f t="shared" si="825"/>
        <v>0</v>
      </c>
      <c r="P382" s="1">
        <f t="shared" si="825"/>
        <v>0</v>
      </c>
      <c r="Q382" s="1">
        <f t="shared" si="825"/>
        <v>0</v>
      </c>
      <c r="R382" s="1">
        <f t="shared" si="825"/>
        <v>0</v>
      </c>
      <c r="S382" s="1">
        <f t="shared" si="825"/>
        <v>0</v>
      </c>
      <c r="T382" s="1">
        <f t="shared" si="825"/>
        <v>0</v>
      </c>
      <c r="U382" s="1">
        <f t="shared" si="825"/>
        <v>0</v>
      </c>
      <c r="V382" s="1">
        <f t="shared" si="825"/>
        <v>0</v>
      </c>
      <c r="W382" s="1">
        <f t="shared" si="825"/>
        <v>0</v>
      </c>
      <c r="X382" s="1">
        <f t="shared" si="825"/>
        <v>0</v>
      </c>
      <c r="Y382" s="1">
        <f t="shared" si="825"/>
        <v>0</v>
      </c>
      <c r="Z382" s="1">
        <f t="shared" si="825"/>
        <v>0</v>
      </c>
      <c r="AA382" s="1">
        <f t="shared" si="825"/>
        <v>0</v>
      </c>
      <c r="AB382" s="1">
        <f t="shared" si="825"/>
        <v>0</v>
      </c>
      <c r="AC382" s="1">
        <f t="shared" si="825"/>
        <v>0</v>
      </c>
      <c r="AD382" s="1">
        <f t="shared" si="825"/>
        <v>0</v>
      </c>
      <c r="AE382" s="1">
        <f t="shared" si="825"/>
        <v>0</v>
      </c>
      <c r="AF382" s="1">
        <f t="shared" si="825"/>
        <v>0</v>
      </c>
      <c r="AG382" s="1">
        <f t="shared" si="825"/>
        <v>0</v>
      </c>
      <c r="AH382" s="1">
        <f t="shared" si="825"/>
        <v>0</v>
      </c>
      <c r="AI382" s="1">
        <f t="shared" si="825"/>
        <v>0</v>
      </c>
      <c r="AJ382" s="1">
        <f t="shared" si="825"/>
        <v>0</v>
      </c>
      <c r="AK382" s="1">
        <f t="shared" si="825"/>
        <v>0</v>
      </c>
      <c r="AL382" s="1">
        <f t="shared" si="825"/>
        <v>0</v>
      </c>
      <c r="AM382" s="1">
        <f t="shared" si="825"/>
        <v>0</v>
      </c>
      <c r="AN382" s="1">
        <f t="shared" si="825"/>
        <v>0</v>
      </c>
      <c r="AO382" s="1">
        <f t="shared" si="825"/>
        <v>0</v>
      </c>
      <c r="AP382" s="1">
        <f t="shared" si="825"/>
        <v>0</v>
      </c>
      <c r="AQ382" s="1">
        <f t="shared" si="825"/>
        <v>0</v>
      </c>
      <c r="AR382" s="1">
        <f t="shared" si="825"/>
        <v>0</v>
      </c>
      <c r="AS382" s="1">
        <f t="shared" si="825"/>
        <v>0</v>
      </c>
      <c r="AT382" s="1">
        <f t="shared" si="825"/>
        <v>0</v>
      </c>
      <c r="AU382" s="1">
        <f t="shared" si="825"/>
        <v>0</v>
      </c>
      <c r="AV382" s="1">
        <f t="shared" si="825"/>
        <v>0</v>
      </c>
      <c r="AW382" s="1">
        <f t="shared" si="825"/>
        <v>0</v>
      </c>
    </row>
    <row r="384" spans="2:49">
      <c r="B384" s="1">
        <f>INT(SUM(B367:B382)/2)</f>
        <v>76</v>
      </c>
      <c r="C384" s="1">
        <f>INT(SUM(C367:C382)/2)</f>
        <v>100</v>
      </c>
      <c r="D384" s="1">
        <f t="shared" ref="D384:AW384" si="826">INT(SUM(D367:D382)/2)</f>
        <v>76</v>
      </c>
      <c r="E384" s="1">
        <f t="shared" si="826"/>
        <v>76</v>
      </c>
      <c r="F384" s="1">
        <f t="shared" si="826"/>
        <v>76</v>
      </c>
      <c r="G384" s="1">
        <f t="shared" si="826"/>
        <v>76</v>
      </c>
      <c r="H384" s="1">
        <f t="shared" si="826"/>
        <v>76</v>
      </c>
      <c r="I384" s="1">
        <f t="shared" si="826"/>
        <v>64</v>
      </c>
      <c r="J384" s="1">
        <f t="shared" si="826"/>
        <v>88</v>
      </c>
      <c r="K384" s="1">
        <f t="shared" si="826"/>
        <v>100</v>
      </c>
      <c r="L384" s="1">
        <f t="shared" si="826"/>
        <v>76</v>
      </c>
      <c r="M384" s="1">
        <f t="shared" si="826"/>
        <v>88</v>
      </c>
      <c r="N384" s="1">
        <f t="shared" si="826"/>
        <v>76</v>
      </c>
      <c r="O384" s="1">
        <f t="shared" si="826"/>
        <v>64</v>
      </c>
      <c r="P384" s="1">
        <f t="shared" si="826"/>
        <v>76</v>
      </c>
      <c r="Q384" s="1">
        <f t="shared" si="826"/>
        <v>100</v>
      </c>
      <c r="R384" s="1">
        <f t="shared" si="826"/>
        <v>76</v>
      </c>
      <c r="S384" s="1">
        <f t="shared" si="826"/>
        <v>52</v>
      </c>
      <c r="T384" s="1">
        <f t="shared" si="826"/>
        <v>64</v>
      </c>
      <c r="U384" s="1">
        <f t="shared" si="826"/>
        <v>76</v>
      </c>
      <c r="V384" s="1">
        <f t="shared" si="826"/>
        <v>76</v>
      </c>
      <c r="W384" s="1">
        <f t="shared" si="826"/>
        <v>64</v>
      </c>
      <c r="X384" s="1">
        <f t="shared" si="826"/>
        <v>76</v>
      </c>
      <c r="Y384" s="1">
        <f t="shared" si="826"/>
        <v>76</v>
      </c>
      <c r="Z384" s="1">
        <f t="shared" si="826"/>
        <v>88</v>
      </c>
      <c r="AA384" s="1">
        <f t="shared" si="826"/>
        <v>76</v>
      </c>
      <c r="AB384" s="1">
        <f t="shared" si="826"/>
        <v>88</v>
      </c>
      <c r="AC384" s="1">
        <f t="shared" si="826"/>
        <v>76</v>
      </c>
      <c r="AD384" s="1">
        <f t="shared" si="826"/>
        <v>88</v>
      </c>
      <c r="AE384" s="1">
        <f t="shared" si="826"/>
        <v>88</v>
      </c>
      <c r="AF384" s="1">
        <f t="shared" si="826"/>
        <v>88</v>
      </c>
      <c r="AG384" s="1">
        <f t="shared" si="826"/>
        <v>76</v>
      </c>
      <c r="AH384" s="1">
        <f t="shared" si="826"/>
        <v>76</v>
      </c>
      <c r="AI384" s="1">
        <f t="shared" si="826"/>
        <v>88</v>
      </c>
      <c r="AJ384" s="1">
        <f t="shared" si="826"/>
        <v>76</v>
      </c>
      <c r="AK384" s="1">
        <f t="shared" si="826"/>
        <v>88</v>
      </c>
      <c r="AL384" s="1">
        <f t="shared" si="826"/>
        <v>76</v>
      </c>
      <c r="AM384" s="1">
        <f t="shared" si="826"/>
        <v>76</v>
      </c>
      <c r="AN384" s="1">
        <f t="shared" si="826"/>
        <v>76</v>
      </c>
      <c r="AO384" s="1">
        <f t="shared" si="826"/>
        <v>64</v>
      </c>
      <c r="AP384" s="1">
        <f t="shared" si="826"/>
        <v>76</v>
      </c>
      <c r="AQ384" s="1">
        <f t="shared" si="826"/>
        <v>76</v>
      </c>
      <c r="AR384" s="1">
        <f t="shared" si="826"/>
        <v>76</v>
      </c>
      <c r="AS384" s="1">
        <f t="shared" si="826"/>
        <v>76</v>
      </c>
      <c r="AT384" s="1">
        <f t="shared" si="826"/>
        <v>88</v>
      </c>
      <c r="AU384" s="1">
        <f t="shared" si="826"/>
        <v>88</v>
      </c>
      <c r="AV384" s="1">
        <f t="shared" si="826"/>
        <v>64</v>
      </c>
      <c r="AW384" s="1">
        <f t="shared" si="826"/>
        <v>136</v>
      </c>
    </row>
    <row r="385" spans="2:51">
      <c r="B385" s="1">
        <v>200</v>
      </c>
      <c r="C385" s="1">
        <f>SUM(B384:B385)</f>
        <v>276</v>
      </c>
      <c r="D385" s="1">
        <f>SUM(C384:C385)</f>
        <v>376</v>
      </c>
      <c r="E385" s="1">
        <f t="shared" ref="E385:AX385" si="827">SUM(D384:D385)</f>
        <v>452</v>
      </c>
      <c r="F385" s="1">
        <f t="shared" si="827"/>
        <v>528</v>
      </c>
      <c r="G385" s="1">
        <f t="shared" si="827"/>
        <v>604</v>
      </c>
      <c r="H385" s="1">
        <f t="shared" si="827"/>
        <v>680</v>
      </c>
      <c r="I385" s="1">
        <f t="shared" si="827"/>
        <v>756</v>
      </c>
      <c r="J385" s="1">
        <f t="shared" si="827"/>
        <v>820</v>
      </c>
      <c r="K385" s="1">
        <f t="shared" si="827"/>
        <v>908</v>
      </c>
      <c r="L385" s="1">
        <f t="shared" si="827"/>
        <v>1008</v>
      </c>
      <c r="M385" s="1">
        <f t="shared" si="827"/>
        <v>1084</v>
      </c>
      <c r="N385" s="1">
        <f t="shared" si="827"/>
        <v>1172</v>
      </c>
      <c r="O385" s="1">
        <f t="shared" si="827"/>
        <v>1248</v>
      </c>
      <c r="P385" s="1">
        <f t="shared" si="827"/>
        <v>1312</v>
      </c>
      <c r="Q385" s="1">
        <f t="shared" si="827"/>
        <v>1388</v>
      </c>
      <c r="R385" s="1">
        <f t="shared" si="827"/>
        <v>1488</v>
      </c>
      <c r="S385" s="1">
        <f t="shared" si="827"/>
        <v>1564</v>
      </c>
      <c r="T385" s="1">
        <f t="shared" si="827"/>
        <v>1616</v>
      </c>
      <c r="U385" s="1">
        <f t="shared" si="827"/>
        <v>1680</v>
      </c>
      <c r="V385" s="1">
        <f t="shared" si="827"/>
        <v>1756</v>
      </c>
      <c r="W385" s="1">
        <f t="shared" si="827"/>
        <v>1832</v>
      </c>
      <c r="X385" s="1">
        <f t="shared" si="827"/>
        <v>1896</v>
      </c>
      <c r="Y385" s="1">
        <f t="shared" si="827"/>
        <v>1972</v>
      </c>
      <c r="Z385" s="1">
        <f t="shared" si="827"/>
        <v>2048</v>
      </c>
      <c r="AA385" s="1">
        <f t="shared" si="827"/>
        <v>2136</v>
      </c>
      <c r="AB385" s="1">
        <f t="shared" si="827"/>
        <v>2212</v>
      </c>
      <c r="AC385" s="1">
        <f t="shared" si="827"/>
        <v>2300</v>
      </c>
      <c r="AD385" s="1">
        <f t="shared" si="827"/>
        <v>2376</v>
      </c>
      <c r="AE385" s="1">
        <f t="shared" si="827"/>
        <v>2464</v>
      </c>
      <c r="AF385" s="1">
        <f t="shared" si="827"/>
        <v>2552</v>
      </c>
      <c r="AG385" s="1">
        <f t="shared" si="827"/>
        <v>2640</v>
      </c>
      <c r="AH385" s="1">
        <f t="shared" si="827"/>
        <v>2716</v>
      </c>
      <c r="AI385" s="1">
        <f t="shared" si="827"/>
        <v>2792</v>
      </c>
      <c r="AJ385" s="1">
        <f t="shared" si="827"/>
        <v>2880</v>
      </c>
      <c r="AK385" s="1">
        <f t="shared" si="827"/>
        <v>2956</v>
      </c>
      <c r="AL385" s="1">
        <f t="shared" si="827"/>
        <v>3044</v>
      </c>
      <c r="AM385" s="1">
        <f t="shared" si="827"/>
        <v>3120</v>
      </c>
      <c r="AN385" s="1">
        <f t="shared" si="827"/>
        <v>3196</v>
      </c>
      <c r="AO385" s="1">
        <f t="shared" si="827"/>
        <v>3272</v>
      </c>
      <c r="AP385" s="1">
        <f t="shared" si="827"/>
        <v>3336</v>
      </c>
      <c r="AQ385" s="1">
        <f t="shared" si="827"/>
        <v>3412</v>
      </c>
      <c r="AR385" s="1">
        <f t="shared" si="827"/>
        <v>3488</v>
      </c>
      <c r="AS385" s="1">
        <f t="shared" si="827"/>
        <v>3564</v>
      </c>
      <c r="AT385" s="1">
        <f t="shared" si="827"/>
        <v>3640</v>
      </c>
      <c r="AU385" s="1">
        <f t="shared" si="827"/>
        <v>3728</v>
      </c>
      <c r="AV385" s="1">
        <f t="shared" si="827"/>
        <v>3816</v>
      </c>
      <c r="AW385" s="1">
        <f t="shared" si="827"/>
        <v>3880</v>
      </c>
      <c r="AX385" s="1">
        <f t="shared" si="827"/>
        <v>4016</v>
      </c>
    </row>
    <row r="386" spans="2:51">
      <c r="B386" s="1" t="str">
        <f>'Ramza Data'!$C$51&amp;DEC2HEX(B385,3)</f>
        <v>800950C8</v>
      </c>
      <c r="C386" s="1" t="str">
        <f>'Ramza Data'!$C$51&amp;DEC2HEX(C385,3)</f>
        <v>80095114</v>
      </c>
      <c r="D386" s="1" t="str">
        <f>'Ramza Data'!$C$51&amp;DEC2HEX(D385,3)</f>
        <v>80095178</v>
      </c>
      <c r="E386" s="1" t="str">
        <f>'Ramza Data'!$C$51&amp;DEC2HEX(E385,3)</f>
        <v>800951C4</v>
      </c>
      <c r="F386" s="1" t="str">
        <f>'Ramza Data'!$C$51&amp;DEC2HEX(F385,3)</f>
        <v>80095210</v>
      </c>
      <c r="G386" s="1" t="str">
        <f>'Ramza Data'!$C$51&amp;DEC2HEX(G385,3)</f>
        <v>8009525C</v>
      </c>
      <c r="H386" s="1" t="str">
        <f>'Ramza Data'!$C$51&amp;DEC2HEX(H385,3)</f>
        <v>800952A8</v>
      </c>
      <c r="I386" s="1" t="str">
        <f>'Ramza Data'!$C$51&amp;DEC2HEX(I385,3)</f>
        <v>800952F4</v>
      </c>
      <c r="J386" s="1" t="str">
        <f>'Ramza Data'!$C$51&amp;DEC2HEX(J385,3)</f>
        <v>80095334</v>
      </c>
      <c r="K386" s="1" t="str">
        <f>'Ramza Data'!$C$51&amp;DEC2HEX(K385,3)</f>
        <v>8009538C</v>
      </c>
      <c r="L386" s="1" t="str">
        <f>'Ramza Data'!$C$51&amp;DEC2HEX(L385,3)</f>
        <v>800953F0</v>
      </c>
      <c r="M386" s="1" t="str">
        <f>'Ramza Data'!$C$51&amp;DEC2HEX(M385,3)</f>
        <v>8009543C</v>
      </c>
      <c r="N386" s="1" t="str">
        <f>'Ramza Data'!$C$51&amp;DEC2HEX(N385,3)</f>
        <v>80095494</v>
      </c>
      <c r="O386" s="1" t="str">
        <f>'Ramza Data'!$C$51&amp;DEC2HEX(O385,3)</f>
        <v>800954E0</v>
      </c>
      <c r="P386" s="1" t="str">
        <f>'Ramza Data'!$C$51&amp;DEC2HEX(P385,3)</f>
        <v>80095520</v>
      </c>
      <c r="Q386" s="1" t="str">
        <f>'Ramza Data'!$C$51&amp;DEC2HEX(Q385,3)</f>
        <v>8009556C</v>
      </c>
      <c r="R386" s="1" t="str">
        <f>'Ramza Data'!$C$51&amp;DEC2HEX(R385,3)</f>
        <v>800955D0</v>
      </c>
      <c r="S386" s="1" t="str">
        <f>'Ramza Data'!$C$51&amp;DEC2HEX(S385,3)</f>
        <v>8009561C</v>
      </c>
      <c r="T386" s="1" t="str">
        <f>'Ramza Data'!$C$51&amp;DEC2HEX(T385,3)</f>
        <v>80095650</v>
      </c>
      <c r="U386" s="1" t="str">
        <f>'Ramza Data'!$C$51&amp;DEC2HEX(U385,3)</f>
        <v>80095690</v>
      </c>
      <c r="V386" s="1" t="str">
        <f>'Ramza Data'!$C$51&amp;DEC2HEX(V385,3)</f>
        <v>800956DC</v>
      </c>
      <c r="W386" s="1" t="str">
        <f>'Ramza Data'!$C$51&amp;DEC2HEX(W385,3)</f>
        <v>80095728</v>
      </c>
      <c r="X386" s="1" t="str">
        <f>'Ramza Data'!$C$51&amp;DEC2HEX(X385,3)</f>
        <v>80095768</v>
      </c>
      <c r="Y386" s="1" t="str">
        <f>'Ramza Data'!$C$51&amp;DEC2HEX(Y385,3)</f>
        <v>800957B4</v>
      </c>
      <c r="Z386" s="1" t="str">
        <f>'Ramza Data'!$C$51&amp;DEC2HEX(Z385,3)</f>
        <v>80095800</v>
      </c>
      <c r="AA386" s="1" t="str">
        <f>'Ramza Data'!$C$51&amp;DEC2HEX(AA385,3)</f>
        <v>80095858</v>
      </c>
      <c r="AB386" s="1" t="str">
        <f>'Ramza Data'!$C$51&amp;DEC2HEX(AB385,3)</f>
        <v>800958A4</v>
      </c>
      <c r="AC386" s="1" t="str">
        <f>'Ramza Data'!$C$51&amp;DEC2HEX(AC385,3)</f>
        <v>800958FC</v>
      </c>
      <c r="AD386" s="1" t="str">
        <f>'Ramza Data'!$C$51&amp;DEC2HEX(AD385,3)</f>
        <v>80095948</v>
      </c>
      <c r="AE386" s="1" t="str">
        <f>'Ramza Data'!$C$51&amp;DEC2HEX(AE385,3)</f>
        <v>800959A0</v>
      </c>
      <c r="AF386" s="1" t="str">
        <f>'Ramza Data'!$C$51&amp;DEC2HEX(AF385,3)</f>
        <v>800959F8</v>
      </c>
      <c r="AG386" s="1" t="str">
        <f>'Ramza Data'!$C$51&amp;DEC2HEX(AG385,3)</f>
        <v>80095A50</v>
      </c>
      <c r="AH386" s="1" t="str">
        <f>'Ramza Data'!$C$51&amp;DEC2HEX(AH385,3)</f>
        <v>80095A9C</v>
      </c>
      <c r="AI386" s="1" t="str">
        <f>'Ramza Data'!$C$51&amp;DEC2HEX(AI385,3)</f>
        <v>80095AE8</v>
      </c>
      <c r="AJ386" s="1" t="str">
        <f>'Ramza Data'!$C$51&amp;DEC2HEX(AJ385,3)</f>
        <v>80095B40</v>
      </c>
      <c r="AK386" s="1" t="str">
        <f>'Ramza Data'!$C$51&amp;DEC2HEX(AK385,3)</f>
        <v>80095B8C</v>
      </c>
      <c r="AL386" s="1" t="str">
        <f>'Ramza Data'!$C$51&amp;DEC2HEX(AL385,3)</f>
        <v>80095BE4</v>
      </c>
      <c r="AM386" s="1" t="str">
        <f>'Ramza Data'!$C$51&amp;DEC2HEX(AM385,3)</f>
        <v>80095C30</v>
      </c>
      <c r="AN386" s="1" t="str">
        <f>'Ramza Data'!$C$51&amp;DEC2HEX(AN385,3)</f>
        <v>80095C7C</v>
      </c>
      <c r="AO386" s="1" t="str">
        <f>'Ramza Data'!$C$51&amp;DEC2HEX(AO385,3)</f>
        <v>80095CC8</v>
      </c>
      <c r="AP386" s="1" t="str">
        <f>'Ramza Data'!$C$51&amp;DEC2HEX(AP385,3)</f>
        <v>80095D08</v>
      </c>
      <c r="AQ386" s="1" t="str">
        <f>'Ramza Data'!$C$51&amp;DEC2HEX(AQ385,3)</f>
        <v>80095D54</v>
      </c>
      <c r="AR386" s="1" t="str">
        <f>'Ramza Data'!$C$51&amp;DEC2HEX(AR385,3)</f>
        <v>80095DA0</v>
      </c>
      <c r="AS386" s="1" t="str">
        <f>'Ramza Data'!$C$51&amp;DEC2HEX(AS385,3)</f>
        <v>80095DEC</v>
      </c>
      <c r="AT386" s="1" t="str">
        <f>'Ramza Data'!$C$51&amp;DEC2HEX(AT385,3)</f>
        <v>80095E38</v>
      </c>
      <c r="AU386" s="1" t="str">
        <f>'Ramza Data'!$C$51&amp;DEC2HEX(AU385,3)</f>
        <v>80095E90</v>
      </c>
      <c r="AV386" s="1" t="str">
        <f>'Ramza Data'!$C$51&amp;DEC2HEX(AV385,3)</f>
        <v>80095EE8</v>
      </c>
      <c r="AW386" s="1" t="str">
        <f>'Ramza Data'!$C$51&amp;DEC2HEX(AW385,3)</f>
        <v>80095F28</v>
      </c>
      <c r="AX386" s="1" t="str">
        <f>'Ramza Data'!$C$51&amp;DEC2HEX(AX385,3)</f>
        <v>80095FB0</v>
      </c>
      <c r="AY386" s="1" t="str">
        <f>'Ramza Data'!$C$51&amp;DEC2HEX(8,3)</f>
        <v>80095008</v>
      </c>
    </row>
    <row r="387" spans="2:51">
      <c r="B387" s="1" t="str">
        <f>MID(B386,7,2)&amp;MID(B386,5,2)&amp;MID(B386,3,2)&amp;MID(B386,1,2)</f>
        <v>C8500980</v>
      </c>
      <c r="C387" s="1" t="str">
        <f>MID(C386,7,2)&amp;MID(C386,5,2)&amp;MID(C386,3,2)&amp;MID(C386,1,2)</f>
        <v>14510980</v>
      </c>
      <c r="D387" s="1" t="str">
        <f t="shared" ref="D387:AY387" si="828">MID(D386,7,2)&amp;MID(D386,5,2)&amp;MID(D386,3,2)&amp;MID(D386,1,2)</f>
        <v>78510980</v>
      </c>
      <c r="E387" s="1" t="str">
        <f t="shared" si="828"/>
        <v>C4510980</v>
      </c>
      <c r="F387" s="1" t="str">
        <f t="shared" si="828"/>
        <v>10520980</v>
      </c>
      <c r="G387" s="1" t="str">
        <f t="shared" si="828"/>
        <v>5C520980</v>
      </c>
      <c r="H387" s="1" t="str">
        <f t="shared" si="828"/>
        <v>A8520980</v>
      </c>
      <c r="I387" s="1" t="str">
        <f t="shared" si="828"/>
        <v>F4520980</v>
      </c>
      <c r="J387" s="1" t="str">
        <f t="shared" si="828"/>
        <v>34530980</v>
      </c>
      <c r="K387" s="1" t="str">
        <f t="shared" si="828"/>
        <v>8C530980</v>
      </c>
      <c r="L387" s="1" t="str">
        <f t="shared" si="828"/>
        <v>F0530980</v>
      </c>
      <c r="M387" s="1" t="str">
        <f t="shared" si="828"/>
        <v>3C540980</v>
      </c>
      <c r="N387" s="1" t="str">
        <f t="shared" si="828"/>
        <v>94540980</v>
      </c>
      <c r="O387" s="1" t="str">
        <f t="shared" si="828"/>
        <v>E0540980</v>
      </c>
      <c r="P387" s="1" t="str">
        <f t="shared" si="828"/>
        <v>20550980</v>
      </c>
      <c r="Q387" s="1" t="str">
        <f t="shared" si="828"/>
        <v>6C550980</v>
      </c>
      <c r="R387" s="1" t="str">
        <f t="shared" si="828"/>
        <v>D0550980</v>
      </c>
      <c r="S387" s="1" t="str">
        <f t="shared" si="828"/>
        <v>1C560980</v>
      </c>
      <c r="T387" s="1" t="str">
        <f t="shared" si="828"/>
        <v>50560980</v>
      </c>
      <c r="U387" s="1" t="str">
        <f t="shared" si="828"/>
        <v>90560980</v>
      </c>
      <c r="V387" s="1" t="str">
        <f t="shared" si="828"/>
        <v>DC560980</v>
      </c>
      <c r="W387" s="1" t="str">
        <f t="shared" si="828"/>
        <v>28570980</v>
      </c>
      <c r="X387" s="1" t="str">
        <f t="shared" si="828"/>
        <v>68570980</v>
      </c>
      <c r="Y387" s="1" t="str">
        <f t="shared" si="828"/>
        <v>B4570980</v>
      </c>
      <c r="Z387" s="1" t="str">
        <f t="shared" si="828"/>
        <v>00580980</v>
      </c>
      <c r="AA387" s="1" t="str">
        <f t="shared" si="828"/>
        <v>58580980</v>
      </c>
      <c r="AB387" s="1" t="str">
        <f t="shared" si="828"/>
        <v>A4580980</v>
      </c>
      <c r="AC387" s="1" t="str">
        <f t="shared" si="828"/>
        <v>FC580980</v>
      </c>
      <c r="AD387" s="1" t="str">
        <f t="shared" si="828"/>
        <v>48590980</v>
      </c>
      <c r="AE387" s="1" t="str">
        <f t="shared" si="828"/>
        <v>A0590980</v>
      </c>
      <c r="AF387" s="1" t="str">
        <f t="shared" si="828"/>
        <v>F8590980</v>
      </c>
      <c r="AG387" s="1" t="str">
        <f t="shared" si="828"/>
        <v>505A0980</v>
      </c>
      <c r="AH387" s="1" t="str">
        <f t="shared" si="828"/>
        <v>9C5A0980</v>
      </c>
      <c r="AI387" s="1" t="str">
        <f t="shared" si="828"/>
        <v>E85A0980</v>
      </c>
      <c r="AJ387" s="1" t="str">
        <f t="shared" si="828"/>
        <v>405B0980</v>
      </c>
      <c r="AK387" s="1" t="str">
        <f t="shared" si="828"/>
        <v>8C5B0980</v>
      </c>
      <c r="AL387" s="1" t="str">
        <f t="shared" si="828"/>
        <v>E45B0980</v>
      </c>
      <c r="AM387" s="1" t="str">
        <f t="shared" si="828"/>
        <v>305C0980</v>
      </c>
      <c r="AN387" s="1" t="str">
        <f t="shared" si="828"/>
        <v>7C5C0980</v>
      </c>
      <c r="AO387" s="1" t="str">
        <f t="shared" si="828"/>
        <v>C85C0980</v>
      </c>
      <c r="AP387" s="1" t="str">
        <f t="shared" si="828"/>
        <v>085D0980</v>
      </c>
      <c r="AQ387" s="1" t="str">
        <f t="shared" si="828"/>
        <v>545D0980</v>
      </c>
      <c r="AR387" s="1" t="str">
        <f t="shared" si="828"/>
        <v>A05D0980</v>
      </c>
      <c r="AS387" s="1" t="str">
        <f t="shared" si="828"/>
        <v>EC5D0980</v>
      </c>
      <c r="AT387" s="1" t="str">
        <f t="shared" si="828"/>
        <v>385E0980</v>
      </c>
      <c r="AU387" s="1" t="str">
        <f t="shared" si="828"/>
        <v>905E0980</v>
      </c>
      <c r="AV387" s="1" t="str">
        <f t="shared" si="828"/>
        <v>E85E0980</v>
      </c>
      <c r="AW387" s="1" t="str">
        <f t="shared" si="828"/>
        <v>285F0980</v>
      </c>
      <c r="AX387" s="1" t="str">
        <f t="shared" si="828"/>
        <v>B05F0980</v>
      </c>
      <c r="AY387" s="1" t="str">
        <f t="shared" si="828"/>
        <v>08500980</v>
      </c>
    </row>
    <row r="389" spans="2:51">
      <c r="B389" s="10" t="str">
        <f t="shared" ref="B389:AW389" si="829">B9&amp;B10&amp;B11&amp;B12&amp;B13&amp;B14&amp;B15&amp;B16&amp;B17&amp;B18&amp;B19&amp;B20&amp;B21&amp;B22&amp;B23&amp;B24</f>
        <v>06020F2C44FFC3FF00007F090300000048FFBDFF0000410B0500000052FFBAFF0000C40B050000005DFFB9FF0000D1FC0400000066FFBCFF000000FC030000006DFFBCFF0000000001000000</v>
      </c>
      <c r="C389" s="10" t="str">
        <f t="shared" si="829"/>
        <v>0802182E44FFC3FF000051000400000043FFCBFF000007010300000040FFD2FF00005C00030000003FFFD9FF00006BFE0400000044FFE0FF00009FFC030000004CFFE2FF00002EFD0200000050FFE4FF000007FF0200000052FFE9FF0000000001000000</v>
      </c>
      <c r="D389" s="10" t="str">
        <f t="shared" si="829"/>
        <v>0618112652FFE9FF000000000400000052FFF1FF0000BFFF0500000053FFFCFF00004AFF0300000055FF02000000D1FE0300000058FF0800000094FF0300000059FF0E000000000001000000</v>
      </c>
      <c r="E389" s="10" t="str">
        <f t="shared" si="829"/>
        <v>0618062A52FFE9FF000036FC050000005EFFEAFF000052FD0400000065FFEEFF00007FFD030000006BFFF2FF00009FFC0400000073FFF5FF0000B70B040000007CFFF4FF0000000001000000</v>
      </c>
      <c r="F389" s="10" t="str">
        <f t="shared" si="829"/>
        <v>06061D2E7CFFF4FF00008E08050000007EFFEAFF0000FF090400000085FFE3FF00006B0A040000008CFFDEFF00006C090500000091FFD6FF0000BF070400000090FFCCFF0000000001000000</v>
      </c>
      <c r="G389" s="10" t="str">
        <f t="shared" si="829"/>
        <v>061D192A90FFCCFF00004A090400000095FFC3FF0000FF070400000095FFB9FF000016070400000092FFB1FF0000C405030000008CFFACFF0000D1060400000088FFA4FF0000000001000000</v>
      </c>
      <c r="H389" s="10" t="str">
        <f t="shared" si="829"/>
        <v>06190F2388FFA4FF0000A3030300000081FFA5FF00000002030000007CFFAAFF000007010300000079FFB1FF0000B7010300000075FFB6FF00005C02040000006DFFBCFF0000000001000000</v>
      </c>
      <c r="I389" s="10" t="str">
        <f t="shared" si="829"/>
        <v>0519012788FFA4FF00007F09030000008CFF9EFF0000800A0300000092FF9AFF00006C0B060000009FFF97FF00009C0B06000000ACFF95FF0000000001000000</v>
      </c>
      <c r="J389" s="10" t="str">
        <f t="shared" si="829"/>
        <v>07011B29ACFF95FF0000000004000000ACFF9DFF0000D1FE03000000AFFFA3FF00006CFD04000000B7FFA8FF000000FE03000000BCFFADFF000094FF02000000BDFFB3FF00002E0103000000BAFFB9FF0000000001000000</v>
      </c>
      <c r="K389" s="10" t="str">
        <f t="shared" si="829"/>
        <v>081B1C29BAFFB9FF0000A3FF03000000BBFFC0FF000007FF02000000BDFFC5FF0000B7FD02000000C2FFC9FF00009FFE03000000C5FFCEFF00004AFF03000000C7FFD5FF000000FE03000000CCFFDAFF0000D1FC03000000D2FFDCFF0000000001000000</v>
      </c>
      <c r="L389" s="10" t="str">
        <f t="shared" si="829"/>
        <v>061C0920D2FFDCFF0000510003000000D1FFE4FF0000C40103000000CCFFEAFF0000D10003000000CAFFF0FF000094FF03000000CBFFF7FF00002EFF03000000CDFFFDFF0000000001000000</v>
      </c>
      <c r="M389" s="10" t="str">
        <f t="shared" si="829"/>
        <v>07091A2BCDFFFDFF0000000403000000C6FFFDFF0000D10403000000C0FFFBFF00003B0603000000BBFFF5FF0000D10604000000B7FFECFF0000B70503000000B2FFE8FF0000510404000000AAFFE7FF0000000001000000</v>
      </c>
      <c r="N389" s="10" t="str">
        <f t="shared" si="829"/>
        <v>061A062EAAFFE7FF0000AE0303000000A2FFE8FF00006003040000009AFFEAFF000032020400000093FFF0FF000052030500000088FFF4FF00000004060000007CFFF4FF0000000001000000</v>
      </c>
      <c r="O389" s="10" t="str">
        <f t="shared" si="829"/>
        <v>05011F1DACFF95FF0000FF0704000000ACFF8DFF0000510803000000ADFF85FF00007F0903000000B1FF7FFF0000AD0A03000000B8FF7BFF0000000001000000</v>
      </c>
      <c r="P389" s="10" t="str">
        <f t="shared" si="829"/>
        <v>061F0723B8FF7BFF000000FC04000000C0FF7BFF00006BFC03000000C6FF7CFF000052FD04000000CDFF80FF00002EFD03000000D3FF83FF000000FC03000000DAFF83FF0000000001000000</v>
      </c>
      <c r="Q389" s="10" t="str">
        <f t="shared" si="829"/>
        <v>08072132DAFF83FF0000A3FF03000000DBFF8AFF0000600103000000D8FF8FFF00009F0003000000D6FF97FF00007FFF02000000D7FF9CFF000010FD04000000E0FFA0FF000000FC04000000E9FFA0FF0000F80A03000000F0FF9DFF0000000001000000</v>
      </c>
      <c r="R389" s="10" t="str">
        <f t="shared" si="829"/>
        <v>0621001DF0FF9DFF0000000003000000F0FFA5FF00007FFF02000000F2FFAAFF0000A3FD02000000F6FFADFF0000D1FE03000000F9FFB3FF0000A3FF03000000FAFFBAFF0000000001000000</v>
      </c>
      <c r="S389" s="10" t="str">
        <f t="shared" si="829"/>
        <v>0400081DFAFFBAFF00003B0005000000F9FFC5FF0000D10004000000F6FFCEFF0000800004000000F4FFD8FF0000000001000000</v>
      </c>
      <c r="T389" s="10" t="str">
        <f t="shared" si="829"/>
        <v>05081C21F4FFD8FF0000AE0304000000EBFFD9FF0000AE0304000000E3FFDAFF00004A0303000000DCFFDCFF0000000405000000D2FFDCFF0000000001000000</v>
      </c>
      <c r="U389" s="10" t="str">
        <f t="shared" si="829"/>
        <v>0609121FCDFFFDFF0000A3FF03000000CEFF030000002EFF03000000D0FF090000002EFD03000000D6FF0C0000006BFC02000000DCFF0D0000005CFC03000000E3FF0E000000000001000000</v>
      </c>
      <c r="V389" s="10" t="str">
        <f t="shared" si="829"/>
        <v>06092020CDFFFDFF000000FC03000000D5FFFDFF00004A0B03000000DCFFFBFF0000480A03000000E1FFF7FF00002E0B02000000E7FFF5FF000000FC03000000EEFFF5FF0000000001000000</v>
      </c>
      <c r="W389" s="10" t="str">
        <f t="shared" si="829"/>
        <v>05202320EEFFF5FF000048FC04000000F8FFF6FF00002EFD040000000000FAFF000000FE030000000400FFFF00004AFF03000000060005000000000001000000</v>
      </c>
      <c r="X389" s="10" t="str">
        <f t="shared" si="829"/>
        <v>06231519060005000000A30B030000000D0004000000B5FC0300000014000600000060FD02000000190009000000D1FC010000001C000A00000000FC0200000021000A000000000001000000</v>
      </c>
      <c r="Y389" s="10" t="str">
        <f t="shared" si="829"/>
        <v>0615222B21000A000000BF0B050000002B0009000000930A040000003300040000008E08040000003500FCFF0000A307030000003400F5FF00003206040000002E00EDFF0000000001000000</v>
      </c>
      <c r="Z389" s="10" t="str">
        <f t="shared" si="829"/>
        <v>07220D272E00EDFF0000AD06040000002A00E6FF00001607040000002700DEFF00005108030000002800D6FF0000A309020000002B00D2FF0000FF09030000003000CDFF00008008020000003100C8FF0000000001000000</v>
      </c>
      <c r="AA389" s="10" t="str">
        <f t="shared" si="829"/>
        <v>060D26253100C8FF0000A307030000003000C1FF0000D106030000002D00BBFF0000C405030000002700B6FF0000E904040000001F00B3FF0000CD05040000001800ADFF0000000001000000</v>
      </c>
      <c r="AB389" s="10" t="str">
        <f t="shared" si="829"/>
        <v>0726212E1800ADFF00002E05030000001200AAFF00003B06030000000D00A4FF0000FF050400000006009DFF0000B5040300000000009BFF0000000404000000F8FF9BFF00004A0304000000F0FF9DFF0000000001000000</v>
      </c>
      <c r="AC389" s="10" t="str">
        <f t="shared" si="829"/>
        <v>060D282E3100C8FF0000E3FC050000003C00CCFF00006CFD040000004400D1FF0000D1FC040000004D00D4FF0000B70B040000005600D3FF0000D10A040000005E00CFFF0000000001000000</v>
      </c>
      <c r="AD389" s="10" t="str">
        <f t="shared" si="829"/>
        <v>072805235E00CFFF0000D10A030000006400CCFF00002E09030000006700C6FF00009407030000006600C0FF00006B08030000006700BAFF00005C0A020000006B00B7FF00004A0B030000007200B5FF0000000001000000</v>
      </c>
      <c r="AE389" s="10" t="str">
        <f t="shared" si="829"/>
        <v>070517347200B5FF00004A07030000007000AEFF0000EF06040000006C00A5FF00001C070600000068009AFF0000D10605000000630090FF00006B06040000005E0089FF0000800402000000590088FF0000000001000000</v>
      </c>
      <c r="AF389" s="10" t="str">
        <f t="shared" si="829"/>
        <v>07050E2D7200B5FF00005CFC030000007900B6FF0000E9FC040000008100B9FF000032FE040000008700C0FF0000D1FE040000008B00C8FF000048FE030000008F00CDFF000048FC040000009800CEFF0000000001000000</v>
      </c>
      <c r="AG389" s="10" t="str">
        <f t="shared" si="829"/>
        <v>060E2A209800CEFF00005C00030000009700D5FF0000D100020000009500DBFF0000B701030000009100E0FF00000701030000008E00E7FF00000000030000008E00EEFF0000000001000000</v>
      </c>
      <c r="AH389" s="10" t="str">
        <f t="shared" si="829"/>
        <v>062A292A8E00EEFF00005100040000008D00F7FF0000B500030000008B00FEFF00000002030000008500030000001603040000007D0006000000C90305000000710007000000000001000000</v>
      </c>
      <c r="AI389" s="10" t="str">
        <f t="shared" si="829"/>
        <v>072904247100070000004A03030000006A000900000000020300000065000E000000F80002000000630013000000A3FF0300000064001A000000D100020000006200200000008002030000005C0024000000000001000000</v>
      </c>
      <c r="AJ389" s="10" t="str">
        <f t="shared" si="829"/>
        <v>0604241E5C0024000000B50403000000550022000000FF050300000050001D0000009407020000004F00170000004806030000004B00120000002E050300000045000F000000000001000000</v>
      </c>
      <c r="AK389" s="10" t="str">
        <f t="shared" si="829"/>
        <v>0724152745000F000000AE03030000003D0010000000AE0304000000350011000000D102030000002F0014000000480404000000260013000000FF05020000002300100000002E070300000021000A000000000001000000</v>
      </c>
      <c r="AL389" s="10" t="str">
        <f t="shared" si="829"/>
        <v>06230A2B0600050000009F000300000004000D0000007F0103000000000013000000D40105000000FAFF1B000000E90004000000F7FF23000000000005000000F7FF2F000000000001000000</v>
      </c>
      <c r="AM389" s="10" t="str">
        <f t="shared" si="829"/>
        <v>060A251FF7FF2F000000D1FE03000000FAFF350000002EFD0300000000003800000000FC030000000600380000006BFC020000000C0039000000D1FC0300000012003B000000000001000000</v>
      </c>
      <c r="AN389" s="10" t="str">
        <f t="shared" si="829"/>
        <v>0625032112003B000000A3FF030000001300420000006B00020000001200480000000002030000000D004D00000000020400000007005300000007010300000004005A000000000001000000</v>
      </c>
      <c r="AO389" s="10" t="str">
        <f t="shared" si="829"/>
        <v>0503271F04005A00000000FC040000000D005A00000051FC0400000015005B0000009FFC030000001D005D00000052FD04000000240061000000000001000000</v>
      </c>
      <c r="AP389" s="10" t="str">
        <f t="shared" si="829"/>
        <v>06270C2424006100000007FD030000002B006400000000FE020000002E00670000005CFE0200000031006B00000060FF03000000330073000000D1FF07000000340081000000000001000000</v>
      </c>
      <c r="AQ389" s="10" t="str">
        <f t="shared" si="829"/>
        <v>060C164F34008100000000FC070000004300810000008E0B0800000054007E000000D10A09000000640076000000010B0900000075006F000000100B0600000082006A000000000001000000</v>
      </c>
      <c r="AR389" s="10" t="str">
        <f t="shared" si="829"/>
        <v>06132731FDFF77000000DD0B090000000F00760000002E0B04000000180073000000480A030000001D006F000000FF090300000022006A0000008E0804000000240061000000000001000000</v>
      </c>
      <c r="AS389" s="10" t="str">
        <f t="shared" si="829"/>
        <v>061E0332D3FF4D00000000FC05000000DEFF4D00000010FD05000000E7FF510000004AFD05000000F0FF56000000D1FC04000000FAFF590000003BFC0500000004005A000000000001000000</v>
      </c>
      <c r="AT389" s="10" t="str">
        <f t="shared" si="829"/>
        <v>071E0B39D3FF4D000000000406000000C7FF4D000000070304000000BDFF51000000AD0204000000B6FF550000009F0205000000ACFF5B0000002E0304000000A3FF5E0000002E03040000009AFF61000000000001000000</v>
      </c>
      <c r="AU389" s="10" t="str">
        <f t="shared" si="829"/>
        <v>070B10439AFF61000000D1040400000091FF5E0000009405040000008AFF59000000BA060600000084FF4E000000A3070700000082FF40000000FF070700000082FF300000008A070500000080FF25000000000001000000</v>
      </c>
      <c r="AV389" s="10" t="str">
        <f t="shared" si="829"/>
        <v>0510063180FF25000000FF070700000080FF170000009407060000007EFF0B0000006007060000007BFF000000003608050000007CFFF4FF0000000001000000</v>
      </c>
      <c r="AW389" s="10" t="str">
        <f t="shared" si="829"/>
        <v>0B0B0CB19AFF610000002EFF040000009DFF6A0000002BFE05000000A4FF720000008EFD0C000000B8FF800000003AFD0B000000CDFF8B000000E9FC0C000000E5FF9400000071FC09000000F7FF97000000D70B0F000000160095000000450B08000000270090000000510A050000003000890000002E0904000000340081000000000001000000</v>
      </c>
      <c r="AX389" s="10"/>
    </row>
    <row r="390" spans="2:51">
      <c r="B390"/>
    </row>
    <row r="391" spans="2:51">
      <c r="B391" s="10"/>
    </row>
    <row r="392" spans="2:51">
      <c r="B392" s="10" t="str">
        <f>AY387&amp;AX387&amp;B387&amp;C387&amp;D387&amp;E387&amp;F387&amp;G387&amp;H387&amp;I387&amp;J387&amp;K387&amp;L387&amp;M387&amp;N387&amp;O387&amp;P387&amp;Q387&amp;R387&amp;S387&amp;T387&amp;U387&amp;V387&amp;W387&amp;X387&amp;Y387&amp;Z387&amp;AA387&amp;AB387&amp;AC387&amp;AD387&amp;AE387&amp;AF387&amp;AG387&amp;AH387&amp;AI387&amp;AJ387&amp;AK387&amp;AL387&amp;AM387&amp;AN387&amp;AO387&amp;AP387&amp;AQ387&amp;AR387&amp;AS387&amp;AT387&amp;AU387&amp;AV387&amp;AW387</f>
        <v>08500980B05F0980C85009801451098078510980C4510980105209805C520980A8520980F4520980345309808C530980F05309803C54098094540980E0540980205509806C550980D05509801C5609805056098090560980DC5609802857098068570980B45709800058098058580980A4580980FC58098048590980A0590980F8590980505A09809C5A0980E85A0980405B09808C5B0980E45B0980305C09807C5C0980C85C0980085D0980545D0980A05D0980EC5D0980385E0980905E0980E85E0980285F0980</v>
      </c>
    </row>
    <row r="393" spans="2:51">
      <c r="B393" s="10" t="str">
        <f>B389&amp;C389&amp;D389&amp;E389&amp;F389&amp;G389&amp;H389&amp;I389&amp;J389&amp;K389&amp;L389&amp;M389&amp;N389&amp;O389&amp;P389&amp;Q389&amp;R389&amp;S389&amp;T389&amp;U389&amp;V389&amp;W389&amp;X389&amp;Y389&amp;Z389&amp;AA389&amp;AB389&amp;AC389&amp;AD389&amp;AE389&amp;AF389&amp;AG389&amp;AH389&amp;AI389&amp;AJ389&amp;AK389&amp;AL389&amp;AM389&amp;AN389&amp;AO389&amp;AP389&amp;AQ389&amp;AR389&amp;AS389&amp;AT389&amp;AU389&amp;AV389&amp;AW389</f>
        <v>06020F2C44FFC3FF00007F090300000048FFBDFF0000410B0500000052FFBAFF0000C40B050000005DFFB9FF0000D1FC0400000066FFBCFF000000FC030000006DFFBCFF00000000010000000802182E44FFC3FF000051000400000043FFCBFF000007010300000040FFD2FF00005C00030000003FFFD9FF00006BFE0400000044FFE0FF00009FFC030000004CFFE2FF00002EFD0200000050FFE4FF000007FF0200000052FFE9FF00000000010000000618112652FFE9FF000000000400000052FFF1FF0000BFFF0500000053FFFCFF00004AFF0300000055FF02000000D1FE0300000058FF0800000094FF0300000059FF0E0000000000010000000618062A52FFE9FF000036FC050000005EFFEAFF000052FD0400000065FFEEFF00007FFD030000006BFFF2FF00009FFC0400000073FFF5FF0000B70B040000007CFFF4FF000000000100000006061D2E7CFFF4FF00008E08050000007EFFEAFF0000FF090400000085FFE3FF00006B0A040000008CFFDEFF00006C090500000091FFD6FF0000BF070400000090FFCCFF0000000001000000061D192A90FFCCFF00004A090400000095FFC3FF0000FF070400000095FFB9FF000016070400000092FFB1FF0000C405030000008CFFACFF0000D1060400000088FFA4FF000000000100000006190F2388FFA4FF0000A3030300000081FFA5FF00000002030000007CFFAAFF000007010300000079FFB1FF0000B7010300000075FFB6FF00005C02040000006DFFBCFF00000000010000000519012788FFA4FF00007F09030000008CFF9EFF0000800A0300000092FF9AFF00006C0B060000009FFF97FF00009C0B06000000ACFF95FF000000000100000007011B29ACFF95FF0000000004000000ACFF9DFF0000D1FE03000000AFFFA3FF00006CFD04000000B7FFA8FF000000FE03000000BCFFADFF000094FF02000000BDFFB3FF00002E0103000000BAFFB9FF0000000001000000081B1C29BAFFB9FF0000A3FF03000000BBFFC0FF000007FF02000000BDFFC5FF0000B7FD02000000C2FFC9FF00009FFE03000000C5FFCEFF00004AFF03000000C7FFD5FF000000FE03000000CCFFDAFF0000D1FC03000000D2FFDCFF0000000001000000061C0920D2FFDCFF0000510003000000D1FFE4FF0000C40103000000CCFFEAFF0000D10003000000CAFFF0FF000094FF03000000CBFFF7FF00002EFF03000000CDFFFDFF000000000100000007091A2BCDFFFDFF0000000403000000C6FFFDFF0000D10403000000C0FFFBFF00003B0603000000BBFFF5FF0000D10604000000B7FFECFF0000B70503000000B2FFE8FF0000510404000000AAFFE7FF0000000001000000061A062EAAFFE7FF0000AE0303000000A2FFE8FF00006003040000009AFFEAFF000032020400000093FFF0FF000052030500000088FFF4FF00000004060000007CFFF4FF000000000100000005011F1DACFF95FF0000FF0704000000ACFF8DFF0000510803000000ADFF85FF00007F0903000000B1FF7FFF0000AD0A03000000B8FF7BFF0000000001000000061F0723B8FF7BFF000000FC04000000C0FF7BFF00006BFC03000000C6FF7CFF000052FD04000000CDFF80FF00002EFD03000000D3FF83FF000000FC03000000DAFF83FF000000000100000008072132DAFF83FF0000A3FF03000000DBFF8AFF0000600103000000D8FF8FFF00009F0003000000D6FF97FF00007FFF02000000D7FF9CFF000010FD04000000E0FFA0FF000000FC04000000E9FFA0FF0000F80A03000000F0FF9DFF00000000010000000621001DF0FF9DFF0000000003000000F0FFA5FF00007FFF02000000F2FFAAFF0000A3FD02000000F6FFADFF0000D1FE03000000F9FFB3FF0000A3FF03000000FAFFBAFF00000000010000000400081DFAFFBAFF00003B0005000000F9FFC5FF0000D10004000000F6FFCEFF0000800004000000F4FFD8FF000000000100000005081C21F4FFD8FF0000AE0304000000EBFFD9FF0000AE0304000000E3FFDAFF00004A0303000000DCFFDCFF0000000405000000D2FFDCFF00000000010000000609121FCDFFFDFF0000A3FF03000000CEFF030000002EFF03000000D0FF090000002EFD03000000D6FF0C0000006BFC02000000DCFF0D0000005CFC03000000E3FF0E00000000000100000006092020CDFFFDFF000000FC03000000D5FFFDFF00004A0B03000000DCFFFBFF0000480A03000000E1FFF7FF00002E0B02000000E7FFF5FF000000FC03000000EEFFF5FF000000000100000005202320EEFFF5FF000048FC04000000F8FFF6FF00002EFD040000000000FAFF000000FE030000000400FFFF00004AFF0300000006000500000000000100000006231519060005000000A30B030000000D0004000000B5FC0300000014000600000060FD02000000190009000000D1FC010000001C000A00000000FC0200000021000A0000000000010000000615222B21000A000000BF0B050000002B0009000000930A040000003300040000008E08040000003500FCFF0000A307030000003400F5FF00003206040000002E00EDFF000000000100000007220D272E00EDFF0000AD06040000002A00E6FF00001607040000002700DEFF00005108030000002800D6FF0000A309020000002B00D2FF0000FF09030000003000CDFF00008008020000003100C8FF0000000001000000060D26253100C8FF0000A307030000003000C1FF0000D106030000002D00BBFF0000C405030000002700B6FF0000E904040000001F00B3FF0000CD05040000001800ADFF00000000010000000726212E1800ADFF00002E05030000001200AAFF00003B06030000000D00A4FF0000FF050400000006009DFF0000B5040300000000009BFF0000000404000000F8FF9BFF00004A0304000000F0FF9DFF0000000001000000060D282E3100C8FF0000E3FC050000003C00CCFF00006CFD040000004400D1FF0000D1FC040000004D00D4FF0000B70B040000005600D3FF0000D10A040000005E00CFFF0000000001000000072805235E00CFFF0000D10A030000006400CCFF00002E09030000006700C6FF00009407030000006600C0FF00006B08030000006700BAFF00005C0A020000006B00B7FF00004A0B030000007200B5FF0000000001000000070517347200B5FF00004A07030000007000AEFF0000EF06040000006C00A5FF00001C070600000068009AFF0000D10605000000630090FF00006B06040000005E0089FF0000800402000000590088FF000000000100000007050E2D7200B5FF00005CFC030000007900B6FF0000E9FC040000008100B9FF000032FE040000008700C0FF0000D1FE040000008B00C8FF000048FE030000008F00CDFF000048FC040000009800CEFF0000000001000000060E2A209800CEFF00005C00030000009700D5FF0000D100020000009500DBFF0000B701030000009100E0FF00000701030000008E00E7FF00000000030000008E00EEFF0000000001000000062A292A8E00EEFF00005100040000008D00F7FF0000B500030000008B00FEFF00000002030000008500030000001603040000007D0006000000C90305000000710007000000000001000000072904247100070000004A03030000006A000900000000020300000065000E000000F80002000000630013000000A3FF0300000064001A000000D100020000006200200000008002030000005C00240000000000010000000604241E5C0024000000B50403000000550022000000FF050300000050001D0000009407020000004F00170000004806030000004B00120000002E050300000045000F0000000000010000000724152745000F000000AE03030000003D0010000000AE0304000000350011000000D102030000002F0014000000480404000000260013000000FF05020000002300100000002E070300000021000A00000000000100000006230A2B0600050000009F000300000004000D0000007F0103000000000013000000D40105000000FAFF1B000000E90004000000F7FF23000000000005000000F7FF2F000000000001000000060A251FF7FF2F000000D1FE03000000FAFF350000002EFD0300000000003800000000FC030000000600380000006BFC020000000C0039000000D1FC0300000012003B0000000000010000000625032112003B000000A3FF030000001300420000006B00020000001200480000000002030000000D004D00000000020400000007005300000007010300000004005A0000000000010000000503271F04005A00000000FC040000000D005A00000051FC0400000015005B0000009FFC030000001D005D00000052FD0400000024006100000000000100000006270C2424006100000007FD030000002B006400000000FE020000002E00670000005CFE0200000031006B00000060FF03000000330073000000D1FF07000000340081000000000001000000060C164F34008100000000FC070000004300810000008E0B0800000054007E000000D10A09000000640076000000010B0900000075006F000000100B0600000082006A00000000000100000006132731FDFF77000000DD0B090000000F00760000002E0B04000000180073000000480A030000001D006F000000FF090300000022006A0000008E0804000000240061000000000001000000061E0332D3FF4D00000000FC05000000DEFF4D00000010FD05000000E7FF510000004AFD05000000F0FF56000000D1FC04000000FAFF590000003BFC0500000004005A000000000001000000071E0B39D3FF4D000000000406000000C7FF4D000000070304000000BDFF51000000AD0204000000B6FF550000009F0205000000ACFF5B0000002E0304000000A3FF5E0000002E03040000009AFF61000000000001000000070B10439AFF61000000D1040400000091FF5E0000009405040000008AFF59000000BA060600000084FF4E000000A3070700000082FF40000000FF070700000082FF300000008A070500000080FF250000000000010000000510063180FF25000000FF070700000080FF170000009407060000007EFF0B0000006007060000007BFF000000003608050000007CFFF4FF00000000010000000B0B0CB19AFF610000002EFF040000009DFF6A0000002BFE05000000A4FF720000008EFD0C000000B8FF800000003AFD0B000000CDFF8B000000E9FC0C000000E5FF9400000071FC09000000F7FF97000000D70B0F000000160095000000450B08000000270090000000510A050000003000890000002E0904000000340081000000000001000000</v>
      </c>
    </row>
  </sheetData>
  <mergeCells count="1683">
    <mergeCell ref="A80:A95"/>
    <mergeCell ref="A128:A143"/>
    <mergeCell ref="A144:A159"/>
    <mergeCell ref="BZ194:CA194"/>
    <mergeCell ref="CB194:CC194"/>
    <mergeCell ref="CD194:CE194"/>
    <mergeCell ref="CF194:CG194"/>
    <mergeCell ref="CH194:CI194"/>
    <mergeCell ref="CJ194:CK194"/>
    <mergeCell ref="CL194:CM194"/>
    <mergeCell ref="CN194:CO194"/>
    <mergeCell ref="CP194:CQ194"/>
    <mergeCell ref="CR194:CS194"/>
    <mergeCell ref="AR194:AS194"/>
    <mergeCell ref="AT194:AU194"/>
    <mergeCell ref="AV194:AW194"/>
    <mergeCell ref="AX194:AY194"/>
    <mergeCell ref="AZ194:BA194"/>
    <mergeCell ref="BB194:BC194"/>
    <mergeCell ref="BD194:BE194"/>
    <mergeCell ref="BF194:BG194"/>
    <mergeCell ref="BH194:BI194"/>
    <mergeCell ref="BJ194:BK194"/>
    <mergeCell ref="BL194:BM194"/>
    <mergeCell ref="BN194:BO194"/>
    <mergeCell ref="BP194:BQ194"/>
    <mergeCell ref="BR194:BS194"/>
    <mergeCell ref="BT194:BU194"/>
    <mergeCell ref="BV194:BW194"/>
    <mergeCell ref="BX194:BY194"/>
    <mergeCell ref="BX227:BY227"/>
    <mergeCell ref="BZ227:CA227"/>
    <mergeCell ref="CB227:CC227"/>
    <mergeCell ref="CD227:CE227"/>
    <mergeCell ref="CF227:CG227"/>
    <mergeCell ref="CH227:CI227"/>
    <mergeCell ref="CJ227:CK227"/>
    <mergeCell ref="CL227:CM227"/>
    <mergeCell ref="CN227:CO227"/>
    <mergeCell ref="CP227:CQ227"/>
    <mergeCell ref="CR227:CS227"/>
    <mergeCell ref="B194:C194"/>
    <mergeCell ref="D194:E194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P194:AQ194"/>
    <mergeCell ref="AP227:AQ227"/>
    <mergeCell ref="AR227:AS227"/>
    <mergeCell ref="AT227:AU227"/>
    <mergeCell ref="AV227:AW227"/>
    <mergeCell ref="AX227:AY227"/>
    <mergeCell ref="AZ227:BA227"/>
    <mergeCell ref="BB227:BC227"/>
    <mergeCell ref="BD227:BE227"/>
    <mergeCell ref="BF227:BG227"/>
    <mergeCell ref="BH227:BI227"/>
    <mergeCell ref="BJ227:BK227"/>
    <mergeCell ref="BL227:BM227"/>
    <mergeCell ref="BN227:BO227"/>
    <mergeCell ref="BP227:BQ227"/>
    <mergeCell ref="BR227:BS227"/>
    <mergeCell ref="BT227:BU227"/>
    <mergeCell ref="BV227:BW227"/>
    <mergeCell ref="BV226:BW226"/>
    <mergeCell ref="BX226:BY226"/>
    <mergeCell ref="BZ226:CA226"/>
    <mergeCell ref="CB226:CC226"/>
    <mergeCell ref="CD226:CE226"/>
    <mergeCell ref="CF226:CG226"/>
    <mergeCell ref="CH226:CI226"/>
    <mergeCell ref="CJ226:CK226"/>
    <mergeCell ref="CL226:CM226"/>
    <mergeCell ref="CN226:CO226"/>
    <mergeCell ref="CP226:CQ226"/>
    <mergeCell ref="CR226:C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AL227:AM227"/>
    <mergeCell ref="AN227:AO227"/>
    <mergeCell ref="AN226:AO226"/>
    <mergeCell ref="AP226:AQ226"/>
    <mergeCell ref="AR226:AS226"/>
    <mergeCell ref="AT226:AU226"/>
    <mergeCell ref="AV226:AW226"/>
    <mergeCell ref="AX226:AY226"/>
    <mergeCell ref="AZ226:BA226"/>
    <mergeCell ref="BB226:BC226"/>
    <mergeCell ref="BD226:BE226"/>
    <mergeCell ref="BF226:BG226"/>
    <mergeCell ref="BH226:BI226"/>
    <mergeCell ref="BJ226:BK226"/>
    <mergeCell ref="BL226:BM226"/>
    <mergeCell ref="BN226:BO226"/>
    <mergeCell ref="BP226:BQ226"/>
    <mergeCell ref="BR226:BS226"/>
    <mergeCell ref="BT226:BU226"/>
    <mergeCell ref="BT225:BU225"/>
    <mergeCell ref="BV225:BW225"/>
    <mergeCell ref="BX225:BY225"/>
    <mergeCell ref="BZ225:CA225"/>
    <mergeCell ref="CB225:CC225"/>
    <mergeCell ref="CD225:CE225"/>
    <mergeCell ref="CF225:CG225"/>
    <mergeCell ref="CH225:CI225"/>
    <mergeCell ref="CJ225:CK225"/>
    <mergeCell ref="CL225:CM225"/>
    <mergeCell ref="CN225:CO225"/>
    <mergeCell ref="CP225:CQ225"/>
    <mergeCell ref="CR225:C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R226:S226"/>
    <mergeCell ref="T226:U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L225:AM225"/>
    <mergeCell ref="AN225:AO225"/>
    <mergeCell ref="AP225:AQ225"/>
    <mergeCell ref="AR225:AS225"/>
    <mergeCell ref="AT225:AU225"/>
    <mergeCell ref="AV225:AW225"/>
    <mergeCell ref="AX225:AY225"/>
    <mergeCell ref="AZ225:BA225"/>
    <mergeCell ref="BB225:BC225"/>
    <mergeCell ref="BD225:BE225"/>
    <mergeCell ref="BF225:BG225"/>
    <mergeCell ref="BH225:BI225"/>
    <mergeCell ref="BJ225:BK225"/>
    <mergeCell ref="BL225:BM225"/>
    <mergeCell ref="BN225:BO225"/>
    <mergeCell ref="BP225:BQ225"/>
    <mergeCell ref="BR225:BS225"/>
    <mergeCell ref="BR224:BS224"/>
    <mergeCell ref="BT224:BU224"/>
    <mergeCell ref="BV224:BW224"/>
    <mergeCell ref="BX224:BY224"/>
    <mergeCell ref="BZ224:CA224"/>
    <mergeCell ref="CB224:CC224"/>
    <mergeCell ref="CD224:CE224"/>
    <mergeCell ref="CF224:CG224"/>
    <mergeCell ref="CH224:CI224"/>
    <mergeCell ref="CJ224:CK224"/>
    <mergeCell ref="CL224:CM224"/>
    <mergeCell ref="CN224:CO224"/>
    <mergeCell ref="CP224:CQ224"/>
    <mergeCell ref="CR224:CS224"/>
    <mergeCell ref="B225:C225"/>
    <mergeCell ref="D225:E225"/>
    <mergeCell ref="F225:G225"/>
    <mergeCell ref="H225:I225"/>
    <mergeCell ref="J225:K225"/>
    <mergeCell ref="L225:M225"/>
    <mergeCell ref="N225:O225"/>
    <mergeCell ref="P225:Q225"/>
    <mergeCell ref="R225:S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J224:AK224"/>
    <mergeCell ref="AL224:AM224"/>
    <mergeCell ref="AN224:AO224"/>
    <mergeCell ref="AP224:AQ224"/>
    <mergeCell ref="AR224:AS224"/>
    <mergeCell ref="AT224:AU224"/>
    <mergeCell ref="AV224:AW224"/>
    <mergeCell ref="AX224:AY224"/>
    <mergeCell ref="AZ224:BA224"/>
    <mergeCell ref="BB224:BC224"/>
    <mergeCell ref="BD224:BE224"/>
    <mergeCell ref="BF224:BG224"/>
    <mergeCell ref="BH224:BI224"/>
    <mergeCell ref="BJ224:BK224"/>
    <mergeCell ref="BL224:BM224"/>
    <mergeCell ref="BN224:BO224"/>
    <mergeCell ref="BP224:BQ224"/>
    <mergeCell ref="B224:C224"/>
    <mergeCell ref="D224:E224"/>
    <mergeCell ref="F224:G224"/>
    <mergeCell ref="H224:I224"/>
    <mergeCell ref="J224:K224"/>
    <mergeCell ref="L224:M224"/>
    <mergeCell ref="N224:O224"/>
    <mergeCell ref="P224:Q224"/>
    <mergeCell ref="R224:S224"/>
    <mergeCell ref="T224:U224"/>
    <mergeCell ref="V224:W224"/>
    <mergeCell ref="X224:Y224"/>
    <mergeCell ref="Z224:AA224"/>
    <mergeCell ref="AB224:AC224"/>
    <mergeCell ref="AD224:AE224"/>
    <mergeCell ref="AF224:AG224"/>
    <mergeCell ref="AH224:AI224"/>
    <mergeCell ref="BL223:BM223"/>
    <mergeCell ref="BN223:BO223"/>
    <mergeCell ref="BP223:BQ223"/>
    <mergeCell ref="BR223:BS223"/>
    <mergeCell ref="BT223:BU223"/>
    <mergeCell ref="BV223:BW223"/>
    <mergeCell ref="BX223:BY223"/>
    <mergeCell ref="BZ223:CA223"/>
    <mergeCell ref="CB223:CC223"/>
    <mergeCell ref="CD223:CE223"/>
    <mergeCell ref="CF223:CG223"/>
    <mergeCell ref="CH223:CI223"/>
    <mergeCell ref="CJ223:CK223"/>
    <mergeCell ref="CL223:CM223"/>
    <mergeCell ref="CN223:CO223"/>
    <mergeCell ref="CP223:CQ223"/>
    <mergeCell ref="CR223:CS223"/>
    <mergeCell ref="CR222:C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AL223:AM223"/>
    <mergeCell ref="AN223:AO223"/>
    <mergeCell ref="AP223:AQ223"/>
    <mergeCell ref="AR223:AS223"/>
    <mergeCell ref="AT223:AU223"/>
    <mergeCell ref="AV223:AW223"/>
    <mergeCell ref="AX223:AY223"/>
    <mergeCell ref="AZ223:BA223"/>
    <mergeCell ref="BB223:BC223"/>
    <mergeCell ref="BD223:BE223"/>
    <mergeCell ref="BF223:BG223"/>
    <mergeCell ref="BH223:BI223"/>
    <mergeCell ref="BJ223:BK223"/>
    <mergeCell ref="BJ222:BK222"/>
    <mergeCell ref="BL222:BM222"/>
    <mergeCell ref="BN222:BO222"/>
    <mergeCell ref="BP222:BQ222"/>
    <mergeCell ref="BR222:BS222"/>
    <mergeCell ref="BT222:BU222"/>
    <mergeCell ref="BV222:BW222"/>
    <mergeCell ref="BX222:BY222"/>
    <mergeCell ref="BZ222:CA222"/>
    <mergeCell ref="CB222:CC222"/>
    <mergeCell ref="CD222:CE222"/>
    <mergeCell ref="CF222:CG222"/>
    <mergeCell ref="CH222:CI222"/>
    <mergeCell ref="CJ222:CK222"/>
    <mergeCell ref="CL222:CM222"/>
    <mergeCell ref="CN222:CO222"/>
    <mergeCell ref="CP222:CQ222"/>
    <mergeCell ref="CP221:CQ221"/>
    <mergeCell ref="CR221:C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R222:S222"/>
    <mergeCell ref="T222:U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P222:AQ222"/>
    <mergeCell ref="AR222:AS222"/>
    <mergeCell ref="AT222:AU222"/>
    <mergeCell ref="AV222:AW222"/>
    <mergeCell ref="AX222:AY222"/>
    <mergeCell ref="AZ222:BA222"/>
    <mergeCell ref="BB222:BC222"/>
    <mergeCell ref="BD222:BE222"/>
    <mergeCell ref="BF222:BG222"/>
    <mergeCell ref="BH222:BI222"/>
    <mergeCell ref="BH221:BI221"/>
    <mergeCell ref="BJ221:BK221"/>
    <mergeCell ref="BL221:BM221"/>
    <mergeCell ref="BN221:BO221"/>
    <mergeCell ref="BP221:BQ221"/>
    <mergeCell ref="BR221:BS221"/>
    <mergeCell ref="BT221:BU221"/>
    <mergeCell ref="BV221:BW221"/>
    <mergeCell ref="BX221:BY221"/>
    <mergeCell ref="BZ221:CA221"/>
    <mergeCell ref="CB221:CC221"/>
    <mergeCell ref="CD221:CE221"/>
    <mergeCell ref="CF221:CG221"/>
    <mergeCell ref="CH221:CI221"/>
    <mergeCell ref="CJ221:CK221"/>
    <mergeCell ref="CL221:CM221"/>
    <mergeCell ref="CN221:CO221"/>
    <mergeCell ref="CN220:CO220"/>
    <mergeCell ref="CP220:CQ220"/>
    <mergeCell ref="CR220:CS220"/>
    <mergeCell ref="B221:C221"/>
    <mergeCell ref="D221:E221"/>
    <mergeCell ref="F221:G221"/>
    <mergeCell ref="H221:I221"/>
    <mergeCell ref="J221:K221"/>
    <mergeCell ref="L221:M221"/>
    <mergeCell ref="N221:O221"/>
    <mergeCell ref="P221:Q221"/>
    <mergeCell ref="R221:S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R221:AS221"/>
    <mergeCell ref="AT221:AU221"/>
    <mergeCell ref="AV221:AW221"/>
    <mergeCell ref="AX221:AY221"/>
    <mergeCell ref="AZ221:BA221"/>
    <mergeCell ref="BB221:BC221"/>
    <mergeCell ref="BD221:BE221"/>
    <mergeCell ref="BF221:BG221"/>
    <mergeCell ref="BF220:BG220"/>
    <mergeCell ref="BH220:BI220"/>
    <mergeCell ref="BJ220:BK220"/>
    <mergeCell ref="BL220:BM220"/>
    <mergeCell ref="BN220:BO220"/>
    <mergeCell ref="BP220:BQ220"/>
    <mergeCell ref="BR220:BS220"/>
    <mergeCell ref="BT220:BU220"/>
    <mergeCell ref="BV220:BW220"/>
    <mergeCell ref="BX220:BY220"/>
    <mergeCell ref="BZ220:CA220"/>
    <mergeCell ref="CB220:CC220"/>
    <mergeCell ref="CD220:CE220"/>
    <mergeCell ref="CF220:CG220"/>
    <mergeCell ref="CH220:CI220"/>
    <mergeCell ref="CJ220:CK220"/>
    <mergeCell ref="CL220:CM220"/>
    <mergeCell ref="CL219:CM219"/>
    <mergeCell ref="CN219:CO219"/>
    <mergeCell ref="CP219:CQ219"/>
    <mergeCell ref="CR219:CS219"/>
    <mergeCell ref="B220:C220"/>
    <mergeCell ref="D220:E220"/>
    <mergeCell ref="F220:G220"/>
    <mergeCell ref="H220:I220"/>
    <mergeCell ref="J220:K220"/>
    <mergeCell ref="L220:M220"/>
    <mergeCell ref="N220:O220"/>
    <mergeCell ref="P220:Q220"/>
    <mergeCell ref="R220:S220"/>
    <mergeCell ref="T220:U220"/>
    <mergeCell ref="V220:W220"/>
    <mergeCell ref="X220:Y220"/>
    <mergeCell ref="Z220:AA220"/>
    <mergeCell ref="A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V220:AW220"/>
    <mergeCell ref="AX220:AY220"/>
    <mergeCell ref="AZ220:BA220"/>
    <mergeCell ref="BB220:BC220"/>
    <mergeCell ref="BD220:BE220"/>
    <mergeCell ref="BD219:BE219"/>
    <mergeCell ref="BF219:BG219"/>
    <mergeCell ref="BH219:BI219"/>
    <mergeCell ref="BJ219:BK219"/>
    <mergeCell ref="BL219:BM219"/>
    <mergeCell ref="BN219:BO219"/>
    <mergeCell ref="BP219:BQ219"/>
    <mergeCell ref="BR219:BS219"/>
    <mergeCell ref="BT219:BU219"/>
    <mergeCell ref="BV219:BW219"/>
    <mergeCell ref="BX219:BY219"/>
    <mergeCell ref="BZ219:CA219"/>
    <mergeCell ref="CB219:CC219"/>
    <mergeCell ref="CD219:CE219"/>
    <mergeCell ref="CF219:CG219"/>
    <mergeCell ref="CH219:CI219"/>
    <mergeCell ref="CJ219:CK219"/>
    <mergeCell ref="CJ218:CK218"/>
    <mergeCell ref="CL218:CM218"/>
    <mergeCell ref="CN218:CO218"/>
    <mergeCell ref="CP218:CQ218"/>
    <mergeCell ref="CR218:C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N219:AO219"/>
    <mergeCell ref="AP219:AQ219"/>
    <mergeCell ref="AR219:AS219"/>
    <mergeCell ref="AT219:AU219"/>
    <mergeCell ref="AV219:AW219"/>
    <mergeCell ref="AX219:AY219"/>
    <mergeCell ref="AZ219:BA219"/>
    <mergeCell ref="BB219:BC219"/>
    <mergeCell ref="BB218:BC218"/>
    <mergeCell ref="BD218:BE218"/>
    <mergeCell ref="BF218:BG218"/>
    <mergeCell ref="BH218:BI218"/>
    <mergeCell ref="BJ218:BK218"/>
    <mergeCell ref="BL218:BM218"/>
    <mergeCell ref="BN218:BO218"/>
    <mergeCell ref="BP218:BQ218"/>
    <mergeCell ref="BR218:BS218"/>
    <mergeCell ref="BT218:BU218"/>
    <mergeCell ref="BV218:BW218"/>
    <mergeCell ref="BX218:BY218"/>
    <mergeCell ref="BZ218:CA218"/>
    <mergeCell ref="CB218:CC218"/>
    <mergeCell ref="CD218:CE218"/>
    <mergeCell ref="CF218:CG218"/>
    <mergeCell ref="CH218:CI218"/>
    <mergeCell ref="CH217:CI217"/>
    <mergeCell ref="CJ217:CK217"/>
    <mergeCell ref="CL217:CM217"/>
    <mergeCell ref="CN217:CO217"/>
    <mergeCell ref="CP217:CQ217"/>
    <mergeCell ref="CR217:C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T218:U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AX218:AY218"/>
    <mergeCell ref="AZ218:BA218"/>
    <mergeCell ref="AZ217:BA217"/>
    <mergeCell ref="BB217:BC217"/>
    <mergeCell ref="BD217:BE217"/>
    <mergeCell ref="BF217:BG217"/>
    <mergeCell ref="BH217:BI217"/>
    <mergeCell ref="BJ217:BK217"/>
    <mergeCell ref="BL217:BM217"/>
    <mergeCell ref="BN217:BO217"/>
    <mergeCell ref="BP217:BQ217"/>
    <mergeCell ref="BR217:BS217"/>
    <mergeCell ref="BT217:BU217"/>
    <mergeCell ref="BV217:BW217"/>
    <mergeCell ref="BX217:BY217"/>
    <mergeCell ref="BZ217:CA217"/>
    <mergeCell ref="CB217:CC217"/>
    <mergeCell ref="CD217:CE217"/>
    <mergeCell ref="CF217:CG217"/>
    <mergeCell ref="CF216:CG216"/>
    <mergeCell ref="CH216:CI216"/>
    <mergeCell ref="CJ216:CK216"/>
    <mergeCell ref="CL216:CM216"/>
    <mergeCell ref="CN216:CO216"/>
    <mergeCell ref="CP216:CQ216"/>
    <mergeCell ref="CR216:CS216"/>
    <mergeCell ref="B217:C217"/>
    <mergeCell ref="D217:E217"/>
    <mergeCell ref="F217:G217"/>
    <mergeCell ref="H217:I217"/>
    <mergeCell ref="J217:K217"/>
    <mergeCell ref="L217:M217"/>
    <mergeCell ref="N217:O217"/>
    <mergeCell ref="P217:Q217"/>
    <mergeCell ref="R217:S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AT217:AU217"/>
    <mergeCell ref="AV217:AW217"/>
    <mergeCell ref="AX217:AY217"/>
    <mergeCell ref="AX216:AY216"/>
    <mergeCell ref="AZ216:BA216"/>
    <mergeCell ref="BB216:BC216"/>
    <mergeCell ref="BD216:BE216"/>
    <mergeCell ref="BF216:BG216"/>
    <mergeCell ref="BH216:BI216"/>
    <mergeCell ref="BJ216:BK216"/>
    <mergeCell ref="BL216:BM216"/>
    <mergeCell ref="BN216:BO216"/>
    <mergeCell ref="BP216:BQ216"/>
    <mergeCell ref="BR216:BS216"/>
    <mergeCell ref="BT216:BU216"/>
    <mergeCell ref="BV216:BW216"/>
    <mergeCell ref="BX216:BY216"/>
    <mergeCell ref="BZ216:CA216"/>
    <mergeCell ref="CB216:CC216"/>
    <mergeCell ref="CD216:CE216"/>
    <mergeCell ref="CD215:CE215"/>
    <mergeCell ref="CF215:CG215"/>
    <mergeCell ref="CH215:CI215"/>
    <mergeCell ref="CJ215:CK215"/>
    <mergeCell ref="CL215:CM215"/>
    <mergeCell ref="CN215:CO215"/>
    <mergeCell ref="CP215:CQ215"/>
    <mergeCell ref="CR215:CS215"/>
    <mergeCell ref="B216:C216"/>
    <mergeCell ref="D216:E216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AT216:AU216"/>
    <mergeCell ref="AV216:AW216"/>
    <mergeCell ref="AV215:AW215"/>
    <mergeCell ref="AX215:AY215"/>
    <mergeCell ref="AZ215:BA215"/>
    <mergeCell ref="BB215:BC215"/>
    <mergeCell ref="BD215:BE215"/>
    <mergeCell ref="BF215:BG215"/>
    <mergeCell ref="BH215:BI215"/>
    <mergeCell ref="BJ215:BK215"/>
    <mergeCell ref="BL215:BM215"/>
    <mergeCell ref="BN215:BO215"/>
    <mergeCell ref="BP215:BQ215"/>
    <mergeCell ref="BR215:BS215"/>
    <mergeCell ref="BT215:BU215"/>
    <mergeCell ref="BV215:BW215"/>
    <mergeCell ref="BX215:BY215"/>
    <mergeCell ref="BZ215:CA215"/>
    <mergeCell ref="CB215:CC215"/>
    <mergeCell ref="CB214:CC214"/>
    <mergeCell ref="CD214:CE214"/>
    <mergeCell ref="CF214:CG214"/>
    <mergeCell ref="CH214:CI214"/>
    <mergeCell ref="CJ214:CK214"/>
    <mergeCell ref="CL214:CM214"/>
    <mergeCell ref="CN214:CO214"/>
    <mergeCell ref="CP214:CQ214"/>
    <mergeCell ref="CR214:C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5:AU215"/>
    <mergeCell ref="AT214:AU214"/>
    <mergeCell ref="AV214:AW214"/>
    <mergeCell ref="AX214:AY214"/>
    <mergeCell ref="AZ214:BA214"/>
    <mergeCell ref="BB214:BC214"/>
    <mergeCell ref="BD214:BE214"/>
    <mergeCell ref="BF214:BG214"/>
    <mergeCell ref="BH214:BI214"/>
    <mergeCell ref="BJ214:BK214"/>
    <mergeCell ref="BL214:BM214"/>
    <mergeCell ref="BN214:BO214"/>
    <mergeCell ref="BP214:BQ214"/>
    <mergeCell ref="BR214:BS214"/>
    <mergeCell ref="BT214:BU214"/>
    <mergeCell ref="BV214:BW214"/>
    <mergeCell ref="BX214:BY214"/>
    <mergeCell ref="BZ214:CA214"/>
    <mergeCell ref="BZ213:CA213"/>
    <mergeCell ref="CB213:CC213"/>
    <mergeCell ref="CD213:CE213"/>
    <mergeCell ref="CF213:CG213"/>
    <mergeCell ref="CH213:CI213"/>
    <mergeCell ref="CJ213:CK213"/>
    <mergeCell ref="CL213:CM213"/>
    <mergeCell ref="CN213:CO213"/>
    <mergeCell ref="CP213:CQ213"/>
    <mergeCell ref="CR213:C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R213:AS213"/>
    <mergeCell ref="AT213:AU213"/>
    <mergeCell ref="AV213:AW213"/>
    <mergeCell ref="AX213:AY213"/>
    <mergeCell ref="AZ213:BA213"/>
    <mergeCell ref="BB213:BC213"/>
    <mergeCell ref="BD213:BE213"/>
    <mergeCell ref="BF213:BG213"/>
    <mergeCell ref="BH213:BI213"/>
    <mergeCell ref="BJ213:BK213"/>
    <mergeCell ref="BL213:BM213"/>
    <mergeCell ref="BN213:BO213"/>
    <mergeCell ref="BP213:BQ213"/>
    <mergeCell ref="BR213:BS213"/>
    <mergeCell ref="BT213:BU213"/>
    <mergeCell ref="BV213:BW213"/>
    <mergeCell ref="BX213:BY213"/>
    <mergeCell ref="BX212:BY212"/>
    <mergeCell ref="BZ212:CA212"/>
    <mergeCell ref="CB212:CC212"/>
    <mergeCell ref="CD212:CE212"/>
    <mergeCell ref="CF212:CG212"/>
    <mergeCell ref="CH212:CI212"/>
    <mergeCell ref="CJ212:CK212"/>
    <mergeCell ref="CL212:CM212"/>
    <mergeCell ref="CN212:CO212"/>
    <mergeCell ref="CP212:CQ212"/>
    <mergeCell ref="CR212:CS212"/>
    <mergeCell ref="B213:C213"/>
    <mergeCell ref="D213:E213"/>
    <mergeCell ref="F213:G213"/>
    <mergeCell ref="H213:I213"/>
    <mergeCell ref="J213:K213"/>
    <mergeCell ref="L213:M213"/>
    <mergeCell ref="N213:O213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P212:AQ212"/>
    <mergeCell ref="AR212:AS212"/>
    <mergeCell ref="AT212:AU212"/>
    <mergeCell ref="AV212:AW212"/>
    <mergeCell ref="AX212:AY212"/>
    <mergeCell ref="AZ212:BA212"/>
    <mergeCell ref="BB212:BC212"/>
    <mergeCell ref="BD212:BE212"/>
    <mergeCell ref="BF212:BG212"/>
    <mergeCell ref="BH212:BI212"/>
    <mergeCell ref="BJ212:BK212"/>
    <mergeCell ref="BL212:BM212"/>
    <mergeCell ref="BN212:BO212"/>
    <mergeCell ref="BP212:BQ212"/>
    <mergeCell ref="BR212:BS212"/>
    <mergeCell ref="BT212:BU212"/>
    <mergeCell ref="BV212:BW212"/>
    <mergeCell ref="BV210:BW210"/>
    <mergeCell ref="BX210:BY210"/>
    <mergeCell ref="BZ210:CA210"/>
    <mergeCell ref="CB210:CC210"/>
    <mergeCell ref="CD210:CE210"/>
    <mergeCell ref="CF210:CG210"/>
    <mergeCell ref="CH210:CI210"/>
    <mergeCell ref="CJ210:CK210"/>
    <mergeCell ref="CL210:CM210"/>
    <mergeCell ref="CN210:CO210"/>
    <mergeCell ref="CP210:CQ210"/>
    <mergeCell ref="CR210:CS210"/>
    <mergeCell ref="B212:C212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T212:U212"/>
    <mergeCell ref="V212:W212"/>
    <mergeCell ref="X212:Y212"/>
    <mergeCell ref="Z212:AA212"/>
    <mergeCell ref="AB212:AC212"/>
    <mergeCell ref="AD212:AE212"/>
    <mergeCell ref="AF212:AG212"/>
    <mergeCell ref="AH212:AI212"/>
    <mergeCell ref="AJ212:AK212"/>
    <mergeCell ref="AL212:AM212"/>
    <mergeCell ref="AN212:AO212"/>
    <mergeCell ref="AN210:AO210"/>
    <mergeCell ref="AP210:AQ210"/>
    <mergeCell ref="AR210:AS210"/>
    <mergeCell ref="AT210:AU210"/>
    <mergeCell ref="AV210:AW210"/>
    <mergeCell ref="AX210:AY210"/>
    <mergeCell ref="AZ210:BA210"/>
    <mergeCell ref="BB210:BC210"/>
    <mergeCell ref="BD210:BE210"/>
    <mergeCell ref="BF210:BG210"/>
    <mergeCell ref="BH210:BI210"/>
    <mergeCell ref="BJ210:BK210"/>
    <mergeCell ref="BL210:BM210"/>
    <mergeCell ref="BN210:BO210"/>
    <mergeCell ref="BP210:BQ210"/>
    <mergeCell ref="BR210:BS210"/>
    <mergeCell ref="BT210:BU210"/>
    <mergeCell ref="BT209:BU209"/>
    <mergeCell ref="BV209:BW209"/>
    <mergeCell ref="BX209:BY209"/>
    <mergeCell ref="BZ209:CA209"/>
    <mergeCell ref="CB209:CC209"/>
    <mergeCell ref="CD209:CE209"/>
    <mergeCell ref="CF209:CG209"/>
    <mergeCell ref="CH209:CI209"/>
    <mergeCell ref="CJ209:CK209"/>
    <mergeCell ref="CL209:CM209"/>
    <mergeCell ref="CN209:CO209"/>
    <mergeCell ref="CP209:CQ209"/>
    <mergeCell ref="CR209:C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L209:AM209"/>
    <mergeCell ref="AN209:AO209"/>
    <mergeCell ref="AP209:AQ209"/>
    <mergeCell ref="AR209:AS209"/>
    <mergeCell ref="AT209:AU209"/>
    <mergeCell ref="AV209:AW209"/>
    <mergeCell ref="AX209:AY209"/>
    <mergeCell ref="AZ209:BA209"/>
    <mergeCell ref="BB209:BC209"/>
    <mergeCell ref="BD209:BE209"/>
    <mergeCell ref="BF209:BG209"/>
    <mergeCell ref="BH209:BI209"/>
    <mergeCell ref="BJ209:BK209"/>
    <mergeCell ref="BL209:BM209"/>
    <mergeCell ref="BN209:BO209"/>
    <mergeCell ref="BP209:BQ209"/>
    <mergeCell ref="BR209:BS209"/>
    <mergeCell ref="BR208:BS208"/>
    <mergeCell ref="BT208:BU208"/>
    <mergeCell ref="BV208:BW208"/>
    <mergeCell ref="BX208:BY208"/>
    <mergeCell ref="BZ208:CA208"/>
    <mergeCell ref="CB208:CC208"/>
    <mergeCell ref="CD208:CE208"/>
    <mergeCell ref="CF208:CG208"/>
    <mergeCell ref="CH208:CI208"/>
    <mergeCell ref="CJ208:CK208"/>
    <mergeCell ref="CL208:CM208"/>
    <mergeCell ref="CN208:CO208"/>
    <mergeCell ref="CP208:CQ208"/>
    <mergeCell ref="CR208:CS208"/>
    <mergeCell ref="B209:C209"/>
    <mergeCell ref="D209:E209"/>
    <mergeCell ref="F209:G209"/>
    <mergeCell ref="H209:I209"/>
    <mergeCell ref="J209:K209"/>
    <mergeCell ref="L209:M209"/>
    <mergeCell ref="N209:O209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J208:AK208"/>
    <mergeCell ref="AL208:AM208"/>
    <mergeCell ref="AN208:AO208"/>
    <mergeCell ref="AP208:AQ208"/>
    <mergeCell ref="AR208:AS208"/>
    <mergeCell ref="AT208:AU208"/>
    <mergeCell ref="AV208:AW208"/>
    <mergeCell ref="AX208:AY208"/>
    <mergeCell ref="AZ208:BA208"/>
    <mergeCell ref="BB208:BC208"/>
    <mergeCell ref="BD208:BE208"/>
    <mergeCell ref="BF208:BG208"/>
    <mergeCell ref="BH208:BI208"/>
    <mergeCell ref="BJ208:BK208"/>
    <mergeCell ref="BL208:BM208"/>
    <mergeCell ref="BN208:BO208"/>
    <mergeCell ref="BP208:BQ208"/>
    <mergeCell ref="B208:C208"/>
    <mergeCell ref="D208:E208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BL207:BM207"/>
    <mergeCell ref="BN207:BO207"/>
    <mergeCell ref="BP207:BQ207"/>
    <mergeCell ref="BR207:BS207"/>
    <mergeCell ref="BT207:BU207"/>
    <mergeCell ref="BV207:BW207"/>
    <mergeCell ref="BX207:BY207"/>
    <mergeCell ref="BZ207:CA207"/>
    <mergeCell ref="CB207:CC207"/>
    <mergeCell ref="CD207:CE207"/>
    <mergeCell ref="CF207:CG207"/>
    <mergeCell ref="CH207:CI207"/>
    <mergeCell ref="CJ207:CK207"/>
    <mergeCell ref="CL207:CM207"/>
    <mergeCell ref="CN207:CO207"/>
    <mergeCell ref="CP207:CQ207"/>
    <mergeCell ref="CR207:CS207"/>
    <mergeCell ref="CR206:C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7:AU207"/>
    <mergeCell ref="AV207:AW207"/>
    <mergeCell ref="AX207:AY207"/>
    <mergeCell ref="AZ207:BA207"/>
    <mergeCell ref="BB207:BC207"/>
    <mergeCell ref="BD207:BE207"/>
    <mergeCell ref="BF207:BG207"/>
    <mergeCell ref="BH207:BI207"/>
    <mergeCell ref="BJ207:BK207"/>
    <mergeCell ref="BJ206:BK206"/>
    <mergeCell ref="BL206:BM206"/>
    <mergeCell ref="BN206:BO206"/>
    <mergeCell ref="BP206:BQ206"/>
    <mergeCell ref="BR206:BS206"/>
    <mergeCell ref="BT206:BU206"/>
    <mergeCell ref="BV206:BW206"/>
    <mergeCell ref="BX206:BY206"/>
    <mergeCell ref="BZ206:CA206"/>
    <mergeCell ref="CB206:CC206"/>
    <mergeCell ref="CD206:CE206"/>
    <mergeCell ref="CF206:CG206"/>
    <mergeCell ref="CH206:CI206"/>
    <mergeCell ref="CJ206:CK206"/>
    <mergeCell ref="CL206:CM206"/>
    <mergeCell ref="CN206:CO206"/>
    <mergeCell ref="CP206:CQ206"/>
    <mergeCell ref="CP205:CQ205"/>
    <mergeCell ref="CR205:C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AX206:AY206"/>
    <mergeCell ref="AZ206:BA206"/>
    <mergeCell ref="BB206:BC206"/>
    <mergeCell ref="BD206:BE206"/>
    <mergeCell ref="BF206:BG206"/>
    <mergeCell ref="BH206:BI206"/>
    <mergeCell ref="BH205:BI205"/>
    <mergeCell ref="BJ205:BK205"/>
    <mergeCell ref="BL205:BM205"/>
    <mergeCell ref="BN205:BO205"/>
    <mergeCell ref="BP205:BQ205"/>
    <mergeCell ref="BR205:BS205"/>
    <mergeCell ref="BT205:BU205"/>
    <mergeCell ref="BV205:BW205"/>
    <mergeCell ref="BX205:BY205"/>
    <mergeCell ref="BZ205:CA205"/>
    <mergeCell ref="CB205:CC205"/>
    <mergeCell ref="CD205:CE205"/>
    <mergeCell ref="CF205:CG205"/>
    <mergeCell ref="CH205:CI205"/>
    <mergeCell ref="CJ205:CK205"/>
    <mergeCell ref="CL205:CM205"/>
    <mergeCell ref="CN205:CO205"/>
    <mergeCell ref="CN204:CO204"/>
    <mergeCell ref="CP204:CQ204"/>
    <mergeCell ref="CR204:CS204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05:AU205"/>
    <mergeCell ref="AV205:AW205"/>
    <mergeCell ref="AX205:AY205"/>
    <mergeCell ref="AZ205:BA205"/>
    <mergeCell ref="BB205:BC205"/>
    <mergeCell ref="BD205:BE205"/>
    <mergeCell ref="BF205:BG205"/>
    <mergeCell ref="BF204:BG204"/>
    <mergeCell ref="BH204:BI204"/>
    <mergeCell ref="BJ204:BK204"/>
    <mergeCell ref="BL204:BM204"/>
    <mergeCell ref="BN204:BO204"/>
    <mergeCell ref="BP204:BQ204"/>
    <mergeCell ref="BR204:BS204"/>
    <mergeCell ref="BT204:BU204"/>
    <mergeCell ref="BV204:BW204"/>
    <mergeCell ref="BX204:BY204"/>
    <mergeCell ref="BZ204:CA204"/>
    <mergeCell ref="CB204:CC204"/>
    <mergeCell ref="CD204:CE204"/>
    <mergeCell ref="CF204:CG204"/>
    <mergeCell ref="CH204:CI204"/>
    <mergeCell ref="CJ204:CK204"/>
    <mergeCell ref="CL204:CM204"/>
    <mergeCell ref="CL203:CM203"/>
    <mergeCell ref="CN203:CO203"/>
    <mergeCell ref="CP203:CQ203"/>
    <mergeCell ref="CR203:CS203"/>
    <mergeCell ref="B204:C204"/>
    <mergeCell ref="D204:E204"/>
    <mergeCell ref="F204:G204"/>
    <mergeCell ref="H204:I204"/>
    <mergeCell ref="J204:K204"/>
    <mergeCell ref="L204:M204"/>
    <mergeCell ref="N204:O204"/>
    <mergeCell ref="P204:Q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AX204:AY204"/>
    <mergeCell ref="AZ204:BA204"/>
    <mergeCell ref="BB204:BC204"/>
    <mergeCell ref="BD204:BE204"/>
    <mergeCell ref="BD203:BE203"/>
    <mergeCell ref="BF203:BG203"/>
    <mergeCell ref="BH203:BI203"/>
    <mergeCell ref="BJ203:BK203"/>
    <mergeCell ref="BL203:BM203"/>
    <mergeCell ref="BN203:BO203"/>
    <mergeCell ref="BP203:BQ203"/>
    <mergeCell ref="BR203:BS203"/>
    <mergeCell ref="BT203:BU203"/>
    <mergeCell ref="BV203:BW203"/>
    <mergeCell ref="BX203:BY203"/>
    <mergeCell ref="BZ203:CA203"/>
    <mergeCell ref="CB203:CC203"/>
    <mergeCell ref="CD203:CE203"/>
    <mergeCell ref="CF203:CG203"/>
    <mergeCell ref="CH203:CI203"/>
    <mergeCell ref="CJ203:CK203"/>
    <mergeCell ref="CJ202:CK202"/>
    <mergeCell ref="CL202:CM202"/>
    <mergeCell ref="CN202:CO202"/>
    <mergeCell ref="CP202:CQ202"/>
    <mergeCell ref="CR202:C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N203:AO203"/>
    <mergeCell ref="AP203:AQ203"/>
    <mergeCell ref="AR203:AS203"/>
    <mergeCell ref="AT203:AU203"/>
    <mergeCell ref="AV203:AW203"/>
    <mergeCell ref="AX203:AY203"/>
    <mergeCell ref="AZ203:BA203"/>
    <mergeCell ref="BB203:BC203"/>
    <mergeCell ref="BB202:BC202"/>
    <mergeCell ref="BD202:BE202"/>
    <mergeCell ref="BF202:BG202"/>
    <mergeCell ref="BH202:BI202"/>
    <mergeCell ref="BJ202:BK202"/>
    <mergeCell ref="BL202:BM202"/>
    <mergeCell ref="BN202:BO202"/>
    <mergeCell ref="BP202:BQ202"/>
    <mergeCell ref="BR202:BS202"/>
    <mergeCell ref="BT202:BU202"/>
    <mergeCell ref="BV202:BW202"/>
    <mergeCell ref="BX202:BY202"/>
    <mergeCell ref="BZ202:CA202"/>
    <mergeCell ref="CB202:CC202"/>
    <mergeCell ref="CD202:CE202"/>
    <mergeCell ref="CF202:CG202"/>
    <mergeCell ref="CH202:CI202"/>
    <mergeCell ref="CH201:CI201"/>
    <mergeCell ref="CJ201:CK201"/>
    <mergeCell ref="CL201:CM201"/>
    <mergeCell ref="CN201:CO201"/>
    <mergeCell ref="CP201:CQ201"/>
    <mergeCell ref="CR201:C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X202:AY202"/>
    <mergeCell ref="AZ202:BA202"/>
    <mergeCell ref="AZ201:BA201"/>
    <mergeCell ref="BB201:BC201"/>
    <mergeCell ref="BD201:BE201"/>
    <mergeCell ref="BF201:BG201"/>
    <mergeCell ref="BH201:BI201"/>
    <mergeCell ref="BJ201:BK201"/>
    <mergeCell ref="BL201:BM201"/>
    <mergeCell ref="BN201:BO201"/>
    <mergeCell ref="BP201:BQ201"/>
    <mergeCell ref="BR201:BS201"/>
    <mergeCell ref="BT201:BU201"/>
    <mergeCell ref="BV201:BW201"/>
    <mergeCell ref="BX201:BY201"/>
    <mergeCell ref="BZ201:CA201"/>
    <mergeCell ref="CB201:CC201"/>
    <mergeCell ref="CD201:CE201"/>
    <mergeCell ref="CF201:CG201"/>
    <mergeCell ref="CF200:CG200"/>
    <mergeCell ref="CH200:CI200"/>
    <mergeCell ref="CJ200:CK200"/>
    <mergeCell ref="CL200:CM200"/>
    <mergeCell ref="CN200:CO200"/>
    <mergeCell ref="CP200:CQ200"/>
    <mergeCell ref="CR200:CS200"/>
    <mergeCell ref="B201:C201"/>
    <mergeCell ref="D201:E201"/>
    <mergeCell ref="F201:G201"/>
    <mergeCell ref="H201:I201"/>
    <mergeCell ref="J201:K201"/>
    <mergeCell ref="L201:M201"/>
    <mergeCell ref="N201:O201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AX200:AY200"/>
    <mergeCell ref="AZ200:BA200"/>
    <mergeCell ref="BB200:BC200"/>
    <mergeCell ref="BD200:BE200"/>
    <mergeCell ref="BF200:BG200"/>
    <mergeCell ref="BH200:BI200"/>
    <mergeCell ref="BJ200:BK200"/>
    <mergeCell ref="BL200:BM200"/>
    <mergeCell ref="BN200:BO200"/>
    <mergeCell ref="BP200:BQ200"/>
    <mergeCell ref="BR200:BS200"/>
    <mergeCell ref="BT200:BU200"/>
    <mergeCell ref="BV200:BW200"/>
    <mergeCell ref="BX200:BY200"/>
    <mergeCell ref="BZ200:CA200"/>
    <mergeCell ref="CB200:CC200"/>
    <mergeCell ref="CD200:CE200"/>
    <mergeCell ref="CD199:CE199"/>
    <mergeCell ref="CF199:CG199"/>
    <mergeCell ref="CH199:CI199"/>
    <mergeCell ref="CJ199:CK199"/>
    <mergeCell ref="CL199:CM199"/>
    <mergeCell ref="CN199:CO199"/>
    <mergeCell ref="CP199:CQ199"/>
    <mergeCell ref="CR199:CS199"/>
    <mergeCell ref="B200:C200"/>
    <mergeCell ref="D200:E200"/>
    <mergeCell ref="F200:G200"/>
    <mergeCell ref="H200:I200"/>
    <mergeCell ref="J200:K200"/>
    <mergeCell ref="L200:M200"/>
    <mergeCell ref="N200:O200"/>
    <mergeCell ref="P200:Q200"/>
    <mergeCell ref="R200:S200"/>
    <mergeCell ref="T200:U200"/>
    <mergeCell ref="V200:W200"/>
    <mergeCell ref="X200:Y200"/>
    <mergeCell ref="Z200:AA200"/>
    <mergeCell ref="AB200:AC200"/>
    <mergeCell ref="AD200:AE200"/>
    <mergeCell ref="AF200:AG200"/>
    <mergeCell ref="AH200:AI200"/>
    <mergeCell ref="AJ200:AK200"/>
    <mergeCell ref="AL200:AM200"/>
    <mergeCell ref="AN200:AO200"/>
    <mergeCell ref="AP200:AQ200"/>
    <mergeCell ref="AR200:AS200"/>
    <mergeCell ref="AT200:AU200"/>
    <mergeCell ref="AV200:AW200"/>
    <mergeCell ref="AV199:AW199"/>
    <mergeCell ref="AX199:AY199"/>
    <mergeCell ref="AZ199:BA199"/>
    <mergeCell ref="BB199:BC199"/>
    <mergeCell ref="BD199:BE199"/>
    <mergeCell ref="BF199:BG199"/>
    <mergeCell ref="BH199:BI199"/>
    <mergeCell ref="BJ199:BK199"/>
    <mergeCell ref="BL199:BM199"/>
    <mergeCell ref="BN199:BO199"/>
    <mergeCell ref="BP199:BQ199"/>
    <mergeCell ref="BR199:BS199"/>
    <mergeCell ref="BT199:BU199"/>
    <mergeCell ref="BV199:BW199"/>
    <mergeCell ref="BX199:BY199"/>
    <mergeCell ref="BZ199:CA199"/>
    <mergeCell ref="CB199:CC199"/>
    <mergeCell ref="CB198:CC198"/>
    <mergeCell ref="CD198:CE198"/>
    <mergeCell ref="CF198:CG198"/>
    <mergeCell ref="CH198:CI198"/>
    <mergeCell ref="CJ198:CK198"/>
    <mergeCell ref="CL198:CM198"/>
    <mergeCell ref="CN198:CO198"/>
    <mergeCell ref="CP198:CQ198"/>
    <mergeCell ref="CR198:C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N199:AO199"/>
    <mergeCell ref="AP199:AQ199"/>
    <mergeCell ref="AR199:AS199"/>
    <mergeCell ref="AT199:AU199"/>
    <mergeCell ref="AT198:AU198"/>
    <mergeCell ref="AV198:AW198"/>
    <mergeCell ref="AX198:AY198"/>
    <mergeCell ref="AZ198:BA198"/>
    <mergeCell ref="BB198:BC198"/>
    <mergeCell ref="BD198:BE198"/>
    <mergeCell ref="BF198:BG198"/>
    <mergeCell ref="BH198:BI198"/>
    <mergeCell ref="BJ198:BK198"/>
    <mergeCell ref="BL198:BM198"/>
    <mergeCell ref="BN198:BO198"/>
    <mergeCell ref="BP198:BQ198"/>
    <mergeCell ref="BR198:BS198"/>
    <mergeCell ref="BT198:BU198"/>
    <mergeCell ref="BV198:BW198"/>
    <mergeCell ref="BX198:BY198"/>
    <mergeCell ref="BZ198:CA198"/>
    <mergeCell ref="BZ197:CA197"/>
    <mergeCell ref="CB197:CC197"/>
    <mergeCell ref="CD197:CE197"/>
    <mergeCell ref="CF197:CG197"/>
    <mergeCell ref="CH197:CI197"/>
    <mergeCell ref="CJ197:CK197"/>
    <mergeCell ref="CL197:CM197"/>
    <mergeCell ref="CN197:CO197"/>
    <mergeCell ref="CP197:CQ197"/>
    <mergeCell ref="CR197:C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P198:AQ198"/>
    <mergeCell ref="AR198:AS198"/>
    <mergeCell ref="AR197:AS197"/>
    <mergeCell ref="AT197:AU197"/>
    <mergeCell ref="AV197:AW197"/>
    <mergeCell ref="AX197:AY197"/>
    <mergeCell ref="AZ197:BA197"/>
    <mergeCell ref="BB197:BC197"/>
    <mergeCell ref="BD197:BE197"/>
    <mergeCell ref="BF197:BG197"/>
    <mergeCell ref="BH197:BI197"/>
    <mergeCell ref="BJ197:BK197"/>
    <mergeCell ref="BL197:BM197"/>
    <mergeCell ref="BN197:BO197"/>
    <mergeCell ref="BP197:BQ197"/>
    <mergeCell ref="BR197:BS197"/>
    <mergeCell ref="BT197:BU197"/>
    <mergeCell ref="BV197:BW197"/>
    <mergeCell ref="BX197:BY197"/>
    <mergeCell ref="BX196:BY196"/>
    <mergeCell ref="BZ196:CA196"/>
    <mergeCell ref="CB196:CC196"/>
    <mergeCell ref="CD196:CE196"/>
    <mergeCell ref="CF196:CG196"/>
    <mergeCell ref="CH196:CI196"/>
    <mergeCell ref="CJ196:CK196"/>
    <mergeCell ref="CL196:CM196"/>
    <mergeCell ref="CN196:CO196"/>
    <mergeCell ref="CP196:CQ196"/>
    <mergeCell ref="CR196:CS196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P196:AQ196"/>
    <mergeCell ref="AR196:AS196"/>
    <mergeCell ref="AT196:AU196"/>
    <mergeCell ref="AV196:AW196"/>
    <mergeCell ref="AX196:AY196"/>
    <mergeCell ref="AZ196:BA196"/>
    <mergeCell ref="BB196:BC196"/>
    <mergeCell ref="BD196:BE196"/>
    <mergeCell ref="BF196:BG196"/>
    <mergeCell ref="BH196:BI196"/>
    <mergeCell ref="BJ196:BK196"/>
    <mergeCell ref="BL196:BM196"/>
    <mergeCell ref="BN196:BO196"/>
    <mergeCell ref="BP196:BQ196"/>
    <mergeCell ref="BR196:BS196"/>
    <mergeCell ref="BT196:BU196"/>
    <mergeCell ref="BV196:BW196"/>
    <mergeCell ref="BV195:BW195"/>
    <mergeCell ref="BX195:BY195"/>
    <mergeCell ref="BZ195:CA195"/>
    <mergeCell ref="CB195:CC195"/>
    <mergeCell ref="CD195:CE195"/>
    <mergeCell ref="CF195:CG195"/>
    <mergeCell ref="CH195:CI195"/>
    <mergeCell ref="CJ195:CK195"/>
    <mergeCell ref="CL195:CM195"/>
    <mergeCell ref="CN195:CO195"/>
    <mergeCell ref="CP195:CQ195"/>
    <mergeCell ref="CR195:CS195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Z196:AA196"/>
    <mergeCell ref="AB196:AC196"/>
    <mergeCell ref="AD196:AE196"/>
    <mergeCell ref="AF196:AG196"/>
    <mergeCell ref="AH196:AI196"/>
    <mergeCell ref="AJ196:AK196"/>
    <mergeCell ref="AL196:AM196"/>
    <mergeCell ref="AN196:AO196"/>
    <mergeCell ref="AN195:AO195"/>
    <mergeCell ref="AP195:AQ195"/>
    <mergeCell ref="AR195:AS195"/>
    <mergeCell ref="AT195:AU195"/>
    <mergeCell ref="AV195:AW195"/>
    <mergeCell ref="AX195:AY195"/>
    <mergeCell ref="AZ195:BA195"/>
    <mergeCell ref="BB195:BC195"/>
    <mergeCell ref="BD195:BE195"/>
    <mergeCell ref="BF195:BG195"/>
    <mergeCell ref="BH195:BI195"/>
    <mergeCell ref="BJ195:BK195"/>
    <mergeCell ref="BL195:BM195"/>
    <mergeCell ref="BN195:BO195"/>
    <mergeCell ref="BP195:BQ195"/>
    <mergeCell ref="BR195:BS195"/>
    <mergeCell ref="BT195:BU195"/>
    <mergeCell ref="BT73:BU73"/>
    <mergeCell ref="BV73:BW73"/>
    <mergeCell ref="BX73:BY73"/>
    <mergeCell ref="BZ73:CA73"/>
    <mergeCell ref="CB73:CC73"/>
    <mergeCell ref="CD73:CE73"/>
    <mergeCell ref="CF73:CG73"/>
    <mergeCell ref="CH73:CI73"/>
    <mergeCell ref="CJ73:CK73"/>
    <mergeCell ref="CL73:CM73"/>
    <mergeCell ref="CN73:CO73"/>
    <mergeCell ref="CP73:CQ73"/>
    <mergeCell ref="CR73:CS73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</mergeCells>
  <pageMargins left="0.78749999999999998" right="0.78749999999999998" top="1.0249999999999999" bottom="1.0249999999999999" header="0.78749999999999998" footer="0.78749999999999998"/>
  <pageSetup orientation="portrait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768"/>
  <sheetViews>
    <sheetView topLeftCell="I16" workbookViewId="0">
      <selection activeCell="K6" sqref="K6"/>
    </sheetView>
    <sheetView workbookViewId="1"/>
  </sheetViews>
  <sheetFormatPr defaultRowHeight="12.75"/>
  <cols>
    <col min="1" max="1" width="15.42578125" style="16" customWidth="1"/>
    <col min="2" max="2" width="21" style="16" customWidth="1"/>
    <col min="3" max="4" width="9.140625" style="16"/>
  </cols>
  <sheetData>
    <row r="1" spans="1:14">
      <c r="A1" s="16">
        <f>INDEX('Old Paths'!$B$80:$CS$95,MOD(ROW()-1,16)+1,INT((ROW()-1)/16)*2+COLUMN())</f>
        <v>-188</v>
      </c>
      <c r="B1" s="16">
        <f>-1*INDEX('Old Paths'!$B$80:$CS$95,MOD(ROW()-1,16)+1,INT((ROW()-1)/16)*2+COLUMN())</f>
        <v>61</v>
      </c>
      <c r="C1" s="16">
        <f t="shared" ref="C1:C64" si="0">IF(AND(OR($A1,$B1),OR($A2,$B2)),A2-A1,"")</f>
        <v>4</v>
      </c>
      <c r="D1" s="16">
        <f t="shared" ref="D1:D64" si="1">IF(AND(OR($A1,$B1),OR($A2,$B2)),B2-B1,"")</f>
        <v>6</v>
      </c>
      <c r="F1">
        <f>IFERROR(D1/C1,"")</f>
        <v>1.5</v>
      </c>
      <c r="G1">
        <f>IFERROR(ATAN(F1)*180/PI(),"")</f>
        <v>56.309932474020215</v>
      </c>
      <c r="H1">
        <f t="shared" ref="H1:H64" si="2">IF(C1=0,IF(D1=0,0,D1/ABS(D1)*90),IF(D1=0,-90+C1/ABS(C1)*90,G1))</f>
        <v>56.309932474020215</v>
      </c>
      <c r="I1">
        <f>IF(MAX($C1:$D1)&lt;0,H1-180,IF(AND(D1&lt;0,E1&gt;0),H1+180,H1))</f>
        <v>56.309932474020215</v>
      </c>
      <c r="K1" t="str">
        <f>MID(INDEX('Old Paths'!$B$10:$AW$25,MOD(ROW()-1,16)+1,INT((ROW()-1)/16)+1),15,2)</f>
        <v>09</v>
      </c>
      <c r="M1" t="s">
        <v>459</v>
      </c>
      <c r="N1">
        <v>-180</v>
      </c>
    </row>
    <row r="2" spans="1:14">
      <c r="A2" s="16">
        <f>INDEX('Old Paths'!$B$80:$CS$95,MOD(ROW()-1,16)+1,INT((ROW()-1)/16)*2+COLUMN())</f>
        <v>-184</v>
      </c>
      <c r="B2" s="16">
        <f>-1*INDEX('Old Paths'!$B$80:$CS$95,MOD(ROW()-1,16)+1,INT((ROW()-1)/16)*2+COLUMN())</f>
        <v>67</v>
      </c>
      <c r="C2" s="16">
        <f t="shared" si="0"/>
        <v>10</v>
      </c>
      <c r="D2" s="16">
        <f t="shared" si="1"/>
        <v>3</v>
      </c>
      <c r="F2">
        <f t="shared" ref="F2:F65" si="3">IFERROR(D2/C2,"")</f>
        <v>0.3</v>
      </c>
      <c r="G2">
        <f t="shared" ref="G2:G65" si="4">IFERROR(ATAN(F2)*180/PI(),"")</f>
        <v>16.699244233993621</v>
      </c>
      <c r="H2">
        <f t="shared" si="2"/>
        <v>16.699244233993621</v>
      </c>
      <c r="I2">
        <f t="shared" ref="I2:I65" si="5">IF(MAX($C2:$D2)&lt;0,H2-180,IF(AND(D2&lt;0,E2&gt;0),H2+180,H2))</f>
        <v>16.699244233993621</v>
      </c>
      <c r="K2" t="str">
        <f>MID(INDEX('Old Paths'!$B$10:$AW$25,MOD(ROW()-1,16)+1,INT((ROW()-1)/16)+1),15,2)</f>
        <v>0B</v>
      </c>
      <c r="M2" t="s">
        <v>459</v>
      </c>
      <c r="N2">
        <v>-180</v>
      </c>
    </row>
    <row r="3" spans="1:14">
      <c r="A3" s="16">
        <f>INDEX('Old Paths'!$B$80:$CS$95,MOD(ROW()-1,16)+1,INT((ROW()-1)/16)*2+COLUMN())</f>
        <v>-174</v>
      </c>
      <c r="B3" s="16">
        <f>-1*INDEX('Old Paths'!$B$80:$CS$95,MOD(ROW()-1,16)+1,INT((ROW()-1)/16)*2+COLUMN())</f>
        <v>70</v>
      </c>
      <c r="C3" s="16">
        <f t="shared" si="0"/>
        <v>11</v>
      </c>
      <c r="D3" s="16">
        <f t="shared" si="1"/>
        <v>1</v>
      </c>
      <c r="F3">
        <f t="shared" si="3"/>
        <v>9.0909090909090912E-2</v>
      </c>
      <c r="G3">
        <f t="shared" si="4"/>
        <v>5.1944289077348058</v>
      </c>
      <c r="H3">
        <f t="shared" si="2"/>
        <v>5.1944289077348058</v>
      </c>
      <c r="I3">
        <f t="shared" si="5"/>
        <v>5.1944289077348058</v>
      </c>
      <c r="K3" t="str">
        <f>MID(INDEX('Old Paths'!$B$10:$AW$25,MOD(ROW()-1,16)+1,INT((ROW()-1)/16)+1),15,2)</f>
        <v>0B</v>
      </c>
      <c r="M3" t="s">
        <v>459</v>
      </c>
      <c r="N3">
        <v>-180</v>
      </c>
    </row>
    <row r="4" spans="1:14">
      <c r="A4" s="16">
        <f>INDEX('Old Paths'!$B$80:$CS$95,MOD(ROW()-1,16)+1,INT((ROW()-1)/16)*2+COLUMN())</f>
        <v>-163</v>
      </c>
      <c r="B4" s="16">
        <f>-1*INDEX('Old Paths'!$B$80:$CS$95,MOD(ROW()-1,16)+1,INT((ROW()-1)/16)*2+COLUMN())</f>
        <v>71</v>
      </c>
      <c r="C4" s="16">
        <f t="shared" si="0"/>
        <v>9</v>
      </c>
      <c r="D4" s="16">
        <f t="shared" si="1"/>
        <v>-3</v>
      </c>
      <c r="F4">
        <f t="shared" si="3"/>
        <v>-0.33333333333333331</v>
      </c>
      <c r="G4">
        <f t="shared" si="4"/>
        <v>-18.43494882292201</v>
      </c>
      <c r="H4">
        <f t="shared" si="2"/>
        <v>-18.43494882292201</v>
      </c>
      <c r="I4">
        <f t="shared" si="5"/>
        <v>-18.43494882292201</v>
      </c>
      <c r="K4" t="str">
        <f>MID(INDEX('Old Paths'!$B$10:$AW$25,MOD(ROW()-1,16)+1,INT((ROW()-1)/16)+1),15,2)</f>
        <v>FC</v>
      </c>
      <c r="M4" t="s">
        <v>459</v>
      </c>
      <c r="N4">
        <v>-180</v>
      </c>
    </row>
    <row r="5" spans="1:14">
      <c r="A5" s="16">
        <f>INDEX('Old Paths'!$B$80:$CS$95,MOD(ROW()-1,16)+1,INT((ROW()-1)/16)*2+COLUMN())</f>
        <v>-154</v>
      </c>
      <c r="B5" s="16">
        <f>-1*INDEX('Old Paths'!$B$80:$CS$95,MOD(ROW()-1,16)+1,INT((ROW()-1)/16)*2+COLUMN())</f>
        <v>68</v>
      </c>
      <c r="C5" s="16">
        <f t="shared" si="0"/>
        <v>7</v>
      </c>
      <c r="D5" s="16">
        <f t="shared" si="1"/>
        <v>0</v>
      </c>
      <c r="F5">
        <f t="shared" si="3"/>
        <v>0</v>
      </c>
      <c r="G5">
        <f t="shared" si="4"/>
        <v>0</v>
      </c>
      <c r="H5">
        <f t="shared" si="2"/>
        <v>0</v>
      </c>
      <c r="I5">
        <f t="shared" si="5"/>
        <v>0</v>
      </c>
      <c r="K5" t="str">
        <f>MID(INDEX('Old Paths'!$B$10:$AW$25,MOD(ROW()-1,16)+1,INT((ROW()-1)/16)+1),15,2)</f>
        <v>FC</v>
      </c>
      <c r="M5" t="s">
        <v>459</v>
      </c>
      <c r="N5">
        <v>-180</v>
      </c>
    </row>
    <row r="6" spans="1:14">
      <c r="A6" s="16">
        <f>INDEX('Old Paths'!$B$80:$CS$95,MOD(ROW()-1,16)+1,INT((ROW()-1)/16)*2+COLUMN())</f>
        <v>-147</v>
      </c>
      <c r="B6" s="16">
        <f>-1*INDEX('Old Paths'!$B$80:$CS$95,MOD(ROW()-1,16)+1,INT((ROW()-1)/16)*2+COLUMN())</f>
        <v>68</v>
      </c>
      <c r="C6" s="16" t="e">
        <f t="shared" si="0"/>
        <v>#N/A</v>
      </c>
      <c r="D6" s="16" t="e">
        <f t="shared" si="1"/>
        <v>#N/A</v>
      </c>
      <c r="F6" t="str">
        <f t="shared" si="3"/>
        <v/>
      </c>
      <c r="G6" t="str">
        <f t="shared" si="4"/>
        <v/>
      </c>
      <c r="H6" t="e">
        <f t="shared" si="2"/>
        <v>#N/A</v>
      </c>
      <c r="I6" t="e">
        <f t="shared" si="5"/>
        <v>#N/A</v>
      </c>
      <c r="K6" t="str">
        <f>MID(INDEX('Old Paths'!$B$10:$AW$25,MOD(ROW()-1,16)+1,INT((ROW()-1)/16)+1),15,2)</f>
        <v>00</v>
      </c>
      <c r="M6" t="s">
        <v>457</v>
      </c>
      <c r="N6">
        <v>-175.23635830927381</v>
      </c>
    </row>
    <row r="7" spans="1:14">
      <c r="A7" s="16" t="e">
        <f>INDEX('Old Paths'!$B$80:$CS$95,MOD(ROW()-1,16)+1,INT((ROW()-1)/16)*2+COLUMN())</f>
        <v>#N/A</v>
      </c>
      <c r="B7" s="16" t="e">
        <f>-1*INDEX('Old Paths'!$B$80:$CS$95,MOD(ROW()-1,16)+1,INT((ROW()-1)/16)*2+COLUMN())</f>
        <v>#N/A</v>
      </c>
      <c r="C7" s="16" t="e">
        <f t="shared" si="0"/>
        <v>#N/A</v>
      </c>
      <c r="D7" s="16" t="e">
        <f t="shared" si="1"/>
        <v>#N/A</v>
      </c>
      <c r="F7" t="str">
        <f t="shared" si="3"/>
        <v/>
      </c>
      <c r="G7" t="str">
        <f t="shared" si="4"/>
        <v/>
      </c>
      <c r="H7" t="e">
        <f t="shared" si="2"/>
        <v>#N/A</v>
      </c>
      <c r="I7" t="e">
        <f t="shared" si="5"/>
        <v>#N/A</v>
      </c>
      <c r="K7" t="str">
        <f>MID(INDEX('Old Paths'!$B$10:$AW$25,MOD(ROW()-1,16)+1,INT((ROW()-1)/16)+1),15,2)</f>
        <v/>
      </c>
      <c r="M7" t="s">
        <v>457</v>
      </c>
      <c r="N7">
        <v>-173.65980825409008</v>
      </c>
    </row>
    <row r="8" spans="1:14">
      <c r="A8" s="16" t="e">
        <f>INDEX('Old Paths'!$B$80:$CS$95,MOD(ROW()-1,16)+1,INT((ROW()-1)/16)*2+COLUMN())</f>
        <v>#N/A</v>
      </c>
      <c r="B8" s="16" t="e">
        <f>-1*INDEX('Old Paths'!$B$80:$CS$95,MOD(ROW()-1,16)+1,INT((ROW()-1)/16)*2+COLUMN())</f>
        <v>#N/A</v>
      </c>
      <c r="C8" s="16" t="e">
        <f t="shared" si="0"/>
        <v>#N/A</v>
      </c>
      <c r="D8" s="16" t="e">
        <f t="shared" si="1"/>
        <v>#N/A</v>
      </c>
      <c r="F8" t="str">
        <f t="shared" si="3"/>
        <v/>
      </c>
      <c r="G8" t="str">
        <f t="shared" si="4"/>
        <v/>
      </c>
      <c r="H8" t="e">
        <f t="shared" si="2"/>
        <v>#N/A</v>
      </c>
      <c r="I8" t="e">
        <f t="shared" si="5"/>
        <v>#N/A</v>
      </c>
      <c r="K8" t="str">
        <f>MID(INDEX('Old Paths'!$B$10:$AW$25,MOD(ROW()-1,16)+1,INT((ROW()-1)/16)+1),15,2)</f>
        <v/>
      </c>
      <c r="M8" t="s">
        <v>457</v>
      </c>
      <c r="N8">
        <v>-172.8749836510982</v>
      </c>
    </row>
    <row r="9" spans="1:14">
      <c r="A9" s="16" t="e">
        <f>INDEX('Old Paths'!$B$80:$CS$95,MOD(ROW()-1,16)+1,INT((ROW()-1)/16)*2+COLUMN())</f>
        <v>#N/A</v>
      </c>
      <c r="B9" s="16" t="e">
        <f>-1*INDEX('Old Paths'!$B$80:$CS$95,MOD(ROW()-1,16)+1,INT((ROW()-1)/16)*2+COLUMN())</f>
        <v>#N/A</v>
      </c>
      <c r="C9" s="16" t="e">
        <f t="shared" si="0"/>
        <v>#N/A</v>
      </c>
      <c r="D9" s="16" t="e">
        <f t="shared" si="1"/>
        <v>#N/A</v>
      </c>
      <c r="F9" t="str">
        <f t="shared" si="3"/>
        <v/>
      </c>
      <c r="G9" t="str">
        <f t="shared" si="4"/>
        <v/>
      </c>
      <c r="H9" t="e">
        <f t="shared" si="2"/>
        <v>#N/A</v>
      </c>
      <c r="I9" t="e">
        <f t="shared" si="5"/>
        <v>#N/A</v>
      </c>
      <c r="K9" t="str">
        <f>MID(INDEX('Old Paths'!$B$10:$AW$25,MOD(ROW()-1,16)+1,INT((ROW()-1)/16)+1),15,2)</f>
        <v/>
      </c>
      <c r="M9" t="s">
        <v>457</v>
      </c>
      <c r="N9">
        <v>-172.8749836510982</v>
      </c>
    </row>
    <row r="10" spans="1:14">
      <c r="A10" s="16" t="e">
        <f>INDEX('Old Paths'!$B$80:$CS$95,MOD(ROW()-1,16)+1,INT((ROW()-1)/16)*2+COLUMN())</f>
        <v>#N/A</v>
      </c>
      <c r="B10" s="16" t="e">
        <f>-1*INDEX('Old Paths'!$B$80:$CS$95,MOD(ROW()-1,16)+1,INT((ROW()-1)/16)*2+COLUMN())</f>
        <v>#N/A</v>
      </c>
      <c r="C10" s="16" t="e">
        <f t="shared" si="0"/>
        <v>#N/A</v>
      </c>
      <c r="D10" s="16" t="e">
        <f t="shared" si="1"/>
        <v>#N/A</v>
      </c>
      <c r="F10" t="str">
        <f t="shared" si="3"/>
        <v/>
      </c>
      <c r="G10" t="str">
        <f t="shared" si="4"/>
        <v/>
      </c>
      <c r="H10" t="e">
        <f t="shared" si="2"/>
        <v>#N/A</v>
      </c>
      <c r="I10" t="e">
        <f t="shared" si="5"/>
        <v>#N/A</v>
      </c>
      <c r="K10" t="str">
        <f>MID(INDEX('Old Paths'!$B$10:$AW$25,MOD(ROW()-1,16)+1,INT((ROW()-1)/16)+1),15,2)</f>
        <v/>
      </c>
      <c r="M10" t="s">
        <v>457</v>
      </c>
      <c r="N10">
        <v>-172.8749836510982</v>
      </c>
    </row>
    <row r="11" spans="1:14">
      <c r="A11" s="16" t="e">
        <f>INDEX('Old Paths'!$B$80:$CS$95,MOD(ROW()-1,16)+1,INT((ROW()-1)/16)*2+COLUMN())</f>
        <v>#N/A</v>
      </c>
      <c r="B11" s="16" t="e">
        <f>-1*INDEX('Old Paths'!$B$80:$CS$95,MOD(ROW()-1,16)+1,INT((ROW()-1)/16)*2+COLUMN())</f>
        <v>#N/A</v>
      </c>
      <c r="C11" s="16" t="e">
        <f t="shared" si="0"/>
        <v>#N/A</v>
      </c>
      <c r="D11" s="16" t="e">
        <f t="shared" si="1"/>
        <v>#N/A</v>
      </c>
      <c r="F11" t="str">
        <f t="shared" si="3"/>
        <v/>
      </c>
      <c r="G11" t="str">
        <f t="shared" si="4"/>
        <v/>
      </c>
      <c r="H11" t="e">
        <f t="shared" si="2"/>
        <v>#N/A</v>
      </c>
      <c r="I11" t="e">
        <f t="shared" si="5"/>
        <v>#N/A</v>
      </c>
      <c r="K11" t="str">
        <f>MID(INDEX('Old Paths'!$B$10:$AW$25,MOD(ROW()-1,16)+1,INT((ROW()-1)/16)+1),15,2)</f>
        <v/>
      </c>
      <c r="M11" t="s">
        <v>457</v>
      </c>
      <c r="N11">
        <v>-172.8749836510982</v>
      </c>
    </row>
    <row r="12" spans="1:14">
      <c r="A12" s="16" t="e">
        <f>INDEX('Old Paths'!$B$80:$CS$95,MOD(ROW()-1,16)+1,INT((ROW()-1)/16)*2+COLUMN())</f>
        <v>#N/A</v>
      </c>
      <c r="B12" s="16" t="e">
        <f>-1*INDEX('Old Paths'!$B$80:$CS$95,MOD(ROW()-1,16)+1,INT((ROW()-1)/16)*2+COLUMN())</f>
        <v>#N/A</v>
      </c>
      <c r="C12" s="16" t="e">
        <f t="shared" si="0"/>
        <v>#N/A</v>
      </c>
      <c r="D12" s="16" t="e">
        <f t="shared" si="1"/>
        <v>#N/A</v>
      </c>
      <c r="F12" t="str">
        <f t="shared" si="3"/>
        <v/>
      </c>
      <c r="G12" t="str">
        <f t="shared" si="4"/>
        <v/>
      </c>
      <c r="H12" t="e">
        <f t="shared" si="2"/>
        <v>#N/A</v>
      </c>
      <c r="I12" t="e">
        <f t="shared" si="5"/>
        <v>#N/A</v>
      </c>
      <c r="K12" t="str">
        <f>MID(INDEX('Old Paths'!$B$10:$AW$25,MOD(ROW()-1,16)+1,INT((ROW()-1)/16)+1),15,2)</f>
        <v/>
      </c>
      <c r="M12" t="s">
        <v>457</v>
      </c>
      <c r="N12">
        <v>-171.86989764584402</v>
      </c>
    </row>
    <row r="13" spans="1:14">
      <c r="A13" s="16" t="e">
        <f>INDEX('Old Paths'!$B$80:$CS$95,MOD(ROW()-1,16)+1,INT((ROW()-1)/16)*2+COLUMN())</f>
        <v>#N/A</v>
      </c>
      <c r="B13" s="16" t="e">
        <f>-1*INDEX('Old Paths'!$B$80:$CS$95,MOD(ROW()-1,16)+1,INT((ROW()-1)/16)*2+COLUMN())</f>
        <v>#N/A</v>
      </c>
      <c r="C13" s="16" t="e">
        <f t="shared" si="0"/>
        <v>#N/A</v>
      </c>
      <c r="D13" s="16" t="e">
        <f t="shared" si="1"/>
        <v>#N/A</v>
      </c>
      <c r="F13" t="str">
        <f t="shared" si="3"/>
        <v/>
      </c>
      <c r="G13" t="str">
        <f t="shared" si="4"/>
        <v/>
      </c>
      <c r="H13" t="e">
        <f t="shared" si="2"/>
        <v>#N/A</v>
      </c>
      <c r="I13" t="e">
        <f t="shared" si="5"/>
        <v>#N/A</v>
      </c>
      <c r="K13" t="str">
        <f>MID(INDEX('Old Paths'!$B$10:$AW$25,MOD(ROW()-1,16)+1,INT((ROW()-1)/16)+1),15,2)</f>
        <v/>
      </c>
      <c r="M13" t="s">
        <v>457</v>
      </c>
      <c r="N13">
        <v>-165.96375653207352</v>
      </c>
    </row>
    <row r="14" spans="1:14">
      <c r="A14" s="16" t="e">
        <f>INDEX('Old Paths'!$B$80:$CS$95,MOD(ROW()-1,16)+1,INT((ROW()-1)/16)*2+COLUMN())</f>
        <v>#N/A</v>
      </c>
      <c r="B14" s="16" t="e">
        <f>-1*INDEX('Old Paths'!$B$80:$CS$95,MOD(ROW()-1,16)+1,INT((ROW()-1)/16)*2+COLUMN())</f>
        <v>#N/A</v>
      </c>
      <c r="C14" s="16" t="e">
        <f t="shared" si="0"/>
        <v>#N/A</v>
      </c>
      <c r="D14" s="16" t="e">
        <f t="shared" si="1"/>
        <v>#N/A</v>
      </c>
      <c r="F14" t="str">
        <f t="shared" si="3"/>
        <v/>
      </c>
      <c r="G14" t="str">
        <f t="shared" si="4"/>
        <v/>
      </c>
      <c r="H14" t="e">
        <f t="shared" si="2"/>
        <v>#N/A</v>
      </c>
      <c r="I14" t="e">
        <f t="shared" si="5"/>
        <v>#N/A</v>
      </c>
      <c r="K14" t="str">
        <f>MID(INDEX('Old Paths'!$B$10:$AW$25,MOD(ROW()-1,16)+1,INT((ROW()-1)/16)+1),15,2)</f>
        <v/>
      </c>
      <c r="M14" t="s">
        <v>457</v>
      </c>
      <c r="N14">
        <v>-165.96375653207352</v>
      </c>
    </row>
    <row r="15" spans="1:14">
      <c r="A15" s="16" t="e">
        <f>INDEX('Old Paths'!$B$80:$CS$95,MOD(ROW()-1,16)+1,INT((ROW()-1)/16)*2+COLUMN())</f>
        <v>#N/A</v>
      </c>
      <c r="B15" s="16" t="e">
        <f>-1*INDEX('Old Paths'!$B$80:$CS$95,MOD(ROW()-1,16)+1,INT((ROW()-1)/16)*2+COLUMN())</f>
        <v>#N/A</v>
      </c>
      <c r="C15" s="16" t="e">
        <f t="shared" si="0"/>
        <v>#N/A</v>
      </c>
      <c r="D15" s="16" t="e">
        <f t="shared" si="1"/>
        <v>#N/A</v>
      </c>
      <c r="F15" t="str">
        <f t="shared" si="3"/>
        <v/>
      </c>
      <c r="G15" t="str">
        <f t="shared" si="4"/>
        <v/>
      </c>
      <c r="H15" t="e">
        <f t="shared" si="2"/>
        <v>#N/A</v>
      </c>
      <c r="I15" t="e">
        <f t="shared" si="5"/>
        <v>#N/A</v>
      </c>
      <c r="K15" t="str">
        <f>MID(INDEX('Old Paths'!$B$10:$AW$25,MOD(ROW()-1,16)+1,INT((ROW()-1)/16)+1),15,2)</f>
        <v/>
      </c>
      <c r="M15" t="s">
        <v>457</v>
      </c>
      <c r="N15">
        <v>-164.05460409907715</v>
      </c>
    </row>
    <row r="16" spans="1:14">
      <c r="A16" s="16" t="e">
        <f>INDEX('Old Paths'!$B$80:$CS$95,MOD(ROW()-1,16)+1,INT((ROW()-1)/16)*2+COLUMN())</f>
        <v>#N/A</v>
      </c>
      <c r="B16" s="16" t="e">
        <f>-1*INDEX('Old Paths'!$B$80:$CS$95,MOD(ROW()-1,16)+1,INT((ROW()-1)/16)*2+COLUMN())</f>
        <v>#N/A</v>
      </c>
      <c r="C16" s="16" t="e">
        <f t="shared" si="0"/>
        <v>#N/A</v>
      </c>
      <c r="D16" s="16" t="e">
        <f t="shared" si="1"/>
        <v>#N/A</v>
      </c>
      <c r="F16" t="str">
        <f t="shared" si="3"/>
        <v/>
      </c>
      <c r="G16" t="str">
        <f t="shared" si="4"/>
        <v/>
      </c>
      <c r="H16" t="e">
        <f t="shared" si="2"/>
        <v>#N/A</v>
      </c>
      <c r="I16" t="e">
        <f t="shared" si="5"/>
        <v>#N/A</v>
      </c>
      <c r="K16" t="str">
        <f>MID(INDEX('Old Paths'!$B$10:$AW$25,MOD(ROW()-1,16)+1,INT((ROW()-1)/16)+1),15,2)</f>
        <v/>
      </c>
      <c r="M16" t="s">
        <v>457</v>
      </c>
      <c r="N16">
        <v>-164.05460409907715</v>
      </c>
    </row>
    <row r="17" spans="1:20">
      <c r="A17" s="16">
        <f>INDEX('Old Paths'!$B$80:$CS$95,MOD(ROW()-1,16)+1,INT((ROW()-1)/16)*2+COLUMN())</f>
        <v>-188</v>
      </c>
      <c r="B17" s="16">
        <f>-1*INDEX('Old Paths'!$B$80:$CS$95,MOD(ROW()-1,16)+1,INT((ROW()-1)/16)*2+COLUMN())</f>
        <v>61</v>
      </c>
      <c r="C17" s="16">
        <f t="shared" si="0"/>
        <v>-1</v>
      </c>
      <c r="D17" s="16">
        <f t="shared" si="1"/>
        <v>-8</v>
      </c>
      <c r="F17">
        <f t="shared" si="3"/>
        <v>8</v>
      </c>
      <c r="G17">
        <f t="shared" si="4"/>
        <v>82.874983651098191</v>
      </c>
      <c r="H17">
        <f t="shared" si="2"/>
        <v>82.874983651098191</v>
      </c>
      <c r="I17">
        <f t="shared" si="5"/>
        <v>-97.125016348901809</v>
      </c>
      <c r="K17" t="str">
        <f>MID(INDEX('Old Paths'!$B$10:$AW$25,MOD(ROW()-1,16)+1,INT((ROW()-1)/16)+1),15,2)</f>
        <v>00</v>
      </c>
      <c r="M17" t="s">
        <v>457</v>
      </c>
      <c r="N17">
        <v>-161.56505117707798</v>
      </c>
      <c r="P17" s="27" t="s">
        <v>446</v>
      </c>
      <c r="Q17" s="19">
        <v>0</v>
      </c>
      <c r="R17" s="20">
        <f t="shared" ref="R17:R31" si="6">Q17-22.5</f>
        <v>-22.5</v>
      </c>
    </row>
    <row r="18" spans="1:20">
      <c r="A18" s="16">
        <f>INDEX('Old Paths'!$B$80:$CS$95,MOD(ROW()-1,16)+1,INT((ROW()-1)/16)*2+COLUMN())</f>
        <v>-189</v>
      </c>
      <c r="B18" s="16">
        <f>-1*INDEX('Old Paths'!$B$80:$CS$95,MOD(ROW()-1,16)+1,INT((ROW()-1)/16)*2+COLUMN())</f>
        <v>53</v>
      </c>
      <c r="C18" s="16">
        <f t="shared" si="0"/>
        <v>-3</v>
      </c>
      <c r="D18" s="16">
        <f t="shared" si="1"/>
        <v>-7</v>
      </c>
      <c r="F18">
        <f t="shared" si="3"/>
        <v>2.3333333333333335</v>
      </c>
      <c r="G18">
        <f t="shared" si="4"/>
        <v>66.801409486351815</v>
      </c>
      <c r="H18">
        <f t="shared" si="2"/>
        <v>66.801409486351815</v>
      </c>
      <c r="I18">
        <f t="shared" si="5"/>
        <v>-113.19859051364818</v>
      </c>
      <c r="K18" t="str">
        <f>MID(INDEX('Old Paths'!$B$10:$AW$25,MOD(ROW()-1,16)+1,INT((ROW()-1)/16)+1),15,2)</f>
        <v>01</v>
      </c>
      <c r="M18" t="s">
        <v>457</v>
      </c>
      <c r="N18">
        <v>-161.56505117707798</v>
      </c>
      <c r="P18" s="28" t="s">
        <v>450</v>
      </c>
      <c r="Q18" s="22">
        <v>-22.5</v>
      </c>
      <c r="R18" s="23">
        <f t="shared" si="6"/>
        <v>-45</v>
      </c>
    </row>
    <row r="19" spans="1:20">
      <c r="A19" s="16">
        <f>INDEX('Old Paths'!$B$80:$CS$95,MOD(ROW()-1,16)+1,INT((ROW()-1)/16)*2+COLUMN())</f>
        <v>-192</v>
      </c>
      <c r="B19" s="16">
        <f>-1*INDEX('Old Paths'!$B$80:$CS$95,MOD(ROW()-1,16)+1,INT((ROW()-1)/16)*2+COLUMN())</f>
        <v>46</v>
      </c>
      <c r="C19" s="16">
        <f t="shared" si="0"/>
        <v>-1</v>
      </c>
      <c r="D19" s="16">
        <f t="shared" si="1"/>
        <v>-7</v>
      </c>
      <c r="F19">
        <f t="shared" si="3"/>
        <v>7</v>
      </c>
      <c r="G19">
        <f t="shared" si="4"/>
        <v>81.869897645844034</v>
      </c>
      <c r="H19">
        <f t="shared" si="2"/>
        <v>81.869897645844034</v>
      </c>
      <c r="I19">
        <f t="shared" si="5"/>
        <v>-98.130102354155966</v>
      </c>
      <c r="K19" t="str">
        <f>MID(INDEX('Old Paths'!$B$10:$AW$25,MOD(ROW()-1,16)+1,INT((ROW()-1)/16)+1),15,2)</f>
        <v>00</v>
      </c>
      <c r="M19" t="s">
        <v>457</v>
      </c>
      <c r="N19">
        <v>-160.01689347810003</v>
      </c>
      <c r="P19" s="28" t="s">
        <v>449</v>
      </c>
      <c r="Q19" s="22">
        <f t="shared" ref="Q19:Q26" si="7">Q18-22.5</f>
        <v>-45</v>
      </c>
      <c r="R19" s="23">
        <f t="shared" si="6"/>
        <v>-67.5</v>
      </c>
    </row>
    <row r="20" spans="1:20">
      <c r="A20" s="16">
        <f>INDEX('Old Paths'!$B$80:$CS$95,MOD(ROW()-1,16)+1,INT((ROW()-1)/16)*2+COLUMN())</f>
        <v>-193</v>
      </c>
      <c r="B20" s="16">
        <f>-1*INDEX('Old Paths'!$B$80:$CS$95,MOD(ROW()-1,16)+1,INT((ROW()-1)/16)*2+COLUMN())</f>
        <v>39</v>
      </c>
      <c r="C20" s="16">
        <f t="shared" si="0"/>
        <v>5</v>
      </c>
      <c r="D20" s="16">
        <f t="shared" si="1"/>
        <v>-7</v>
      </c>
      <c r="F20">
        <f t="shared" si="3"/>
        <v>-1.4</v>
      </c>
      <c r="G20">
        <f t="shared" si="4"/>
        <v>-54.462322208025618</v>
      </c>
      <c r="H20">
        <f t="shared" si="2"/>
        <v>-54.462322208025618</v>
      </c>
      <c r="I20">
        <f t="shared" si="5"/>
        <v>-54.462322208025618</v>
      </c>
      <c r="K20" t="str">
        <f>MID(INDEX('Old Paths'!$B$10:$AW$25,MOD(ROW()-1,16)+1,INT((ROW()-1)/16)+1),15,2)</f>
        <v>FE</v>
      </c>
      <c r="M20" t="s">
        <v>457</v>
      </c>
      <c r="N20">
        <v>-159.44395478041653</v>
      </c>
      <c r="P20" s="28" t="s">
        <v>451</v>
      </c>
      <c r="Q20" s="22">
        <f t="shared" si="7"/>
        <v>-67.5</v>
      </c>
      <c r="R20" s="23">
        <f t="shared" si="6"/>
        <v>-90</v>
      </c>
    </row>
    <row r="21" spans="1:20">
      <c r="A21" s="16">
        <f>INDEX('Old Paths'!$B$80:$CS$95,MOD(ROW()-1,16)+1,INT((ROW()-1)/16)*2+COLUMN())</f>
        <v>-188</v>
      </c>
      <c r="B21" s="16">
        <f>-1*INDEX('Old Paths'!$B$80:$CS$95,MOD(ROW()-1,16)+1,INT((ROW()-1)/16)*2+COLUMN())</f>
        <v>32</v>
      </c>
      <c r="C21" s="16">
        <f t="shared" si="0"/>
        <v>8</v>
      </c>
      <c r="D21" s="16">
        <f t="shared" si="1"/>
        <v>-2</v>
      </c>
      <c r="F21">
        <f t="shared" si="3"/>
        <v>-0.25</v>
      </c>
      <c r="G21">
        <f t="shared" si="4"/>
        <v>-14.036243467926477</v>
      </c>
      <c r="H21">
        <f t="shared" si="2"/>
        <v>-14.036243467926477</v>
      </c>
      <c r="I21">
        <f t="shared" si="5"/>
        <v>-14.036243467926477</v>
      </c>
      <c r="K21" t="str">
        <f>MID(INDEX('Old Paths'!$B$10:$AW$25,MOD(ROW()-1,16)+1,INT((ROW()-1)/16)+1),15,2)</f>
        <v>FC</v>
      </c>
      <c r="M21" t="s">
        <v>457</v>
      </c>
      <c r="N21">
        <v>-158.19859051364818</v>
      </c>
      <c r="P21" s="28" t="s">
        <v>447</v>
      </c>
      <c r="Q21" s="22">
        <f t="shared" si="7"/>
        <v>-90</v>
      </c>
      <c r="R21" s="23">
        <f t="shared" si="6"/>
        <v>-112.5</v>
      </c>
    </row>
    <row r="22" spans="1:20">
      <c r="A22" s="16">
        <f>INDEX('Old Paths'!$B$80:$CS$95,MOD(ROW()-1,16)+1,INT((ROW()-1)/16)*2+COLUMN())</f>
        <v>-180</v>
      </c>
      <c r="B22" s="16">
        <f>-1*INDEX('Old Paths'!$B$80:$CS$95,MOD(ROW()-1,16)+1,INT((ROW()-1)/16)*2+COLUMN())</f>
        <v>30</v>
      </c>
      <c r="C22" s="16">
        <f t="shared" si="0"/>
        <v>4</v>
      </c>
      <c r="D22" s="16">
        <f t="shared" si="1"/>
        <v>-2</v>
      </c>
      <c r="F22">
        <f t="shared" si="3"/>
        <v>-0.5</v>
      </c>
      <c r="G22">
        <f t="shared" si="4"/>
        <v>-26.56505117707799</v>
      </c>
      <c r="H22">
        <f t="shared" si="2"/>
        <v>-26.56505117707799</v>
      </c>
      <c r="I22">
        <f t="shared" si="5"/>
        <v>-26.56505117707799</v>
      </c>
      <c r="K22" t="str">
        <f>MID(INDEX('Old Paths'!$B$10:$AW$25,MOD(ROW()-1,16)+1,INT((ROW()-1)/16)+1),15,2)</f>
        <v>FD</v>
      </c>
      <c r="M22" t="s">
        <v>458</v>
      </c>
      <c r="N22">
        <v>-153.43494882292202</v>
      </c>
      <c r="P22" s="21" t="s">
        <v>448</v>
      </c>
      <c r="Q22" s="22">
        <f t="shared" si="7"/>
        <v>-112.5</v>
      </c>
      <c r="R22" s="23">
        <f t="shared" si="6"/>
        <v>-135</v>
      </c>
    </row>
    <row r="23" spans="1:20">
      <c r="A23" s="16">
        <f>INDEX('Old Paths'!$B$80:$CS$95,MOD(ROW()-1,16)+1,INT((ROW()-1)/16)*2+COLUMN())</f>
        <v>-176</v>
      </c>
      <c r="B23" s="16">
        <f>-1*INDEX('Old Paths'!$B$80:$CS$95,MOD(ROW()-1,16)+1,INT((ROW()-1)/16)*2+COLUMN())</f>
        <v>28</v>
      </c>
      <c r="C23" s="16">
        <f t="shared" si="0"/>
        <v>2</v>
      </c>
      <c r="D23" s="16">
        <f t="shared" si="1"/>
        <v>-5</v>
      </c>
      <c r="F23">
        <f t="shared" si="3"/>
        <v>-2.5</v>
      </c>
      <c r="G23">
        <f t="shared" si="4"/>
        <v>-68.198590513648185</v>
      </c>
      <c r="H23">
        <f t="shared" si="2"/>
        <v>-68.198590513648185</v>
      </c>
      <c r="I23">
        <f t="shared" si="5"/>
        <v>-68.198590513648185</v>
      </c>
      <c r="K23" t="str">
        <f>MID(INDEX('Old Paths'!$B$10:$AW$25,MOD(ROW()-1,16)+1,INT((ROW()-1)/16)+1),15,2)</f>
        <v>FF</v>
      </c>
      <c r="M23" t="s">
        <v>458</v>
      </c>
      <c r="N23">
        <v>-150.25511870305778</v>
      </c>
      <c r="P23" s="21" t="s">
        <v>458</v>
      </c>
      <c r="Q23" s="22">
        <f t="shared" si="7"/>
        <v>-135</v>
      </c>
      <c r="R23" s="23">
        <f t="shared" si="6"/>
        <v>-157.5</v>
      </c>
    </row>
    <row r="24" spans="1:20">
      <c r="A24" s="16">
        <f>INDEX('Old Paths'!$B$80:$CS$95,MOD(ROW()-1,16)+1,INT((ROW()-1)/16)*2+COLUMN())</f>
        <v>-174</v>
      </c>
      <c r="B24" s="16">
        <f>-1*INDEX('Old Paths'!$B$80:$CS$95,MOD(ROW()-1,16)+1,INT((ROW()-1)/16)*2+COLUMN())</f>
        <v>23</v>
      </c>
      <c r="C24" s="16" t="e">
        <f t="shared" si="0"/>
        <v>#N/A</v>
      </c>
      <c r="D24" s="16" t="e">
        <f t="shared" si="1"/>
        <v>#N/A</v>
      </c>
      <c r="F24" t="str">
        <f t="shared" si="3"/>
        <v/>
      </c>
      <c r="G24" t="str">
        <f t="shared" si="4"/>
        <v/>
      </c>
      <c r="H24" t="e">
        <f t="shared" si="2"/>
        <v>#N/A</v>
      </c>
      <c r="I24" t="e">
        <f t="shared" si="5"/>
        <v>#N/A</v>
      </c>
      <c r="K24" t="str">
        <f>MID(INDEX('Old Paths'!$B$10:$AW$25,MOD(ROW()-1,16)+1,INT((ROW()-1)/16)+1),15,2)</f>
        <v>00</v>
      </c>
      <c r="M24" t="s">
        <v>458</v>
      </c>
      <c r="N24">
        <v>-149.03624346792648</v>
      </c>
      <c r="P24" s="24" t="s">
        <v>457</v>
      </c>
      <c r="Q24" s="25">
        <f t="shared" si="7"/>
        <v>-157.5</v>
      </c>
      <c r="R24" s="26">
        <f t="shared" si="6"/>
        <v>-180</v>
      </c>
    </row>
    <row r="25" spans="1:20">
      <c r="A25" s="16" t="e">
        <f>INDEX('Old Paths'!$B$80:$CS$95,MOD(ROW()-1,16)+1,INT((ROW()-1)/16)*2+COLUMN())</f>
        <v>#N/A</v>
      </c>
      <c r="B25" s="16" t="e">
        <f>-1*INDEX('Old Paths'!$B$80:$CS$95,MOD(ROW()-1,16)+1,INT((ROW()-1)/16)*2+COLUMN())</f>
        <v>#N/A</v>
      </c>
      <c r="C25" s="16" t="e">
        <f t="shared" si="0"/>
        <v>#N/A</v>
      </c>
      <c r="D25" s="16" t="e">
        <f t="shared" si="1"/>
        <v>#N/A</v>
      </c>
      <c r="F25" t="str">
        <f t="shared" si="3"/>
        <v/>
      </c>
      <c r="G25" t="str">
        <f t="shared" si="4"/>
        <v/>
      </c>
      <c r="H25" t="e">
        <f t="shared" si="2"/>
        <v>#N/A</v>
      </c>
      <c r="I25" t="e">
        <f t="shared" si="5"/>
        <v>#N/A</v>
      </c>
      <c r="K25" t="str">
        <f>MID(INDEX('Old Paths'!$B$10:$AW$25,MOD(ROW()-1,16)+1,INT((ROW()-1)/16)+1),15,2)</f>
        <v/>
      </c>
      <c r="M25" t="s">
        <v>458</v>
      </c>
      <c r="N25">
        <v>-146.30993247402023</v>
      </c>
      <c r="P25" s="18" t="s">
        <v>459</v>
      </c>
      <c r="Q25" s="19">
        <f t="shared" si="7"/>
        <v>-180</v>
      </c>
      <c r="R25" s="20">
        <f t="shared" si="6"/>
        <v>-202.5</v>
      </c>
      <c r="S25">
        <f>Q25+360</f>
        <v>180</v>
      </c>
      <c r="T25">
        <f t="shared" ref="T25:T32" si="8">R25+360</f>
        <v>157.5</v>
      </c>
    </row>
    <row r="26" spans="1:20">
      <c r="A26" s="16" t="e">
        <f>INDEX('Old Paths'!$B$80:$CS$95,MOD(ROW()-1,16)+1,INT((ROW()-1)/16)*2+COLUMN())</f>
        <v>#N/A</v>
      </c>
      <c r="B26" s="16" t="e">
        <f>-1*INDEX('Old Paths'!$B$80:$CS$95,MOD(ROW()-1,16)+1,INT((ROW()-1)/16)*2+COLUMN())</f>
        <v>#N/A</v>
      </c>
      <c r="C26" s="16" t="e">
        <f t="shared" si="0"/>
        <v>#N/A</v>
      </c>
      <c r="D26" s="16" t="e">
        <f t="shared" si="1"/>
        <v>#N/A</v>
      </c>
      <c r="F26" t="str">
        <f t="shared" si="3"/>
        <v/>
      </c>
      <c r="G26" t="str">
        <f t="shared" si="4"/>
        <v/>
      </c>
      <c r="H26" t="e">
        <f t="shared" si="2"/>
        <v>#N/A</v>
      </c>
      <c r="I26" t="e">
        <f t="shared" si="5"/>
        <v>#N/A</v>
      </c>
      <c r="K26" t="str">
        <f>MID(INDEX('Old Paths'!$B$10:$AW$25,MOD(ROW()-1,16)+1,INT((ROW()-1)/16)+1),15,2)</f>
        <v/>
      </c>
      <c r="M26" t="s">
        <v>458</v>
      </c>
      <c r="N26">
        <v>-143.13010235415598</v>
      </c>
      <c r="P26" s="21" t="s">
        <v>455</v>
      </c>
      <c r="Q26" s="22">
        <f t="shared" si="7"/>
        <v>-202.5</v>
      </c>
      <c r="R26" s="23">
        <f t="shared" si="6"/>
        <v>-225</v>
      </c>
      <c r="S26">
        <f t="shared" ref="S26:S32" si="9">Q26+360</f>
        <v>157.5</v>
      </c>
      <c r="T26">
        <f t="shared" si="8"/>
        <v>135</v>
      </c>
    </row>
    <row r="27" spans="1:20">
      <c r="A27" s="16" t="e">
        <f>INDEX('Old Paths'!$B$80:$CS$95,MOD(ROW()-1,16)+1,INT((ROW()-1)/16)*2+COLUMN())</f>
        <v>#N/A</v>
      </c>
      <c r="B27" s="16" t="e">
        <f>-1*INDEX('Old Paths'!$B$80:$CS$95,MOD(ROW()-1,16)+1,INT((ROW()-1)/16)*2+COLUMN())</f>
        <v>#N/A</v>
      </c>
      <c r="C27" s="16" t="e">
        <f t="shared" si="0"/>
        <v>#N/A</v>
      </c>
      <c r="D27" s="16" t="e">
        <f t="shared" si="1"/>
        <v>#N/A</v>
      </c>
      <c r="F27" t="str">
        <f t="shared" si="3"/>
        <v/>
      </c>
      <c r="G27" t="str">
        <f t="shared" si="4"/>
        <v/>
      </c>
      <c r="H27" t="e">
        <f t="shared" si="2"/>
        <v>#N/A</v>
      </c>
      <c r="I27" t="e">
        <f t="shared" si="5"/>
        <v>#N/A</v>
      </c>
      <c r="K27" t="str">
        <f>MID(INDEX('Old Paths'!$B$10:$AW$25,MOD(ROW()-1,16)+1,INT((ROW()-1)/16)+1),15,2)</f>
        <v/>
      </c>
      <c r="M27" t="s">
        <v>458</v>
      </c>
      <c r="N27">
        <v>-140.19442890773479</v>
      </c>
      <c r="P27" s="21" t="s">
        <v>456</v>
      </c>
      <c r="Q27" s="22">
        <f t="shared" ref="Q27:Q32" si="10">Q26-22.5</f>
        <v>-225</v>
      </c>
      <c r="R27" s="23">
        <f t="shared" si="6"/>
        <v>-247.5</v>
      </c>
      <c r="S27">
        <f t="shared" si="9"/>
        <v>135</v>
      </c>
      <c r="T27">
        <f t="shared" si="8"/>
        <v>112.5</v>
      </c>
    </row>
    <row r="28" spans="1:20">
      <c r="A28" s="16" t="e">
        <f>INDEX('Old Paths'!$B$80:$CS$95,MOD(ROW()-1,16)+1,INT((ROW()-1)/16)*2+COLUMN())</f>
        <v>#N/A</v>
      </c>
      <c r="B28" s="16" t="e">
        <f>-1*INDEX('Old Paths'!$B$80:$CS$95,MOD(ROW()-1,16)+1,INT((ROW()-1)/16)*2+COLUMN())</f>
        <v>#N/A</v>
      </c>
      <c r="C28" s="16" t="e">
        <f t="shared" si="0"/>
        <v>#N/A</v>
      </c>
      <c r="D28" s="16" t="e">
        <f t="shared" si="1"/>
        <v>#N/A</v>
      </c>
      <c r="F28" t="str">
        <f t="shared" si="3"/>
        <v/>
      </c>
      <c r="G28" t="str">
        <f t="shared" si="4"/>
        <v/>
      </c>
      <c r="H28" t="e">
        <f t="shared" si="2"/>
        <v>#N/A</v>
      </c>
      <c r="I28" t="e">
        <f t="shared" si="5"/>
        <v>#N/A</v>
      </c>
      <c r="K28" t="str">
        <f>MID(INDEX('Old Paths'!$B$10:$AW$25,MOD(ROW()-1,16)+1,INT((ROW()-1)/16)+1),15,2)</f>
        <v/>
      </c>
      <c r="M28" t="s">
        <v>458</v>
      </c>
      <c r="N28">
        <v>-139.39870535499551</v>
      </c>
      <c r="P28" s="21" t="s">
        <v>454</v>
      </c>
      <c r="Q28" s="22">
        <f t="shared" si="10"/>
        <v>-247.5</v>
      </c>
      <c r="R28" s="23">
        <f t="shared" si="6"/>
        <v>-270</v>
      </c>
      <c r="S28">
        <f t="shared" si="9"/>
        <v>112.5</v>
      </c>
      <c r="T28">
        <f t="shared" si="8"/>
        <v>90</v>
      </c>
    </row>
    <row r="29" spans="1:20">
      <c r="A29" s="16" t="e">
        <f>INDEX('Old Paths'!$B$80:$CS$95,MOD(ROW()-1,16)+1,INT((ROW()-1)/16)*2+COLUMN())</f>
        <v>#N/A</v>
      </c>
      <c r="B29" s="16" t="e">
        <f>-1*INDEX('Old Paths'!$B$80:$CS$95,MOD(ROW()-1,16)+1,INT((ROW()-1)/16)*2+COLUMN())</f>
        <v>#N/A</v>
      </c>
      <c r="C29" s="16" t="e">
        <f t="shared" si="0"/>
        <v>#N/A</v>
      </c>
      <c r="D29" s="16" t="e">
        <f t="shared" si="1"/>
        <v>#N/A</v>
      </c>
      <c r="F29" t="str">
        <f t="shared" si="3"/>
        <v/>
      </c>
      <c r="G29" t="str">
        <f t="shared" si="4"/>
        <v/>
      </c>
      <c r="H29" t="e">
        <f t="shared" si="2"/>
        <v>#N/A</v>
      </c>
      <c r="I29" t="e">
        <f t="shared" si="5"/>
        <v>#N/A</v>
      </c>
      <c r="K29" t="str">
        <f>MID(INDEX('Old Paths'!$B$10:$AW$25,MOD(ROW()-1,16)+1,INT((ROW()-1)/16)+1),15,2)</f>
        <v/>
      </c>
      <c r="M29" t="s">
        <v>458</v>
      </c>
      <c r="N29">
        <v>-135</v>
      </c>
      <c r="P29" s="21" t="s">
        <v>452</v>
      </c>
      <c r="Q29" s="22">
        <f t="shared" si="10"/>
        <v>-270</v>
      </c>
      <c r="R29" s="23">
        <f t="shared" si="6"/>
        <v>-292.5</v>
      </c>
      <c r="S29">
        <f t="shared" si="9"/>
        <v>90</v>
      </c>
      <c r="T29">
        <f t="shared" si="8"/>
        <v>67.5</v>
      </c>
    </row>
    <row r="30" spans="1:20">
      <c r="A30" s="16" t="e">
        <f>INDEX('Old Paths'!$B$80:$CS$95,MOD(ROW()-1,16)+1,INT((ROW()-1)/16)*2+COLUMN())</f>
        <v>#N/A</v>
      </c>
      <c r="B30" s="16" t="e">
        <f>-1*INDEX('Old Paths'!$B$80:$CS$95,MOD(ROW()-1,16)+1,INT((ROW()-1)/16)*2+COLUMN())</f>
        <v>#N/A</v>
      </c>
      <c r="C30" s="16" t="e">
        <f t="shared" si="0"/>
        <v>#N/A</v>
      </c>
      <c r="D30" s="16" t="e">
        <f t="shared" si="1"/>
        <v>#N/A</v>
      </c>
      <c r="F30" t="str">
        <f t="shared" si="3"/>
        <v/>
      </c>
      <c r="G30" t="str">
        <f t="shared" si="4"/>
        <v/>
      </c>
      <c r="H30" t="e">
        <f t="shared" si="2"/>
        <v>#N/A</v>
      </c>
      <c r="I30" t="e">
        <f t="shared" si="5"/>
        <v>#N/A</v>
      </c>
      <c r="K30" t="str">
        <f>MID(INDEX('Old Paths'!$B$10:$AW$25,MOD(ROW()-1,16)+1,INT((ROW()-1)/16)+1),15,2)</f>
        <v/>
      </c>
      <c r="M30" t="s">
        <v>458</v>
      </c>
      <c r="N30">
        <v>-135</v>
      </c>
      <c r="P30" s="21" t="s">
        <v>444</v>
      </c>
      <c r="Q30" s="22">
        <f t="shared" si="10"/>
        <v>-292.5</v>
      </c>
      <c r="R30" s="23">
        <f t="shared" si="6"/>
        <v>-315</v>
      </c>
      <c r="S30">
        <f t="shared" si="9"/>
        <v>67.5</v>
      </c>
      <c r="T30">
        <f t="shared" si="8"/>
        <v>45</v>
      </c>
    </row>
    <row r="31" spans="1:20">
      <c r="A31" s="16" t="e">
        <f>INDEX('Old Paths'!$B$80:$CS$95,MOD(ROW()-1,16)+1,INT((ROW()-1)/16)*2+COLUMN())</f>
        <v>#N/A</v>
      </c>
      <c r="B31" s="16" t="e">
        <f>-1*INDEX('Old Paths'!$B$80:$CS$95,MOD(ROW()-1,16)+1,INT((ROW()-1)/16)*2+COLUMN())</f>
        <v>#N/A</v>
      </c>
      <c r="C31" s="16" t="e">
        <f t="shared" si="0"/>
        <v>#N/A</v>
      </c>
      <c r="D31" s="16" t="e">
        <f t="shared" si="1"/>
        <v>#N/A</v>
      </c>
      <c r="F31" t="str">
        <f t="shared" si="3"/>
        <v/>
      </c>
      <c r="G31" t="str">
        <f t="shared" si="4"/>
        <v/>
      </c>
      <c r="H31" t="e">
        <f t="shared" si="2"/>
        <v>#N/A</v>
      </c>
      <c r="I31" t="e">
        <f t="shared" si="5"/>
        <v>#N/A</v>
      </c>
      <c r="K31" t="str">
        <f>MID(INDEX('Old Paths'!$B$10:$AW$25,MOD(ROW()-1,16)+1,INT((ROW()-1)/16)+1),15,2)</f>
        <v/>
      </c>
      <c r="M31" t="s">
        <v>458</v>
      </c>
      <c r="N31">
        <v>-135</v>
      </c>
      <c r="P31" s="21" t="s">
        <v>453</v>
      </c>
      <c r="Q31" s="22">
        <f t="shared" si="10"/>
        <v>-315</v>
      </c>
      <c r="R31" s="23">
        <f t="shared" si="6"/>
        <v>-337.5</v>
      </c>
      <c r="S31">
        <f t="shared" si="9"/>
        <v>45</v>
      </c>
      <c r="T31">
        <f t="shared" si="8"/>
        <v>22.5</v>
      </c>
    </row>
    <row r="32" spans="1:20">
      <c r="A32" s="16" t="e">
        <f>INDEX('Old Paths'!$B$80:$CS$95,MOD(ROW()-1,16)+1,INT((ROW()-1)/16)*2+COLUMN())</f>
        <v>#N/A</v>
      </c>
      <c r="B32" s="16" t="e">
        <f>-1*INDEX('Old Paths'!$B$80:$CS$95,MOD(ROW()-1,16)+1,INT((ROW()-1)/16)*2+COLUMN())</f>
        <v>#N/A</v>
      </c>
      <c r="C32" s="16" t="e">
        <f t="shared" si="0"/>
        <v>#N/A</v>
      </c>
      <c r="D32" s="16" t="e">
        <f t="shared" si="1"/>
        <v>#N/A</v>
      </c>
      <c r="F32" t="str">
        <f t="shared" si="3"/>
        <v/>
      </c>
      <c r="G32" t="str">
        <f t="shared" si="4"/>
        <v/>
      </c>
      <c r="H32" t="e">
        <f t="shared" si="2"/>
        <v>#N/A</v>
      </c>
      <c r="I32" t="e">
        <f t="shared" si="5"/>
        <v>#N/A</v>
      </c>
      <c r="K32" t="str">
        <f>MID(INDEX('Old Paths'!$B$10:$AW$25,MOD(ROW()-1,16)+1,INT((ROW()-1)/16)+1),15,2)</f>
        <v/>
      </c>
      <c r="M32" t="s">
        <v>458</v>
      </c>
      <c r="N32">
        <v>-135</v>
      </c>
      <c r="P32" s="24" t="s">
        <v>445</v>
      </c>
      <c r="Q32" s="25">
        <f t="shared" si="10"/>
        <v>-337.5</v>
      </c>
      <c r="R32" s="26">
        <f>Q32-22.5</f>
        <v>-360</v>
      </c>
      <c r="S32">
        <f t="shared" si="9"/>
        <v>22.5</v>
      </c>
      <c r="T32">
        <f t="shared" si="8"/>
        <v>0</v>
      </c>
    </row>
    <row r="33" spans="1:19">
      <c r="A33" s="16">
        <f>INDEX('Old Paths'!$B$80:$CS$95,MOD(ROW()-1,16)+1,INT((ROW()-1)/16)*2+COLUMN())</f>
        <v>-174</v>
      </c>
      <c r="B33" s="16">
        <f>-1*INDEX('Old Paths'!$B$80:$CS$95,MOD(ROW()-1,16)+1,INT((ROW()-1)/16)*2+COLUMN())</f>
        <v>23</v>
      </c>
      <c r="C33" s="16">
        <f t="shared" si="0"/>
        <v>0</v>
      </c>
      <c r="D33" s="16">
        <f t="shared" si="1"/>
        <v>-8</v>
      </c>
      <c r="F33" t="str">
        <f t="shared" si="3"/>
        <v/>
      </c>
      <c r="G33" t="str">
        <f t="shared" si="4"/>
        <v/>
      </c>
      <c r="H33">
        <f t="shared" si="2"/>
        <v>-90</v>
      </c>
      <c r="I33">
        <f t="shared" si="5"/>
        <v>-90</v>
      </c>
      <c r="K33" t="str">
        <f>MID(INDEX('Old Paths'!$B$10:$AW$25,MOD(ROW()-1,16)+1,INT((ROW()-1)/16)+1),15,2)</f>
        <v>00</v>
      </c>
      <c r="M33" t="s">
        <v>448</v>
      </c>
      <c r="N33">
        <v>-129.80557109226518</v>
      </c>
    </row>
    <row r="34" spans="1:19">
      <c r="A34" s="16">
        <f>INDEX('Old Paths'!$B$80:$CS$95,MOD(ROW()-1,16)+1,INT((ROW()-1)/16)*2+COLUMN())</f>
        <v>-174</v>
      </c>
      <c r="B34" s="16">
        <f>-1*INDEX('Old Paths'!$B$80:$CS$95,MOD(ROW()-1,16)+1,INT((ROW()-1)/16)*2+COLUMN())</f>
        <v>15</v>
      </c>
      <c r="C34" s="16">
        <f t="shared" si="0"/>
        <v>1</v>
      </c>
      <c r="D34" s="16">
        <f t="shared" si="1"/>
        <v>-11</v>
      </c>
      <c r="F34">
        <f t="shared" si="3"/>
        <v>-11</v>
      </c>
      <c r="G34">
        <f t="shared" si="4"/>
        <v>-84.805571092265197</v>
      </c>
      <c r="H34">
        <f t="shared" si="2"/>
        <v>-84.805571092265197</v>
      </c>
      <c r="I34">
        <f t="shared" si="5"/>
        <v>-84.805571092265197</v>
      </c>
      <c r="K34" t="str">
        <f>MID(INDEX('Old Paths'!$B$10:$AW$25,MOD(ROW()-1,16)+1,INT((ROW()-1)/16)+1),15,2)</f>
        <v>FF</v>
      </c>
      <c r="M34" t="s">
        <v>448</v>
      </c>
      <c r="N34">
        <v>-128.65980825409008</v>
      </c>
    </row>
    <row r="35" spans="1:19">
      <c r="A35" s="16">
        <f>INDEX('Old Paths'!$B$80:$CS$95,MOD(ROW()-1,16)+1,INT((ROW()-1)/16)*2+COLUMN())</f>
        <v>-173</v>
      </c>
      <c r="B35" s="16">
        <f>-1*INDEX('Old Paths'!$B$80:$CS$95,MOD(ROW()-1,16)+1,INT((ROW()-1)/16)*2+COLUMN())</f>
        <v>4</v>
      </c>
      <c r="C35" s="16">
        <f t="shared" si="0"/>
        <v>2</v>
      </c>
      <c r="D35" s="16">
        <f t="shared" si="1"/>
        <v>-6</v>
      </c>
      <c r="F35">
        <f t="shared" si="3"/>
        <v>-3</v>
      </c>
      <c r="G35">
        <f t="shared" si="4"/>
        <v>-71.56505117707799</v>
      </c>
      <c r="H35">
        <f t="shared" si="2"/>
        <v>-71.56505117707799</v>
      </c>
      <c r="I35">
        <f t="shared" si="5"/>
        <v>-71.56505117707799</v>
      </c>
      <c r="K35" t="str">
        <f>MID(INDEX('Old Paths'!$B$10:$AW$25,MOD(ROW()-1,16)+1,INT((ROW()-1)/16)+1),15,2)</f>
        <v>FF</v>
      </c>
      <c r="M35" t="s">
        <v>448</v>
      </c>
      <c r="N35">
        <v>-128.65980825409008</v>
      </c>
    </row>
    <row r="36" spans="1:19">
      <c r="A36" s="16">
        <f>INDEX('Old Paths'!$B$80:$CS$95,MOD(ROW()-1,16)+1,INT((ROW()-1)/16)*2+COLUMN())</f>
        <v>-171</v>
      </c>
      <c r="B36" s="16">
        <f>-1*INDEX('Old Paths'!$B$80:$CS$95,MOD(ROW()-1,16)+1,INT((ROW()-1)/16)*2+COLUMN())</f>
        <v>-2</v>
      </c>
      <c r="C36" s="16">
        <f t="shared" si="0"/>
        <v>3</v>
      </c>
      <c r="D36" s="16">
        <f t="shared" si="1"/>
        <v>-6</v>
      </c>
      <c r="F36">
        <f t="shared" si="3"/>
        <v>-2</v>
      </c>
      <c r="G36">
        <f t="shared" si="4"/>
        <v>-63.43494882292201</v>
      </c>
      <c r="H36">
        <f t="shared" si="2"/>
        <v>-63.43494882292201</v>
      </c>
      <c r="I36">
        <f t="shared" si="5"/>
        <v>-63.43494882292201</v>
      </c>
      <c r="K36" t="str">
        <f>MID(INDEX('Old Paths'!$B$10:$AW$25,MOD(ROW()-1,16)+1,INT((ROW()-1)/16)+1),15,2)</f>
        <v>FE</v>
      </c>
      <c r="M36" t="s">
        <v>448</v>
      </c>
      <c r="N36">
        <v>-126.86989764584402</v>
      </c>
      <c r="Q36" t="s">
        <v>446</v>
      </c>
      <c r="R36">
        <v>8</v>
      </c>
      <c r="S36">
        <v>-2</v>
      </c>
    </row>
    <row r="37" spans="1:19">
      <c r="A37" s="16">
        <f>INDEX('Old Paths'!$B$80:$CS$95,MOD(ROW()-1,16)+1,INT((ROW()-1)/16)*2+COLUMN())</f>
        <v>-168</v>
      </c>
      <c r="B37" s="16">
        <f>-1*INDEX('Old Paths'!$B$80:$CS$95,MOD(ROW()-1,16)+1,INT((ROW()-1)/16)*2+COLUMN())</f>
        <v>-8</v>
      </c>
      <c r="C37" s="16">
        <f t="shared" si="0"/>
        <v>1</v>
      </c>
      <c r="D37" s="16">
        <f t="shared" si="1"/>
        <v>-6</v>
      </c>
      <c r="F37">
        <f t="shared" si="3"/>
        <v>-6</v>
      </c>
      <c r="G37">
        <f t="shared" si="4"/>
        <v>-80.537677791974389</v>
      </c>
      <c r="H37">
        <f t="shared" si="2"/>
        <v>-80.537677791974389</v>
      </c>
      <c r="I37">
        <f t="shared" si="5"/>
        <v>-80.537677791974389</v>
      </c>
      <c r="K37" t="str">
        <f>MID(INDEX('Old Paths'!$B$10:$AW$25,MOD(ROW()-1,16)+1,INT((ROW()-1)/16)+1),15,2)</f>
        <v>FF</v>
      </c>
      <c r="M37" t="s">
        <v>448</v>
      </c>
      <c r="N37">
        <v>-123.69006752597979</v>
      </c>
      <c r="Q37" s="17" t="s">
        <v>459</v>
      </c>
      <c r="R37">
        <v>-7</v>
      </c>
      <c r="S37">
        <v>0</v>
      </c>
    </row>
    <row r="38" spans="1:19">
      <c r="A38" s="16">
        <f>INDEX('Old Paths'!$B$80:$CS$95,MOD(ROW()-1,16)+1,INT((ROW()-1)/16)*2+COLUMN())</f>
        <v>-167</v>
      </c>
      <c r="B38" s="16">
        <f>-1*INDEX('Old Paths'!$B$80:$CS$95,MOD(ROW()-1,16)+1,INT((ROW()-1)/16)*2+COLUMN())</f>
        <v>-14</v>
      </c>
      <c r="C38" s="16" t="e">
        <f t="shared" si="0"/>
        <v>#N/A</v>
      </c>
      <c r="D38" s="16" t="e">
        <f t="shared" si="1"/>
        <v>#N/A</v>
      </c>
      <c r="F38" t="str">
        <f t="shared" si="3"/>
        <v/>
      </c>
      <c r="G38" t="str">
        <f t="shared" si="4"/>
        <v/>
      </c>
      <c r="H38" t="e">
        <f t="shared" si="2"/>
        <v>#N/A</v>
      </c>
      <c r="I38" t="e">
        <f t="shared" si="5"/>
        <v>#N/A</v>
      </c>
      <c r="K38" t="str">
        <f>MID(INDEX('Old Paths'!$B$10:$AW$25,MOD(ROW()-1,16)+1,INT((ROW()-1)/16)+1),15,2)</f>
        <v>00</v>
      </c>
      <c r="M38" t="s">
        <v>448</v>
      </c>
      <c r="N38">
        <v>-120.96375653207352</v>
      </c>
    </row>
    <row r="39" spans="1:19">
      <c r="A39" s="16" t="e">
        <f>INDEX('Old Paths'!$B$80:$CS$95,MOD(ROW()-1,16)+1,INT((ROW()-1)/16)*2+COLUMN())</f>
        <v>#N/A</v>
      </c>
      <c r="B39" s="16" t="e">
        <f>-1*INDEX('Old Paths'!$B$80:$CS$95,MOD(ROW()-1,16)+1,INT((ROW()-1)/16)*2+COLUMN())</f>
        <v>#N/A</v>
      </c>
      <c r="C39" s="16" t="e">
        <f t="shared" si="0"/>
        <v>#N/A</v>
      </c>
      <c r="D39" s="16" t="e">
        <f t="shared" si="1"/>
        <v>#N/A</v>
      </c>
      <c r="F39" t="str">
        <f t="shared" si="3"/>
        <v/>
      </c>
      <c r="G39" t="str">
        <f t="shared" si="4"/>
        <v/>
      </c>
      <c r="H39" t="e">
        <f t="shared" si="2"/>
        <v>#N/A</v>
      </c>
      <c r="I39" t="e">
        <f t="shared" si="5"/>
        <v>#N/A</v>
      </c>
      <c r="K39" t="str">
        <f>MID(INDEX('Old Paths'!$B$10:$AW$25,MOD(ROW()-1,16)+1,INT((ROW()-1)/16)+1),15,2)</f>
        <v/>
      </c>
      <c r="M39" t="s">
        <v>448</v>
      </c>
      <c r="N39">
        <v>-116.56505117707799</v>
      </c>
    </row>
    <row r="40" spans="1:19">
      <c r="A40" s="16" t="e">
        <f>INDEX('Old Paths'!$B$80:$CS$95,MOD(ROW()-1,16)+1,INT((ROW()-1)/16)*2+COLUMN())</f>
        <v>#N/A</v>
      </c>
      <c r="B40" s="16" t="e">
        <f>-1*INDEX('Old Paths'!$B$80:$CS$95,MOD(ROW()-1,16)+1,INT((ROW()-1)/16)*2+COLUMN())</f>
        <v>#N/A</v>
      </c>
      <c r="C40" s="16" t="e">
        <f t="shared" si="0"/>
        <v>#N/A</v>
      </c>
      <c r="D40" s="16" t="e">
        <f t="shared" si="1"/>
        <v>#N/A</v>
      </c>
      <c r="F40" t="str">
        <f t="shared" si="3"/>
        <v/>
      </c>
      <c r="G40" t="str">
        <f t="shared" si="4"/>
        <v/>
      </c>
      <c r="H40" t="e">
        <f t="shared" si="2"/>
        <v>#N/A</v>
      </c>
      <c r="I40" t="e">
        <f t="shared" si="5"/>
        <v>#N/A</v>
      </c>
      <c r="K40" t="str">
        <f>MID(INDEX('Old Paths'!$B$10:$AW$25,MOD(ROW()-1,16)+1,INT((ROW()-1)/16)+1),15,2)</f>
        <v/>
      </c>
      <c r="M40" t="s">
        <v>448</v>
      </c>
      <c r="N40">
        <v>-113.19859051364818</v>
      </c>
    </row>
    <row r="41" spans="1:19">
      <c r="A41" s="16" t="e">
        <f>INDEX('Old Paths'!$B$80:$CS$95,MOD(ROW()-1,16)+1,INT((ROW()-1)/16)*2+COLUMN())</f>
        <v>#N/A</v>
      </c>
      <c r="B41" s="16" t="e">
        <f>-1*INDEX('Old Paths'!$B$80:$CS$95,MOD(ROW()-1,16)+1,INT((ROW()-1)/16)*2+COLUMN())</f>
        <v>#N/A</v>
      </c>
      <c r="C41" s="16" t="e">
        <f t="shared" si="0"/>
        <v>#N/A</v>
      </c>
      <c r="D41" s="16" t="e">
        <f t="shared" si="1"/>
        <v>#N/A</v>
      </c>
      <c r="F41" t="str">
        <f t="shared" si="3"/>
        <v/>
      </c>
      <c r="G41" t="str">
        <f t="shared" si="4"/>
        <v/>
      </c>
      <c r="H41" t="e">
        <f t="shared" si="2"/>
        <v>#N/A</v>
      </c>
      <c r="I41" t="e">
        <f t="shared" si="5"/>
        <v>#N/A</v>
      </c>
      <c r="K41" t="str">
        <f>MID(INDEX('Old Paths'!$B$10:$AW$25,MOD(ROW()-1,16)+1,INT((ROW()-1)/16)+1),15,2)</f>
        <v/>
      </c>
      <c r="M41" t="s">
        <v>448</v>
      </c>
      <c r="N41">
        <v>-113.19859051364818</v>
      </c>
    </row>
    <row r="42" spans="1:19">
      <c r="A42" s="16" t="e">
        <f>INDEX('Old Paths'!$B$80:$CS$95,MOD(ROW()-1,16)+1,INT((ROW()-1)/16)*2+COLUMN())</f>
        <v>#N/A</v>
      </c>
      <c r="B42" s="16" t="e">
        <f>-1*INDEX('Old Paths'!$B$80:$CS$95,MOD(ROW()-1,16)+1,INT((ROW()-1)/16)*2+COLUMN())</f>
        <v>#N/A</v>
      </c>
      <c r="C42" s="16" t="e">
        <f t="shared" si="0"/>
        <v>#N/A</v>
      </c>
      <c r="D42" s="16" t="e">
        <f t="shared" si="1"/>
        <v>#N/A</v>
      </c>
      <c r="F42" t="str">
        <f t="shared" si="3"/>
        <v/>
      </c>
      <c r="G42" t="str">
        <f t="shared" si="4"/>
        <v/>
      </c>
      <c r="H42" t="e">
        <f t="shared" si="2"/>
        <v>#N/A</v>
      </c>
      <c r="I42" t="e">
        <f t="shared" si="5"/>
        <v>#N/A</v>
      </c>
      <c r="K42" t="str">
        <f>MID(INDEX('Old Paths'!$B$10:$AW$25,MOD(ROW()-1,16)+1,INT((ROW()-1)/16)+1),15,2)</f>
        <v/>
      </c>
      <c r="M42" t="s">
        <v>448</v>
      </c>
      <c r="N42">
        <v>-113.19859051364818</v>
      </c>
      <c r="P42">
        <v>1</v>
      </c>
      <c r="Q42" s="16">
        <v>2</v>
      </c>
      <c r="R42" s="16">
        <v>0</v>
      </c>
    </row>
    <row r="43" spans="1:19">
      <c r="A43" s="16" t="e">
        <f>INDEX('Old Paths'!$B$80:$CS$95,MOD(ROW()-1,16)+1,INT((ROW()-1)/16)*2+COLUMN())</f>
        <v>#N/A</v>
      </c>
      <c r="B43" s="16" t="e">
        <f>-1*INDEX('Old Paths'!$B$80:$CS$95,MOD(ROW()-1,16)+1,INT((ROW()-1)/16)*2+COLUMN())</f>
        <v>#N/A</v>
      </c>
      <c r="C43" s="16" t="e">
        <f t="shared" si="0"/>
        <v>#N/A</v>
      </c>
      <c r="D43" s="16" t="e">
        <f t="shared" si="1"/>
        <v>#N/A</v>
      </c>
      <c r="F43" t="str">
        <f t="shared" si="3"/>
        <v/>
      </c>
      <c r="G43" t="str">
        <f t="shared" si="4"/>
        <v/>
      </c>
      <c r="H43" t="e">
        <f t="shared" si="2"/>
        <v>#N/A</v>
      </c>
      <c r="I43" t="e">
        <f t="shared" si="5"/>
        <v>#N/A</v>
      </c>
      <c r="K43" t="str">
        <f>MID(INDEX('Old Paths'!$B$10:$AW$25,MOD(ROW()-1,16)+1,INT((ROW()-1)/16)+1),15,2)</f>
        <v/>
      </c>
      <c r="M43" t="s">
        <v>448</v>
      </c>
      <c r="N43">
        <v>-113.19859051364818</v>
      </c>
      <c r="P43">
        <f>P42+1</f>
        <v>2</v>
      </c>
      <c r="Q43" s="16">
        <v>2</v>
      </c>
      <c r="R43" s="16">
        <v>1</v>
      </c>
    </row>
    <row r="44" spans="1:19">
      <c r="A44" s="16" t="e">
        <f>INDEX('Old Paths'!$B$80:$CS$95,MOD(ROW()-1,16)+1,INT((ROW()-1)/16)*2+COLUMN())</f>
        <v>#N/A</v>
      </c>
      <c r="B44" s="16" t="e">
        <f>-1*INDEX('Old Paths'!$B$80:$CS$95,MOD(ROW()-1,16)+1,INT((ROW()-1)/16)*2+COLUMN())</f>
        <v>#N/A</v>
      </c>
      <c r="C44" s="16" t="e">
        <f t="shared" si="0"/>
        <v>#N/A</v>
      </c>
      <c r="D44" s="16" t="e">
        <f t="shared" si="1"/>
        <v>#N/A</v>
      </c>
      <c r="F44" t="str">
        <f t="shared" si="3"/>
        <v/>
      </c>
      <c r="G44" t="str">
        <f t="shared" si="4"/>
        <v/>
      </c>
      <c r="H44" t="e">
        <f t="shared" si="2"/>
        <v>#N/A</v>
      </c>
      <c r="I44" t="e">
        <f t="shared" si="5"/>
        <v>#N/A</v>
      </c>
      <c r="K44" t="str">
        <f>MID(INDEX('Old Paths'!$B$10:$AW$25,MOD(ROW()-1,16)+1,INT((ROW()-1)/16)+1),15,2)</f>
        <v/>
      </c>
      <c r="M44" t="s">
        <v>447</v>
      </c>
      <c r="N44">
        <v>-111.80140948635182</v>
      </c>
      <c r="P44">
        <f t="shared" ref="P44:P57" si="11">P43+1</f>
        <v>3</v>
      </c>
      <c r="Q44" s="16">
        <v>2</v>
      </c>
      <c r="R44" s="16">
        <v>2</v>
      </c>
    </row>
    <row r="45" spans="1:19">
      <c r="A45" s="16" t="e">
        <f>INDEX('Old Paths'!$B$80:$CS$95,MOD(ROW()-1,16)+1,INT((ROW()-1)/16)*2+COLUMN())</f>
        <v>#N/A</v>
      </c>
      <c r="B45" s="16" t="e">
        <f>-1*INDEX('Old Paths'!$B$80:$CS$95,MOD(ROW()-1,16)+1,INT((ROW()-1)/16)*2+COLUMN())</f>
        <v>#N/A</v>
      </c>
      <c r="C45" s="16" t="e">
        <f t="shared" si="0"/>
        <v>#N/A</v>
      </c>
      <c r="D45" s="16" t="e">
        <f t="shared" si="1"/>
        <v>#N/A</v>
      </c>
      <c r="F45" t="str">
        <f t="shared" si="3"/>
        <v/>
      </c>
      <c r="G45" t="str">
        <f t="shared" si="4"/>
        <v/>
      </c>
      <c r="H45" t="e">
        <f t="shared" si="2"/>
        <v>#N/A</v>
      </c>
      <c r="I45" t="e">
        <f t="shared" si="5"/>
        <v>#N/A</v>
      </c>
      <c r="K45" t="str">
        <f>MID(INDEX('Old Paths'!$B$10:$AW$25,MOD(ROW()-1,16)+1,INT((ROW()-1)/16)+1),15,2)</f>
        <v/>
      </c>
      <c r="M45" t="s">
        <v>447</v>
      </c>
      <c r="N45">
        <v>-110.55604521958347</v>
      </c>
      <c r="P45">
        <f t="shared" si="11"/>
        <v>4</v>
      </c>
      <c r="Q45" s="16">
        <v>1</v>
      </c>
      <c r="R45" s="16">
        <v>2</v>
      </c>
    </row>
    <row r="46" spans="1:19">
      <c r="A46" s="16" t="e">
        <f>INDEX('Old Paths'!$B$80:$CS$95,MOD(ROW()-1,16)+1,INT((ROW()-1)/16)*2+COLUMN())</f>
        <v>#N/A</v>
      </c>
      <c r="B46" s="16" t="e">
        <f>-1*INDEX('Old Paths'!$B$80:$CS$95,MOD(ROW()-1,16)+1,INT((ROW()-1)/16)*2+COLUMN())</f>
        <v>#N/A</v>
      </c>
      <c r="C46" s="16" t="e">
        <f t="shared" si="0"/>
        <v>#N/A</v>
      </c>
      <c r="D46" s="16" t="e">
        <f t="shared" si="1"/>
        <v>#N/A</v>
      </c>
      <c r="F46" t="str">
        <f t="shared" si="3"/>
        <v/>
      </c>
      <c r="G46" t="str">
        <f t="shared" si="4"/>
        <v/>
      </c>
      <c r="H46" t="e">
        <f t="shared" si="2"/>
        <v>#N/A</v>
      </c>
      <c r="I46" t="e">
        <f t="shared" si="5"/>
        <v>#N/A</v>
      </c>
      <c r="K46" t="str">
        <f>MID(INDEX('Old Paths'!$B$10:$AW$25,MOD(ROW()-1,16)+1,INT((ROW()-1)/16)+1),15,2)</f>
        <v/>
      </c>
      <c r="M46" t="s">
        <v>447</v>
      </c>
      <c r="N46">
        <v>-108.43494882292201</v>
      </c>
      <c r="P46">
        <f t="shared" si="11"/>
        <v>5</v>
      </c>
      <c r="Q46" s="16">
        <v>0</v>
      </c>
      <c r="R46" s="16">
        <v>2</v>
      </c>
    </row>
    <row r="47" spans="1:19">
      <c r="A47" s="16" t="e">
        <f>INDEX('Old Paths'!$B$80:$CS$95,MOD(ROW()-1,16)+1,INT((ROW()-1)/16)*2+COLUMN())</f>
        <v>#N/A</v>
      </c>
      <c r="B47" s="16" t="e">
        <f>-1*INDEX('Old Paths'!$B$80:$CS$95,MOD(ROW()-1,16)+1,INT((ROW()-1)/16)*2+COLUMN())</f>
        <v>#N/A</v>
      </c>
      <c r="C47" s="16" t="e">
        <f t="shared" si="0"/>
        <v>#N/A</v>
      </c>
      <c r="D47" s="16" t="e">
        <f t="shared" si="1"/>
        <v>#N/A</v>
      </c>
      <c r="F47" t="str">
        <f t="shared" si="3"/>
        <v/>
      </c>
      <c r="G47" t="str">
        <f t="shared" si="4"/>
        <v/>
      </c>
      <c r="H47" t="e">
        <f t="shared" si="2"/>
        <v>#N/A</v>
      </c>
      <c r="I47" t="e">
        <f t="shared" si="5"/>
        <v>#N/A</v>
      </c>
      <c r="K47" t="str">
        <f>MID(INDEX('Old Paths'!$B$10:$AW$25,MOD(ROW()-1,16)+1,INT((ROW()-1)/16)+1),15,2)</f>
        <v/>
      </c>
      <c r="M47" t="s">
        <v>447</v>
      </c>
      <c r="N47">
        <v>-108.43494882292201</v>
      </c>
      <c r="P47">
        <f t="shared" si="11"/>
        <v>6</v>
      </c>
      <c r="Q47" s="16">
        <v>-1</v>
      </c>
      <c r="R47" s="16">
        <v>2</v>
      </c>
    </row>
    <row r="48" spans="1:19">
      <c r="A48" s="16" t="e">
        <f>INDEX('Old Paths'!$B$80:$CS$95,MOD(ROW()-1,16)+1,INT((ROW()-1)/16)*2+COLUMN())</f>
        <v>#N/A</v>
      </c>
      <c r="B48" s="16" t="e">
        <f>-1*INDEX('Old Paths'!$B$80:$CS$95,MOD(ROW()-1,16)+1,INT((ROW()-1)/16)*2+COLUMN())</f>
        <v>#N/A</v>
      </c>
      <c r="C48" s="16" t="e">
        <f t="shared" si="0"/>
        <v>#N/A</v>
      </c>
      <c r="D48" s="16" t="e">
        <f t="shared" si="1"/>
        <v>#N/A</v>
      </c>
      <c r="F48" t="str">
        <f t="shared" si="3"/>
        <v/>
      </c>
      <c r="G48" t="str">
        <f t="shared" si="4"/>
        <v/>
      </c>
      <c r="H48" t="e">
        <f t="shared" si="2"/>
        <v>#N/A</v>
      </c>
      <c r="I48" t="e">
        <f t="shared" si="5"/>
        <v>#N/A</v>
      </c>
      <c r="K48" t="str">
        <f>MID(INDEX('Old Paths'!$B$10:$AW$25,MOD(ROW()-1,16)+1,INT((ROW()-1)/16)+1),15,2)</f>
        <v/>
      </c>
      <c r="M48" t="s">
        <v>447</v>
      </c>
      <c r="N48">
        <v>-108.43494882292201</v>
      </c>
      <c r="P48">
        <f t="shared" si="11"/>
        <v>7</v>
      </c>
      <c r="Q48" s="16">
        <v>-2</v>
      </c>
      <c r="R48" s="16">
        <v>2</v>
      </c>
    </row>
    <row r="49" spans="1:25">
      <c r="A49" s="16">
        <f>INDEX('Old Paths'!$B$80:$CS$95,MOD(ROW()-1,16)+1,INT((ROW()-1)/16)*2+COLUMN())</f>
        <v>-174</v>
      </c>
      <c r="B49" s="16">
        <f>-1*INDEX('Old Paths'!$B$80:$CS$95,MOD(ROW()-1,16)+1,INT((ROW()-1)/16)*2+COLUMN())</f>
        <v>23</v>
      </c>
      <c r="C49" s="16">
        <f t="shared" si="0"/>
        <v>12</v>
      </c>
      <c r="D49" s="16">
        <f t="shared" si="1"/>
        <v>-1</v>
      </c>
      <c r="F49">
        <f t="shared" si="3"/>
        <v>-8.3333333333333329E-2</v>
      </c>
      <c r="G49">
        <f t="shared" si="4"/>
        <v>-4.7636416907261774</v>
      </c>
      <c r="H49">
        <f t="shared" si="2"/>
        <v>-4.7636416907261774</v>
      </c>
      <c r="I49">
        <f t="shared" si="5"/>
        <v>-4.7636416907261774</v>
      </c>
      <c r="K49" t="str">
        <f>MID(INDEX('Old Paths'!$B$10:$AW$25,MOD(ROW()-1,16)+1,INT((ROW()-1)/16)+1),15,2)</f>
        <v>FC</v>
      </c>
      <c r="M49" t="s">
        <v>447</v>
      </c>
      <c r="N49">
        <v>-108.43494882292201</v>
      </c>
      <c r="P49">
        <f t="shared" si="11"/>
        <v>8</v>
      </c>
      <c r="Q49" s="16">
        <v>-2</v>
      </c>
      <c r="R49" s="16">
        <v>1</v>
      </c>
    </row>
    <row r="50" spans="1:25">
      <c r="A50" s="16">
        <f>INDEX('Old Paths'!$B$80:$CS$95,MOD(ROW()-1,16)+1,INT((ROW()-1)/16)*2+COLUMN())</f>
        <v>-162</v>
      </c>
      <c r="B50" s="16">
        <f>-1*INDEX('Old Paths'!$B$80:$CS$95,MOD(ROW()-1,16)+1,INT((ROW()-1)/16)*2+COLUMN())</f>
        <v>22</v>
      </c>
      <c r="C50" s="16">
        <f t="shared" si="0"/>
        <v>7</v>
      </c>
      <c r="D50" s="16">
        <f t="shared" si="1"/>
        <v>-4</v>
      </c>
      <c r="F50">
        <f t="shared" si="3"/>
        <v>-0.5714285714285714</v>
      </c>
      <c r="G50">
        <f t="shared" si="4"/>
        <v>-29.744881296942225</v>
      </c>
      <c r="H50">
        <f t="shared" si="2"/>
        <v>-29.744881296942225</v>
      </c>
      <c r="I50">
        <f t="shared" si="5"/>
        <v>-29.744881296942225</v>
      </c>
      <c r="K50" t="str">
        <f>MID(INDEX('Old Paths'!$B$10:$AW$25,MOD(ROW()-1,16)+1,INT((ROW()-1)/16)+1),15,2)</f>
        <v>FD</v>
      </c>
      <c r="M50" t="s">
        <v>447</v>
      </c>
      <c r="N50">
        <v>-105.94539590092285</v>
      </c>
      <c r="P50">
        <f t="shared" si="11"/>
        <v>9</v>
      </c>
      <c r="Q50" s="16">
        <v>-2</v>
      </c>
      <c r="R50" s="16">
        <v>0</v>
      </c>
      <c r="W50" t="s">
        <v>461</v>
      </c>
      <c r="X50" t="s">
        <v>461</v>
      </c>
      <c r="Y50">
        <v>0</v>
      </c>
    </row>
    <row r="51" spans="1:25">
      <c r="A51" s="16">
        <f>INDEX('Old Paths'!$B$80:$CS$95,MOD(ROW()-1,16)+1,INT((ROW()-1)/16)*2+COLUMN())</f>
        <v>-155</v>
      </c>
      <c r="B51" s="16">
        <f>-1*INDEX('Old Paths'!$B$80:$CS$95,MOD(ROW()-1,16)+1,INT((ROW()-1)/16)*2+COLUMN())</f>
        <v>18</v>
      </c>
      <c r="C51" s="16">
        <f t="shared" si="0"/>
        <v>6</v>
      </c>
      <c r="D51" s="16">
        <f t="shared" si="1"/>
        <v>-4</v>
      </c>
      <c r="F51">
        <f t="shared" si="3"/>
        <v>-0.66666666666666663</v>
      </c>
      <c r="G51">
        <f t="shared" si="4"/>
        <v>-33.690067525979785</v>
      </c>
      <c r="H51">
        <f t="shared" si="2"/>
        <v>-33.690067525979785</v>
      </c>
      <c r="I51">
        <f t="shared" si="5"/>
        <v>-33.690067525979785</v>
      </c>
      <c r="K51" t="str">
        <f>MID(INDEX('Old Paths'!$B$10:$AW$25,MOD(ROW()-1,16)+1,INT((ROW()-1)/16)+1),15,2)</f>
        <v>FD</v>
      </c>
      <c r="M51" t="s">
        <v>447</v>
      </c>
      <c r="N51">
        <v>-104.03624346792647</v>
      </c>
      <c r="P51">
        <f t="shared" si="11"/>
        <v>10</v>
      </c>
      <c r="Q51" s="16">
        <v>-2</v>
      </c>
      <c r="R51" s="16">
        <v>-1</v>
      </c>
      <c r="W51" t="s">
        <v>460</v>
      </c>
      <c r="X51" t="s">
        <v>461</v>
      </c>
      <c r="Y51">
        <v>90</v>
      </c>
    </row>
    <row r="52" spans="1:25">
      <c r="A52" s="16">
        <f>INDEX('Old Paths'!$B$80:$CS$95,MOD(ROW()-1,16)+1,INT((ROW()-1)/16)*2+COLUMN())</f>
        <v>-149</v>
      </c>
      <c r="B52" s="16">
        <f>-1*INDEX('Old Paths'!$B$80:$CS$95,MOD(ROW()-1,16)+1,INT((ROW()-1)/16)*2+COLUMN())</f>
        <v>14</v>
      </c>
      <c r="C52" s="16">
        <f t="shared" si="0"/>
        <v>8</v>
      </c>
      <c r="D52" s="16">
        <f t="shared" si="1"/>
        <v>-3</v>
      </c>
      <c r="F52">
        <f t="shared" si="3"/>
        <v>-0.375</v>
      </c>
      <c r="G52">
        <f t="shared" si="4"/>
        <v>-20.556045219583464</v>
      </c>
      <c r="H52">
        <f t="shared" si="2"/>
        <v>-20.556045219583464</v>
      </c>
      <c r="I52">
        <f t="shared" si="5"/>
        <v>-20.556045219583464</v>
      </c>
      <c r="K52" t="str">
        <f>MID(INDEX('Old Paths'!$B$10:$AW$25,MOD(ROW()-1,16)+1,INT((ROW()-1)/16)+1),15,2)</f>
        <v>FC</v>
      </c>
      <c r="M52" t="s">
        <v>447</v>
      </c>
      <c r="N52">
        <v>-104.03624346792647</v>
      </c>
      <c r="P52">
        <f t="shared" si="11"/>
        <v>11</v>
      </c>
      <c r="Q52" s="16">
        <v>-2</v>
      </c>
      <c r="R52" s="16">
        <v>-2</v>
      </c>
      <c r="W52" t="s">
        <v>460</v>
      </c>
      <c r="X52" t="s">
        <v>460</v>
      </c>
      <c r="Y52">
        <v>180</v>
      </c>
    </row>
    <row r="53" spans="1:25">
      <c r="A53" s="16">
        <f>INDEX('Old Paths'!$B$80:$CS$95,MOD(ROW()-1,16)+1,INT((ROW()-1)/16)*2+COLUMN())</f>
        <v>-141</v>
      </c>
      <c r="B53" s="16">
        <f>-1*INDEX('Old Paths'!$B$80:$CS$95,MOD(ROW()-1,16)+1,INT((ROW()-1)/16)*2+COLUMN())</f>
        <v>11</v>
      </c>
      <c r="C53" s="16">
        <f t="shared" si="0"/>
        <v>9</v>
      </c>
      <c r="D53" s="16">
        <f t="shared" si="1"/>
        <v>1</v>
      </c>
      <c r="F53">
        <f t="shared" si="3"/>
        <v>0.1111111111111111</v>
      </c>
      <c r="G53">
        <f t="shared" si="4"/>
        <v>6.3401917459099089</v>
      </c>
      <c r="H53">
        <f t="shared" si="2"/>
        <v>6.3401917459099089</v>
      </c>
      <c r="I53">
        <f t="shared" si="5"/>
        <v>6.3401917459099089</v>
      </c>
      <c r="K53" t="str">
        <f>MID(INDEX('Old Paths'!$B$10:$AW$25,MOD(ROW()-1,16)+1,INT((ROW()-1)/16)+1),15,2)</f>
        <v>0B</v>
      </c>
      <c r="M53" t="s">
        <v>447</v>
      </c>
      <c r="N53">
        <v>-101.30993247402021</v>
      </c>
      <c r="P53">
        <f t="shared" si="11"/>
        <v>12</v>
      </c>
      <c r="Q53" s="16">
        <v>-1</v>
      </c>
      <c r="R53" s="16">
        <v>-2</v>
      </c>
      <c r="W53" t="s">
        <v>461</v>
      </c>
      <c r="X53" t="s">
        <v>460</v>
      </c>
      <c r="Y53">
        <v>270</v>
      </c>
    </row>
    <row r="54" spans="1:25">
      <c r="A54" s="16">
        <f>INDEX('Old Paths'!$B$80:$CS$95,MOD(ROW()-1,16)+1,INT((ROW()-1)/16)*2+COLUMN())</f>
        <v>-132</v>
      </c>
      <c r="B54" s="16">
        <f>-1*INDEX('Old Paths'!$B$80:$CS$95,MOD(ROW()-1,16)+1,INT((ROW()-1)/16)*2+COLUMN())</f>
        <v>12</v>
      </c>
      <c r="C54" s="16" t="e">
        <f t="shared" si="0"/>
        <v>#N/A</v>
      </c>
      <c r="D54" s="16" t="e">
        <f t="shared" si="1"/>
        <v>#N/A</v>
      </c>
      <c r="F54" t="str">
        <f t="shared" si="3"/>
        <v/>
      </c>
      <c r="G54" t="str">
        <f t="shared" si="4"/>
        <v/>
      </c>
      <c r="H54" t="e">
        <f t="shared" si="2"/>
        <v>#N/A</v>
      </c>
      <c r="I54" t="e">
        <f t="shared" si="5"/>
        <v>#N/A</v>
      </c>
      <c r="K54" t="str">
        <f>MID(INDEX('Old Paths'!$B$10:$AW$25,MOD(ROW()-1,16)+1,INT((ROW()-1)/16)+1),15,2)</f>
        <v>00</v>
      </c>
      <c r="M54" t="s">
        <v>447</v>
      </c>
      <c r="N54">
        <v>-99.462322208025611</v>
      </c>
      <c r="P54">
        <f t="shared" si="11"/>
        <v>13</v>
      </c>
      <c r="Q54" s="16">
        <v>0</v>
      </c>
      <c r="R54" s="16">
        <v>-2</v>
      </c>
    </row>
    <row r="55" spans="1:25">
      <c r="A55" s="16" t="e">
        <f>INDEX('Old Paths'!$B$80:$CS$95,MOD(ROW()-1,16)+1,INT((ROW()-1)/16)*2+COLUMN())</f>
        <v>#N/A</v>
      </c>
      <c r="B55" s="16" t="e">
        <f>-1*INDEX('Old Paths'!$B$80:$CS$95,MOD(ROW()-1,16)+1,INT((ROW()-1)/16)*2+COLUMN())</f>
        <v>#N/A</v>
      </c>
      <c r="C55" s="16" t="e">
        <f t="shared" si="0"/>
        <v>#N/A</v>
      </c>
      <c r="D55" s="16" t="e">
        <f t="shared" si="1"/>
        <v>#N/A</v>
      </c>
      <c r="F55" t="str">
        <f t="shared" si="3"/>
        <v/>
      </c>
      <c r="G55" t="str">
        <f t="shared" si="4"/>
        <v/>
      </c>
      <c r="H55" t="e">
        <f t="shared" si="2"/>
        <v>#N/A</v>
      </c>
      <c r="I55" t="e">
        <f t="shared" si="5"/>
        <v>#N/A</v>
      </c>
      <c r="K55" t="str">
        <f>MID(INDEX('Old Paths'!$B$10:$AW$25,MOD(ROW()-1,16)+1,INT((ROW()-1)/16)+1),15,2)</f>
        <v/>
      </c>
      <c r="M55" t="s">
        <v>447</v>
      </c>
      <c r="N55">
        <v>-98.130102354155966</v>
      </c>
      <c r="P55">
        <f t="shared" si="11"/>
        <v>14</v>
      </c>
      <c r="Q55" s="16">
        <v>1</v>
      </c>
      <c r="R55" s="16">
        <v>-2</v>
      </c>
    </row>
    <row r="56" spans="1:25">
      <c r="A56" s="16" t="e">
        <f>INDEX('Old Paths'!$B$80:$CS$95,MOD(ROW()-1,16)+1,INT((ROW()-1)/16)*2+COLUMN())</f>
        <v>#N/A</v>
      </c>
      <c r="B56" s="16" t="e">
        <f>-1*INDEX('Old Paths'!$B$80:$CS$95,MOD(ROW()-1,16)+1,INT((ROW()-1)/16)*2+COLUMN())</f>
        <v>#N/A</v>
      </c>
      <c r="C56" s="16" t="e">
        <f t="shared" si="0"/>
        <v>#N/A</v>
      </c>
      <c r="D56" s="16" t="e">
        <f t="shared" si="1"/>
        <v>#N/A</v>
      </c>
      <c r="F56" t="str">
        <f t="shared" si="3"/>
        <v/>
      </c>
      <c r="G56" t="str">
        <f t="shared" si="4"/>
        <v/>
      </c>
      <c r="H56" t="e">
        <f t="shared" si="2"/>
        <v>#N/A</v>
      </c>
      <c r="I56" t="e">
        <f t="shared" si="5"/>
        <v>#N/A</v>
      </c>
      <c r="K56" t="str">
        <f>MID(INDEX('Old Paths'!$B$10:$AW$25,MOD(ROW()-1,16)+1,INT((ROW()-1)/16)+1),15,2)</f>
        <v/>
      </c>
      <c r="M56" t="s">
        <v>447</v>
      </c>
      <c r="N56">
        <v>-98.130102354155966</v>
      </c>
      <c r="P56">
        <f t="shared" si="11"/>
        <v>15</v>
      </c>
      <c r="Q56" s="16">
        <v>2</v>
      </c>
      <c r="R56" s="16">
        <v>-2</v>
      </c>
    </row>
    <row r="57" spans="1:25">
      <c r="A57" s="16" t="e">
        <f>INDEX('Old Paths'!$B$80:$CS$95,MOD(ROW()-1,16)+1,INT((ROW()-1)/16)*2+COLUMN())</f>
        <v>#N/A</v>
      </c>
      <c r="B57" s="16" t="e">
        <f>-1*INDEX('Old Paths'!$B$80:$CS$95,MOD(ROW()-1,16)+1,INT((ROW()-1)/16)*2+COLUMN())</f>
        <v>#N/A</v>
      </c>
      <c r="C57" s="16" t="e">
        <f t="shared" si="0"/>
        <v>#N/A</v>
      </c>
      <c r="D57" s="16" t="e">
        <f t="shared" si="1"/>
        <v>#N/A</v>
      </c>
      <c r="F57" t="str">
        <f t="shared" si="3"/>
        <v/>
      </c>
      <c r="G57" t="str">
        <f t="shared" si="4"/>
        <v/>
      </c>
      <c r="H57" t="e">
        <f t="shared" si="2"/>
        <v>#N/A</v>
      </c>
      <c r="I57" t="e">
        <f t="shared" si="5"/>
        <v>#N/A</v>
      </c>
      <c r="K57" t="str">
        <f>MID(INDEX('Old Paths'!$B$10:$AW$25,MOD(ROW()-1,16)+1,INT((ROW()-1)/16)+1),15,2)</f>
        <v/>
      </c>
      <c r="M57" t="s">
        <v>447</v>
      </c>
      <c r="N57">
        <v>-97.125016348901809</v>
      </c>
      <c r="P57">
        <f t="shared" si="11"/>
        <v>16</v>
      </c>
      <c r="Q57" s="16">
        <v>2</v>
      </c>
      <c r="R57" s="16">
        <v>-1</v>
      </c>
    </row>
    <row r="58" spans="1:25">
      <c r="A58" s="16" t="e">
        <f>INDEX('Old Paths'!$B$80:$CS$95,MOD(ROW()-1,16)+1,INT((ROW()-1)/16)*2+COLUMN())</f>
        <v>#N/A</v>
      </c>
      <c r="B58" s="16" t="e">
        <f>-1*INDEX('Old Paths'!$B$80:$CS$95,MOD(ROW()-1,16)+1,INT((ROW()-1)/16)*2+COLUMN())</f>
        <v>#N/A</v>
      </c>
      <c r="C58" s="16" t="e">
        <f t="shared" si="0"/>
        <v>#N/A</v>
      </c>
      <c r="D58" s="16" t="e">
        <f t="shared" si="1"/>
        <v>#N/A</v>
      </c>
      <c r="F58" t="str">
        <f t="shared" si="3"/>
        <v/>
      </c>
      <c r="G58" t="str">
        <f t="shared" si="4"/>
        <v/>
      </c>
      <c r="H58" t="e">
        <f t="shared" si="2"/>
        <v>#N/A</v>
      </c>
      <c r="I58" t="e">
        <f t="shared" si="5"/>
        <v>#N/A</v>
      </c>
      <c r="K58" t="str">
        <f>MID(INDEX('Old Paths'!$B$10:$AW$25,MOD(ROW()-1,16)+1,INT((ROW()-1)/16)+1),15,2)</f>
        <v/>
      </c>
      <c r="M58" t="s">
        <v>447</v>
      </c>
      <c r="N58">
        <v>-97.125016348901809</v>
      </c>
      <c r="R58" s="29" t="str">
        <f t="shared" ref="R58:R73" si="12">RIGHT(DEC2HEX(INT(IF(Q42=0,IF(R42&lt;0,270,90),IF(R42=0,IF(Q42&lt;0,180,0),IF(Q42&gt;0,IF(R42&gt;0,0,360),IF(R42&gt;0,180,180))+ATAN(R42/Q42)*180/PI()))/22.5)-4,2),2)</f>
        <v>FC</v>
      </c>
      <c r="W58">
        <f>90-14</f>
        <v>76</v>
      </c>
    </row>
    <row r="59" spans="1:25">
      <c r="A59" s="16" t="e">
        <f>INDEX('Old Paths'!$B$80:$CS$95,MOD(ROW()-1,16)+1,INT((ROW()-1)/16)*2+COLUMN())</f>
        <v>#N/A</v>
      </c>
      <c r="B59" s="16" t="e">
        <f>-1*INDEX('Old Paths'!$B$80:$CS$95,MOD(ROW()-1,16)+1,INT((ROW()-1)/16)*2+COLUMN())</f>
        <v>#N/A</v>
      </c>
      <c r="C59" s="16" t="e">
        <f t="shared" si="0"/>
        <v>#N/A</v>
      </c>
      <c r="D59" s="16" t="e">
        <f t="shared" si="1"/>
        <v>#N/A</v>
      </c>
      <c r="F59" t="str">
        <f t="shared" si="3"/>
        <v/>
      </c>
      <c r="G59" t="str">
        <f t="shared" si="4"/>
        <v/>
      </c>
      <c r="H59" t="e">
        <f t="shared" si="2"/>
        <v>#N/A</v>
      </c>
      <c r="I59" t="e">
        <f t="shared" si="5"/>
        <v>#N/A</v>
      </c>
      <c r="K59" t="str">
        <f>MID(INDEX('Old Paths'!$B$10:$AW$25,MOD(ROW()-1,16)+1,INT((ROW()-1)/16)+1),15,2)</f>
        <v/>
      </c>
      <c r="M59" t="s">
        <v>447</v>
      </c>
      <c r="N59">
        <v>-96.340191745909905</v>
      </c>
      <c r="R59" s="29" t="str">
        <f t="shared" si="12"/>
        <v>FD</v>
      </c>
      <c r="W59">
        <f>14-90</f>
        <v>-76</v>
      </c>
    </row>
    <row r="60" spans="1:25">
      <c r="A60" s="16" t="e">
        <f>INDEX('Old Paths'!$B$80:$CS$95,MOD(ROW()-1,16)+1,INT((ROW()-1)/16)*2+COLUMN())</f>
        <v>#N/A</v>
      </c>
      <c r="B60" s="16" t="e">
        <f>-1*INDEX('Old Paths'!$B$80:$CS$95,MOD(ROW()-1,16)+1,INT((ROW()-1)/16)*2+COLUMN())</f>
        <v>#N/A</v>
      </c>
      <c r="C60" s="16" t="e">
        <f t="shared" si="0"/>
        <v>#N/A</v>
      </c>
      <c r="D60" s="16" t="e">
        <f t="shared" si="1"/>
        <v>#N/A</v>
      </c>
      <c r="F60" t="str">
        <f t="shared" si="3"/>
        <v/>
      </c>
      <c r="G60" t="str">
        <f t="shared" si="4"/>
        <v/>
      </c>
      <c r="H60" t="e">
        <f t="shared" si="2"/>
        <v>#N/A</v>
      </c>
      <c r="I60" t="e">
        <f t="shared" si="5"/>
        <v>#N/A</v>
      </c>
      <c r="K60" t="str">
        <f>MID(INDEX('Old Paths'!$B$10:$AW$25,MOD(ROW()-1,16)+1,INT((ROW()-1)/16)+1),15,2)</f>
        <v/>
      </c>
      <c r="M60" t="s">
        <v>447</v>
      </c>
      <c r="N60">
        <v>-95.194428907734803</v>
      </c>
      <c r="R60" s="29" t="str">
        <f t="shared" si="12"/>
        <v>FE</v>
      </c>
    </row>
    <row r="61" spans="1:25">
      <c r="A61" s="16" t="e">
        <f>INDEX('Old Paths'!$B$80:$CS$95,MOD(ROW()-1,16)+1,INT((ROW()-1)/16)*2+COLUMN())</f>
        <v>#N/A</v>
      </c>
      <c r="B61" s="16" t="e">
        <f>-1*INDEX('Old Paths'!$B$80:$CS$95,MOD(ROW()-1,16)+1,INT((ROW()-1)/16)*2+COLUMN())</f>
        <v>#N/A</v>
      </c>
      <c r="C61" s="16" t="e">
        <f t="shared" si="0"/>
        <v>#N/A</v>
      </c>
      <c r="D61" s="16" t="e">
        <f t="shared" si="1"/>
        <v>#N/A</v>
      </c>
      <c r="F61" t="str">
        <f t="shared" si="3"/>
        <v/>
      </c>
      <c r="G61" t="str">
        <f t="shared" si="4"/>
        <v/>
      </c>
      <c r="H61" t="e">
        <f t="shared" si="2"/>
        <v>#N/A</v>
      </c>
      <c r="I61" t="e">
        <f t="shared" si="5"/>
        <v>#N/A</v>
      </c>
      <c r="K61" t="str">
        <f>MID(INDEX('Old Paths'!$B$10:$AW$25,MOD(ROW()-1,16)+1,INT((ROW()-1)/16)+1),15,2)</f>
        <v/>
      </c>
      <c r="M61" t="s">
        <v>447</v>
      </c>
      <c r="N61">
        <v>-90</v>
      </c>
      <c r="R61" s="29" t="str">
        <f t="shared" si="12"/>
        <v>FE</v>
      </c>
    </row>
    <row r="62" spans="1:25">
      <c r="A62" s="16" t="e">
        <f>INDEX('Old Paths'!$B$80:$CS$95,MOD(ROW()-1,16)+1,INT((ROW()-1)/16)*2+COLUMN())</f>
        <v>#N/A</v>
      </c>
      <c r="B62" s="16" t="e">
        <f>-1*INDEX('Old Paths'!$B$80:$CS$95,MOD(ROW()-1,16)+1,INT((ROW()-1)/16)*2+COLUMN())</f>
        <v>#N/A</v>
      </c>
      <c r="C62" s="16" t="e">
        <f t="shared" si="0"/>
        <v>#N/A</v>
      </c>
      <c r="D62" s="16" t="e">
        <f t="shared" si="1"/>
        <v>#N/A</v>
      </c>
      <c r="F62" t="str">
        <f t="shared" si="3"/>
        <v/>
      </c>
      <c r="G62" t="str">
        <f t="shared" si="4"/>
        <v/>
      </c>
      <c r="H62" t="e">
        <f t="shared" si="2"/>
        <v>#N/A</v>
      </c>
      <c r="I62" t="e">
        <f t="shared" si="5"/>
        <v>#N/A</v>
      </c>
      <c r="K62" t="str">
        <f>MID(INDEX('Old Paths'!$B$10:$AW$25,MOD(ROW()-1,16)+1,INT((ROW()-1)/16)+1),15,2)</f>
        <v/>
      </c>
      <c r="M62" t="s">
        <v>447</v>
      </c>
      <c r="N62">
        <v>-90</v>
      </c>
      <c r="R62" s="29" t="str">
        <f t="shared" si="12"/>
        <v>00</v>
      </c>
    </row>
    <row r="63" spans="1:25">
      <c r="A63" s="16" t="e">
        <f>INDEX('Old Paths'!$B$80:$CS$95,MOD(ROW()-1,16)+1,INT((ROW()-1)/16)*2+COLUMN())</f>
        <v>#N/A</v>
      </c>
      <c r="B63" s="16" t="e">
        <f>-1*INDEX('Old Paths'!$B$80:$CS$95,MOD(ROW()-1,16)+1,INT((ROW()-1)/16)*2+COLUMN())</f>
        <v>#N/A</v>
      </c>
      <c r="C63" s="16" t="e">
        <f t="shared" si="0"/>
        <v>#N/A</v>
      </c>
      <c r="D63" s="16" t="e">
        <f t="shared" si="1"/>
        <v>#N/A</v>
      </c>
      <c r="F63" t="str">
        <f t="shared" si="3"/>
        <v/>
      </c>
      <c r="G63" t="str">
        <f t="shared" si="4"/>
        <v/>
      </c>
      <c r="H63" t="e">
        <f t="shared" si="2"/>
        <v>#N/A</v>
      </c>
      <c r="I63" t="e">
        <f t="shared" si="5"/>
        <v>#N/A</v>
      </c>
      <c r="K63" t="str">
        <f>MID(INDEX('Old Paths'!$B$10:$AW$25,MOD(ROW()-1,16)+1,INT((ROW()-1)/16)+1),15,2)</f>
        <v/>
      </c>
      <c r="M63" t="s">
        <v>447</v>
      </c>
      <c r="N63">
        <v>-90</v>
      </c>
      <c r="R63" s="29" t="str">
        <f t="shared" si="12"/>
        <v>01</v>
      </c>
    </row>
    <row r="64" spans="1:25">
      <c r="A64" s="16" t="e">
        <f>INDEX('Old Paths'!$B$80:$CS$95,MOD(ROW()-1,16)+1,INT((ROW()-1)/16)*2+COLUMN())</f>
        <v>#N/A</v>
      </c>
      <c r="B64" s="16" t="e">
        <f>-1*INDEX('Old Paths'!$B$80:$CS$95,MOD(ROW()-1,16)+1,INT((ROW()-1)/16)*2+COLUMN())</f>
        <v>#N/A</v>
      </c>
      <c r="C64" s="16" t="e">
        <f t="shared" si="0"/>
        <v>#N/A</v>
      </c>
      <c r="D64" s="16" t="e">
        <f t="shared" si="1"/>
        <v>#N/A</v>
      </c>
      <c r="F64" t="str">
        <f t="shared" si="3"/>
        <v/>
      </c>
      <c r="G64" t="str">
        <f t="shared" si="4"/>
        <v/>
      </c>
      <c r="H64" t="e">
        <f t="shared" si="2"/>
        <v>#N/A</v>
      </c>
      <c r="I64" t="e">
        <f t="shared" si="5"/>
        <v>#N/A</v>
      </c>
      <c r="K64" t="str">
        <f>MID(INDEX('Old Paths'!$B$10:$AW$25,MOD(ROW()-1,16)+1,INT((ROW()-1)/16)+1),15,2)</f>
        <v/>
      </c>
      <c r="M64" t="s">
        <v>447</v>
      </c>
      <c r="N64">
        <v>-90</v>
      </c>
      <c r="R64" s="29" t="str">
        <f t="shared" si="12"/>
        <v>02</v>
      </c>
    </row>
    <row r="65" spans="1:18">
      <c r="A65" s="16">
        <f>INDEX('Old Paths'!$B$80:$CS$95,MOD(ROW()-1,16)+1,INT((ROW()-1)/16)*2+COLUMN())</f>
        <v>-132</v>
      </c>
      <c r="B65" s="16">
        <f>-1*INDEX('Old Paths'!$B$80:$CS$95,MOD(ROW()-1,16)+1,INT((ROW()-1)/16)*2+COLUMN())</f>
        <v>12</v>
      </c>
      <c r="C65" s="16">
        <f t="shared" ref="C65:C128" si="13">IF(AND(OR($A65,$B65),OR($A66,$B66)),A66-A65,"")</f>
        <v>2</v>
      </c>
      <c r="D65" s="16">
        <f t="shared" ref="D65:D128" si="14">IF(AND(OR($A65,$B65),OR($A66,$B66)),B66-B65,"")</f>
        <v>10</v>
      </c>
      <c r="F65">
        <f t="shared" si="3"/>
        <v>5</v>
      </c>
      <c r="G65">
        <f t="shared" si="4"/>
        <v>78.690067525979785</v>
      </c>
      <c r="H65">
        <f t="shared" ref="H65:H128" si="15">IF(C65=0,IF(D65=0,0,D65/ABS(D65)*90),IF(D65=0,-90+C65/ABS(C65)*90,G65))</f>
        <v>78.690067525979785</v>
      </c>
      <c r="I65">
        <f t="shared" si="5"/>
        <v>78.690067525979785</v>
      </c>
      <c r="K65" t="str">
        <f>MID(INDEX('Old Paths'!$B$10:$AW$25,MOD(ROW()-1,16)+1,INT((ROW()-1)/16)+1),15,2)</f>
        <v>08</v>
      </c>
      <c r="M65" t="s">
        <v>447</v>
      </c>
      <c r="N65">
        <v>-90</v>
      </c>
      <c r="R65" s="29" t="str">
        <f t="shared" si="12"/>
        <v>02</v>
      </c>
    </row>
    <row r="66" spans="1:18">
      <c r="A66" s="16">
        <f>INDEX('Old Paths'!$B$80:$CS$95,MOD(ROW()-1,16)+1,INT((ROW()-1)/16)*2+COLUMN())</f>
        <v>-130</v>
      </c>
      <c r="B66" s="16">
        <f>-1*INDEX('Old Paths'!$B$80:$CS$95,MOD(ROW()-1,16)+1,INT((ROW()-1)/16)*2+COLUMN())</f>
        <v>22</v>
      </c>
      <c r="C66" s="16">
        <f t="shared" si="13"/>
        <v>7</v>
      </c>
      <c r="D66" s="16">
        <f t="shared" si="14"/>
        <v>7</v>
      </c>
      <c r="F66">
        <f t="shared" ref="F66:F129" si="16">IFERROR(D66/C66,"")</f>
        <v>1</v>
      </c>
      <c r="G66">
        <f t="shared" ref="G66:G129" si="17">IFERROR(ATAN(F66)*180/PI(),"")</f>
        <v>45</v>
      </c>
      <c r="H66">
        <f t="shared" si="15"/>
        <v>45</v>
      </c>
      <c r="I66">
        <f t="shared" ref="I66:I129" si="18">IF(MAX($C66:$D66)&lt;0,H66-180,IF(AND(D66&lt;0,E66&gt;0),H66+180,H66))</f>
        <v>45</v>
      </c>
      <c r="K66" t="str">
        <f>MID(INDEX('Old Paths'!$B$10:$AW$25,MOD(ROW()-1,16)+1,INT((ROW()-1)/16)+1),15,2)</f>
        <v>09</v>
      </c>
      <c r="M66" t="s">
        <v>451</v>
      </c>
      <c r="N66">
        <v>-85.914383220025115</v>
      </c>
      <c r="R66" s="29" t="str">
        <f t="shared" si="12"/>
        <v>04</v>
      </c>
    </row>
    <row r="67" spans="1:18">
      <c r="A67" s="16">
        <f>INDEX('Old Paths'!$B$80:$CS$95,MOD(ROW()-1,16)+1,INT((ROW()-1)/16)*2+COLUMN())</f>
        <v>-123</v>
      </c>
      <c r="B67" s="16">
        <f>-1*INDEX('Old Paths'!$B$80:$CS$95,MOD(ROW()-1,16)+1,INT((ROW()-1)/16)*2+COLUMN())</f>
        <v>29</v>
      </c>
      <c r="C67" s="16">
        <f t="shared" si="13"/>
        <v>7</v>
      </c>
      <c r="D67" s="16">
        <f t="shared" si="14"/>
        <v>5</v>
      </c>
      <c r="F67">
        <f t="shared" si="16"/>
        <v>0.7142857142857143</v>
      </c>
      <c r="G67">
        <f t="shared" si="17"/>
        <v>35.537677791974382</v>
      </c>
      <c r="H67">
        <f t="shared" si="15"/>
        <v>35.537677791974382</v>
      </c>
      <c r="I67">
        <f t="shared" si="18"/>
        <v>35.537677791974382</v>
      </c>
      <c r="K67" t="str">
        <f>MID(INDEX('Old Paths'!$B$10:$AW$25,MOD(ROW()-1,16)+1,INT((ROW()-1)/16)+1),15,2)</f>
        <v>0A</v>
      </c>
      <c r="M67" t="s">
        <v>451</v>
      </c>
      <c r="N67">
        <v>-84.805571092265197</v>
      </c>
      <c r="R67" s="29" t="str">
        <f t="shared" si="12"/>
        <v>05</v>
      </c>
    </row>
    <row r="68" spans="1:18">
      <c r="A68" s="16">
        <f>INDEX('Old Paths'!$B$80:$CS$95,MOD(ROW()-1,16)+1,INT((ROW()-1)/16)*2+COLUMN())</f>
        <v>-116</v>
      </c>
      <c r="B68" s="16">
        <f>-1*INDEX('Old Paths'!$B$80:$CS$95,MOD(ROW()-1,16)+1,INT((ROW()-1)/16)*2+COLUMN())</f>
        <v>34</v>
      </c>
      <c r="C68" s="16">
        <f t="shared" si="13"/>
        <v>5</v>
      </c>
      <c r="D68" s="16">
        <f t="shared" si="14"/>
        <v>8</v>
      </c>
      <c r="F68">
        <f t="shared" si="16"/>
        <v>1.6</v>
      </c>
      <c r="G68">
        <f t="shared" si="17"/>
        <v>57.994616791916499</v>
      </c>
      <c r="H68">
        <f t="shared" si="15"/>
        <v>57.994616791916499</v>
      </c>
      <c r="I68">
        <f t="shared" si="18"/>
        <v>57.994616791916499</v>
      </c>
      <c r="K68" t="str">
        <f>MID(INDEX('Old Paths'!$B$10:$AW$25,MOD(ROW()-1,16)+1,INT((ROW()-1)/16)+1),15,2)</f>
        <v>09</v>
      </c>
      <c r="M68" t="s">
        <v>454</v>
      </c>
      <c r="N68">
        <v>-84.289406862500371</v>
      </c>
      <c r="R68" s="29" t="str">
        <f t="shared" si="12"/>
        <v>06</v>
      </c>
    </row>
    <row r="69" spans="1:18">
      <c r="A69" s="16">
        <f>INDEX('Old Paths'!$B$80:$CS$95,MOD(ROW()-1,16)+1,INT((ROW()-1)/16)*2+COLUMN())</f>
        <v>-111</v>
      </c>
      <c r="B69" s="16">
        <f>-1*INDEX('Old Paths'!$B$80:$CS$95,MOD(ROW()-1,16)+1,INT((ROW()-1)/16)*2+COLUMN())</f>
        <v>42</v>
      </c>
      <c r="C69" s="16">
        <f t="shared" si="13"/>
        <v>-1</v>
      </c>
      <c r="D69" s="16">
        <f t="shared" si="14"/>
        <v>10</v>
      </c>
      <c r="F69">
        <f t="shared" si="16"/>
        <v>-10</v>
      </c>
      <c r="G69">
        <f t="shared" si="17"/>
        <v>-84.289406862500371</v>
      </c>
      <c r="H69">
        <f t="shared" si="15"/>
        <v>-84.289406862500371</v>
      </c>
      <c r="I69">
        <f t="shared" si="18"/>
        <v>-84.289406862500371</v>
      </c>
      <c r="K69" t="str">
        <f>MID(INDEX('Old Paths'!$B$10:$AW$25,MOD(ROW()-1,16)+1,INT((ROW()-1)/16)+1),15,2)</f>
        <v>07</v>
      </c>
      <c r="M69" t="s">
        <v>451</v>
      </c>
      <c r="N69">
        <v>-81.869897645844034</v>
      </c>
      <c r="R69" s="29" t="str">
        <f t="shared" si="12"/>
        <v>06</v>
      </c>
    </row>
    <row r="70" spans="1:18">
      <c r="A70" s="16">
        <f>INDEX('Old Paths'!$B$80:$CS$95,MOD(ROW()-1,16)+1,INT((ROW()-1)/16)*2+COLUMN())</f>
        <v>-112</v>
      </c>
      <c r="B70" s="16">
        <f>-1*INDEX('Old Paths'!$B$80:$CS$95,MOD(ROW()-1,16)+1,INT((ROW()-1)/16)*2+COLUMN())</f>
        <v>52</v>
      </c>
      <c r="C70" s="16" t="e">
        <f t="shared" si="13"/>
        <v>#N/A</v>
      </c>
      <c r="D70" s="16" t="e">
        <f t="shared" si="14"/>
        <v>#N/A</v>
      </c>
      <c r="F70" t="str">
        <f t="shared" si="16"/>
        <v/>
      </c>
      <c r="G70" t="str">
        <f t="shared" si="17"/>
        <v/>
      </c>
      <c r="H70" t="e">
        <f t="shared" si="15"/>
        <v>#N/A</v>
      </c>
      <c r="I70" t="e">
        <f t="shared" si="18"/>
        <v>#N/A</v>
      </c>
      <c r="K70" t="str">
        <f>MID(INDEX('Old Paths'!$B$10:$AW$25,MOD(ROW()-1,16)+1,INT((ROW()-1)/16)+1),15,2)</f>
        <v>00</v>
      </c>
      <c r="M70" t="s">
        <v>451</v>
      </c>
      <c r="N70">
        <v>-81.869897645844034</v>
      </c>
      <c r="R70" s="29" t="str">
        <f t="shared" si="12"/>
        <v>08</v>
      </c>
    </row>
    <row r="71" spans="1:18">
      <c r="A71" s="16" t="e">
        <f>INDEX('Old Paths'!$B$80:$CS$95,MOD(ROW()-1,16)+1,INT((ROW()-1)/16)*2+COLUMN())</f>
        <v>#N/A</v>
      </c>
      <c r="B71" s="16" t="e">
        <f>-1*INDEX('Old Paths'!$B$80:$CS$95,MOD(ROW()-1,16)+1,INT((ROW()-1)/16)*2+COLUMN())</f>
        <v>#N/A</v>
      </c>
      <c r="C71" s="16" t="e">
        <f t="shared" si="13"/>
        <v>#N/A</v>
      </c>
      <c r="D71" s="16" t="e">
        <f t="shared" si="14"/>
        <v>#N/A</v>
      </c>
      <c r="F71" t="str">
        <f t="shared" si="16"/>
        <v/>
      </c>
      <c r="G71" t="str">
        <f t="shared" si="17"/>
        <v/>
      </c>
      <c r="H71" t="e">
        <f t="shared" si="15"/>
        <v>#N/A</v>
      </c>
      <c r="I71" t="e">
        <f t="shared" si="18"/>
        <v>#N/A</v>
      </c>
      <c r="K71" t="str">
        <f>MID(INDEX('Old Paths'!$B$10:$AW$25,MOD(ROW()-1,16)+1,INT((ROW()-1)/16)+1),15,2)</f>
        <v/>
      </c>
      <c r="M71" t="s">
        <v>451</v>
      </c>
      <c r="N71">
        <v>-81.869897645844034</v>
      </c>
      <c r="R71" s="29" t="str">
        <f t="shared" si="12"/>
        <v>09</v>
      </c>
    </row>
    <row r="72" spans="1:18">
      <c r="A72" s="16" t="e">
        <f>INDEX('Old Paths'!$B$80:$CS$95,MOD(ROW()-1,16)+1,INT((ROW()-1)/16)*2+COLUMN())</f>
        <v>#N/A</v>
      </c>
      <c r="B72" s="16" t="e">
        <f>-1*INDEX('Old Paths'!$B$80:$CS$95,MOD(ROW()-1,16)+1,INT((ROW()-1)/16)*2+COLUMN())</f>
        <v>#N/A</v>
      </c>
      <c r="C72" s="16" t="e">
        <f t="shared" si="13"/>
        <v>#N/A</v>
      </c>
      <c r="D72" s="16" t="e">
        <f t="shared" si="14"/>
        <v>#N/A</v>
      </c>
      <c r="F72" t="str">
        <f t="shared" si="16"/>
        <v/>
      </c>
      <c r="G72" t="str">
        <f t="shared" si="17"/>
        <v/>
      </c>
      <c r="H72" t="e">
        <f t="shared" si="15"/>
        <v>#N/A</v>
      </c>
      <c r="I72" t="e">
        <f t="shared" si="18"/>
        <v>#N/A</v>
      </c>
      <c r="K72" t="str">
        <f>MID(INDEX('Old Paths'!$B$10:$AW$25,MOD(ROW()-1,16)+1,INT((ROW()-1)/16)+1),15,2)</f>
        <v/>
      </c>
      <c r="M72" t="s">
        <v>451</v>
      </c>
      <c r="N72">
        <v>-81.869897645844034</v>
      </c>
      <c r="R72" s="29" t="str">
        <f t="shared" si="12"/>
        <v>0A</v>
      </c>
    </row>
    <row r="73" spans="1:18">
      <c r="A73" s="16" t="e">
        <f>INDEX('Old Paths'!$B$80:$CS$95,MOD(ROW()-1,16)+1,INT((ROW()-1)/16)*2+COLUMN())</f>
        <v>#N/A</v>
      </c>
      <c r="B73" s="16" t="e">
        <f>-1*INDEX('Old Paths'!$B$80:$CS$95,MOD(ROW()-1,16)+1,INT((ROW()-1)/16)*2+COLUMN())</f>
        <v>#N/A</v>
      </c>
      <c r="C73" s="16" t="e">
        <f t="shared" si="13"/>
        <v>#N/A</v>
      </c>
      <c r="D73" s="16" t="e">
        <f t="shared" si="14"/>
        <v>#N/A</v>
      </c>
      <c r="F73" t="str">
        <f t="shared" si="16"/>
        <v/>
      </c>
      <c r="G73" t="str">
        <f t="shared" si="17"/>
        <v/>
      </c>
      <c r="H73" t="e">
        <f t="shared" si="15"/>
        <v>#N/A</v>
      </c>
      <c r="I73" t="e">
        <f t="shared" si="18"/>
        <v>#N/A</v>
      </c>
      <c r="K73" t="str">
        <f>MID(INDEX('Old Paths'!$B$10:$AW$25,MOD(ROW()-1,16)+1,INT((ROW()-1)/16)+1),15,2)</f>
        <v/>
      </c>
      <c r="M73" t="s">
        <v>454</v>
      </c>
      <c r="N73">
        <v>-81.869897645844034</v>
      </c>
      <c r="R73" s="29" t="str">
        <f t="shared" si="12"/>
        <v>0A</v>
      </c>
    </row>
    <row r="74" spans="1:18">
      <c r="A74" s="16" t="e">
        <f>INDEX('Old Paths'!$B$80:$CS$95,MOD(ROW()-1,16)+1,INT((ROW()-1)/16)*2+COLUMN())</f>
        <v>#N/A</v>
      </c>
      <c r="B74" s="16" t="e">
        <f>-1*INDEX('Old Paths'!$B$80:$CS$95,MOD(ROW()-1,16)+1,INT((ROW()-1)/16)*2+COLUMN())</f>
        <v>#N/A</v>
      </c>
      <c r="C74" s="16" t="e">
        <f t="shared" si="13"/>
        <v>#N/A</v>
      </c>
      <c r="D74" s="16" t="e">
        <f t="shared" si="14"/>
        <v>#N/A</v>
      </c>
      <c r="F74" t="str">
        <f t="shared" si="16"/>
        <v/>
      </c>
      <c r="G74" t="str">
        <f t="shared" si="17"/>
        <v/>
      </c>
      <c r="H74" t="e">
        <f t="shared" si="15"/>
        <v>#N/A</v>
      </c>
      <c r="I74" t="e">
        <f t="shared" si="18"/>
        <v>#N/A</v>
      </c>
      <c r="K74" t="str">
        <f>MID(INDEX('Old Paths'!$B$10:$AW$25,MOD(ROW()-1,16)+1,INT((ROW()-1)/16)+1),15,2)</f>
        <v/>
      </c>
      <c r="M74" t="s">
        <v>454</v>
      </c>
      <c r="N74">
        <v>-81.869897645844034</v>
      </c>
      <c r="R74" s="29" t="e">
        <f>RIGHT(DEC2HEX(INT(IF(#REF!=0,IF(#REF!&lt;0,270,90),IF(#REF!=0,IF(#REF!&lt;0,180,0),IF(#REF!&gt;0,IF(#REF!&gt;0,0,360),IF(#REF!&gt;0,180,180))+ATAN(#REF!/#REF!)*180/PI()))/22.5)-4,2),2)</f>
        <v>#REF!</v>
      </c>
    </row>
    <row r="75" spans="1:18">
      <c r="A75" s="16" t="e">
        <f>INDEX('Old Paths'!$B$80:$CS$95,MOD(ROW()-1,16)+1,INT((ROW()-1)/16)*2+COLUMN())</f>
        <v>#N/A</v>
      </c>
      <c r="B75" s="16" t="e">
        <f>-1*INDEX('Old Paths'!$B$80:$CS$95,MOD(ROW()-1,16)+1,INT((ROW()-1)/16)*2+COLUMN())</f>
        <v>#N/A</v>
      </c>
      <c r="C75" s="16" t="e">
        <f t="shared" si="13"/>
        <v>#N/A</v>
      </c>
      <c r="D75" s="16" t="e">
        <f t="shared" si="14"/>
        <v>#N/A</v>
      </c>
      <c r="F75" t="str">
        <f t="shared" si="16"/>
        <v/>
      </c>
      <c r="G75" t="str">
        <f t="shared" si="17"/>
        <v/>
      </c>
      <c r="H75" t="e">
        <f t="shared" si="15"/>
        <v>#N/A</v>
      </c>
      <c r="I75" t="e">
        <f t="shared" si="18"/>
        <v>#N/A</v>
      </c>
      <c r="K75" t="str">
        <f>MID(INDEX('Old Paths'!$B$10:$AW$25,MOD(ROW()-1,16)+1,INT((ROW()-1)/16)+1),15,2)</f>
        <v/>
      </c>
      <c r="M75" t="s">
        <v>451</v>
      </c>
      <c r="N75">
        <v>-81.869897645844034</v>
      </c>
    </row>
    <row r="76" spans="1:18">
      <c r="A76" s="16" t="e">
        <f>INDEX('Old Paths'!$B$80:$CS$95,MOD(ROW()-1,16)+1,INT((ROW()-1)/16)*2+COLUMN())</f>
        <v>#N/A</v>
      </c>
      <c r="B76" s="16" t="e">
        <f>-1*INDEX('Old Paths'!$B$80:$CS$95,MOD(ROW()-1,16)+1,INT((ROW()-1)/16)*2+COLUMN())</f>
        <v>#N/A</v>
      </c>
      <c r="C76" s="16" t="e">
        <f t="shared" si="13"/>
        <v>#N/A</v>
      </c>
      <c r="D76" s="16" t="e">
        <f t="shared" si="14"/>
        <v>#N/A</v>
      </c>
      <c r="F76" t="str">
        <f t="shared" si="16"/>
        <v/>
      </c>
      <c r="G76" t="str">
        <f t="shared" si="17"/>
        <v/>
      </c>
      <c r="H76" t="e">
        <f t="shared" si="15"/>
        <v>#N/A</v>
      </c>
      <c r="I76" t="e">
        <f t="shared" si="18"/>
        <v>#N/A</v>
      </c>
      <c r="K76" t="str">
        <f>MID(INDEX('Old Paths'!$B$10:$AW$25,MOD(ROW()-1,16)+1,INT((ROW()-1)/16)+1),15,2)</f>
        <v/>
      </c>
      <c r="M76" t="s">
        <v>451</v>
      </c>
      <c r="N76">
        <v>-81.869897645844034</v>
      </c>
    </row>
    <row r="77" spans="1:18">
      <c r="A77" s="16" t="e">
        <f>INDEX('Old Paths'!$B$80:$CS$95,MOD(ROW()-1,16)+1,INT((ROW()-1)/16)*2+COLUMN())</f>
        <v>#N/A</v>
      </c>
      <c r="B77" s="16" t="e">
        <f>-1*INDEX('Old Paths'!$B$80:$CS$95,MOD(ROW()-1,16)+1,INT((ROW()-1)/16)*2+COLUMN())</f>
        <v>#N/A</v>
      </c>
      <c r="C77" s="16" t="e">
        <f t="shared" si="13"/>
        <v>#N/A</v>
      </c>
      <c r="D77" s="16" t="e">
        <f t="shared" si="14"/>
        <v>#N/A</v>
      </c>
      <c r="F77" t="str">
        <f t="shared" si="16"/>
        <v/>
      </c>
      <c r="G77" t="str">
        <f t="shared" si="17"/>
        <v/>
      </c>
      <c r="H77" t="e">
        <f t="shared" si="15"/>
        <v>#N/A</v>
      </c>
      <c r="I77" t="e">
        <f t="shared" si="18"/>
        <v>#N/A</v>
      </c>
      <c r="K77" t="str">
        <f>MID(INDEX('Old Paths'!$B$10:$AW$25,MOD(ROW()-1,16)+1,INT((ROW()-1)/16)+1),15,2)</f>
        <v/>
      </c>
      <c r="M77" t="s">
        <v>454</v>
      </c>
      <c r="N77">
        <v>-81.869897645844034</v>
      </c>
    </row>
    <row r="78" spans="1:18">
      <c r="A78" s="16" t="e">
        <f>INDEX('Old Paths'!$B$80:$CS$95,MOD(ROW()-1,16)+1,INT((ROW()-1)/16)*2+COLUMN())</f>
        <v>#N/A</v>
      </c>
      <c r="B78" s="16" t="e">
        <f>-1*INDEX('Old Paths'!$B$80:$CS$95,MOD(ROW()-1,16)+1,INT((ROW()-1)/16)*2+COLUMN())</f>
        <v>#N/A</v>
      </c>
      <c r="C78" s="16" t="e">
        <f t="shared" si="13"/>
        <v>#N/A</v>
      </c>
      <c r="D78" s="16" t="e">
        <f t="shared" si="14"/>
        <v>#N/A</v>
      </c>
      <c r="F78" t="str">
        <f t="shared" si="16"/>
        <v/>
      </c>
      <c r="G78" t="str">
        <f t="shared" si="17"/>
        <v/>
      </c>
      <c r="H78" t="e">
        <f t="shared" si="15"/>
        <v>#N/A</v>
      </c>
      <c r="I78" t="e">
        <f t="shared" si="18"/>
        <v>#N/A</v>
      </c>
      <c r="K78" t="str">
        <f>MID(INDEX('Old Paths'!$B$10:$AW$25,MOD(ROW()-1,16)+1,INT((ROW()-1)/16)+1),15,2)</f>
        <v/>
      </c>
      <c r="M78" t="s">
        <v>451</v>
      </c>
      <c r="N78">
        <v>-80.537677791974389</v>
      </c>
    </row>
    <row r="79" spans="1:18">
      <c r="A79" s="16" t="e">
        <f>INDEX('Old Paths'!$B$80:$CS$95,MOD(ROW()-1,16)+1,INT((ROW()-1)/16)*2+COLUMN())</f>
        <v>#N/A</v>
      </c>
      <c r="B79" s="16" t="e">
        <f>-1*INDEX('Old Paths'!$B$80:$CS$95,MOD(ROW()-1,16)+1,INT((ROW()-1)/16)*2+COLUMN())</f>
        <v>#N/A</v>
      </c>
      <c r="C79" s="16" t="e">
        <f t="shared" si="13"/>
        <v>#N/A</v>
      </c>
      <c r="D79" s="16" t="e">
        <f t="shared" si="14"/>
        <v>#N/A</v>
      </c>
      <c r="F79" t="str">
        <f t="shared" si="16"/>
        <v/>
      </c>
      <c r="G79" t="str">
        <f t="shared" si="17"/>
        <v/>
      </c>
      <c r="H79" t="e">
        <f t="shared" si="15"/>
        <v>#N/A</v>
      </c>
      <c r="I79" t="e">
        <f t="shared" si="18"/>
        <v>#N/A</v>
      </c>
      <c r="K79" t="str">
        <f>MID(INDEX('Old Paths'!$B$10:$AW$25,MOD(ROW()-1,16)+1,INT((ROW()-1)/16)+1),15,2)</f>
        <v/>
      </c>
      <c r="M79" t="s">
        <v>451</v>
      </c>
      <c r="N79">
        <v>-80.537677791974389</v>
      </c>
    </row>
    <row r="80" spans="1:18">
      <c r="A80" s="16" t="e">
        <f>INDEX('Old Paths'!$B$80:$CS$95,MOD(ROW()-1,16)+1,INT((ROW()-1)/16)*2+COLUMN())</f>
        <v>#N/A</v>
      </c>
      <c r="B80" s="16" t="e">
        <f>-1*INDEX('Old Paths'!$B$80:$CS$95,MOD(ROW()-1,16)+1,INT((ROW()-1)/16)*2+COLUMN())</f>
        <v>#N/A</v>
      </c>
      <c r="C80" s="16" t="e">
        <f t="shared" si="13"/>
        <v>#N/A</v>
      </c>
      <c r="D80" s="16" t="e">
        <f t="shared" si="14"/>
        <v>#N/A</v>
      </c>
      <c r="F80" t="str">
        <f t="shared" si="16"/>
        <v/>
      </c>
      <c r="G80" t="str">
        <f t="shared" si="17"/>
        <v/>
      </c>
      <c r="H80" t="e">
        <f t="shared" si="15"/>
        <v>#N/A</v>
      </c>
      <c r="I80" t="e">
        <f t="shared" si="18"/>
        <v>#N/A</v>
      </c>
      <c r="K80" t="str">
        <f>MID(INDEX('Old Paths'!$B$10:$AW$25,MOD(ROW()-1,16)+1,INT((ROW()-1)/16)+1),15,2)</f>
        <v/>
      </c>
      <c r="M80" t="s">
        <v>451</v>
      </c>
      <c r="N80">
        <v>-80.537677791974389</v>
      </c>
    </row>
    <row r="81" spans="1:14">
      <c r="A81" s="16">
        <f>INDEX('Old Paths'!$B$80:$CS$95,MOD(ROW()-1,16)+1,INT((ROW()-1)/16)*2+COLUMN())</f>
        <v>-112</v>
      </c>
      <c r="B81" s="16">
        <f>-1*INDEX('Old Paths'!$B$80:$CS$95,MOD(ROW()-1,16)+1,INT((ROW()-1)/16)*2+COLUMN())</f>
        <v>52</v>
      </c>
      <c r="C81" s="16">
        <f t="shared" si="13"/>
        <v>5</v>
      </c>
      <c r="D81" s="16">
        <f t="shared" si="14"/>
        <v>9</v>
      </c>
      <c r="F81">
        <f t="shared" si="16"/>
        <v>1.8</v>
      </c>
      <c r="G81">
        <f t="shared" si="17"/>
        <v>60.945395900922861</v>
      </c>
      <c r="H81">
        <f t="shared" si="15"/>
        <v>60.945395900922861</v>
      </c>
      <c r="I81">
        <f t="shared" si="18"/>
        <v>60.945395900922861</v>
      </c>
      <c r="K81" t="str">
        <f>MID(INDEX('Old Paths'!$B$10:$AW$25,MOD(ROW()-1,16)+1,INT((ROW()-1)/16)+1),15,2)</f>
        <v>09</v>
      </c>
      <c r="M81" t="s">
        <v>454</v>
      </c>
      <c r="N81">
        <v>-80.537677791974389</v>
      </c>
    </row>
    <row r="82" spans="1:14">
      <c r="A82" s="16">
        <f>INDEX('Old Paths'!$B$80:$CS$95,MOD(ROW()-1,16)+1,INT((ROW()-1)/16)*2+COLUMN())</f>
        <v>-107</v>
      </c>
      <c r="B82" s="16">
        <f>-1*INDEX('Old Paths'!$B$80:$CS$95,MOD(ROW()-1,16)+1,INT((ROW()-1)/16)*2+COLUMN())</f>
        <v>61</v>
      </c>
      <c r="C82" s="16">
        <f t="shared" si="13"/>
        <v>0</v>
      </c>
      <c r="D82" s="16">
        <f t="shared" si="14"/>
        <v>10</v>
      </c>
      <c r="F82" t="str">
        <f t="shared" si="16"/>
        <v/>
      </c>
      <c r="G82" t="str">
        <f t="shared" si="17"/>
        <v/>
      </c>
      <c r="H82">
        <f t="shared" si="15"/>
        <v>90</v>
      </c>
      <c r="I82">
        <f t="shared" si="18"/>
        <v>90</v>
      </c>
      <c r="K82" t="str">
        <f>MID(INDEX('Old Paths'!$B$10:$AW$25,MOD(ROW()-1,16)+1,INT((ROW()-1)/16)+1),15,2)</f>
        <v>07</v>
      </c>
      <c r="M82" t="s">
        <v>454</v>
      </c>
      <c r="N82">
        <v>-80.537677791974389</v>
      </c>
    </row>
    <row r="83" spans="1:14">
      <c r="A83" s="16">
        <f>INDEX('Old Paths'!$B$80:$CS$95,MOD(ROW()-1,16)+1,INT((ROW()-1)/16)*2+COLUMN())</f>
        <v>-107</v>
      </c>
      <c r="B83" s="16">
        <f>-1*INDEX('Old Paths'!$B$80:$CS$95,MOD(ROW()-1,16)+1,INT((ROW()-1)/16)*2+COLUMN())</f>
        <v>71</v>
      </c>
      <c r="C83" s="16">
        <f t="shared" si="13"/>
        <v>-3</v>
      </c>
      <c r="D83" s="16">
        <f t="shared" si="14"/>
        <v>8</v>
      </c>
      <c r="F83">
        <f t="shared" si="16"/>
        <v>-2.6666666666666665</v>
      </c>
      <c r="G83">
        <f t="shared" si="17"/>
        <v>-69.443954780416533</v>
      </c>
      <c r="H83">
        <f t="shared" si="15"/>
        <v>-69.443954780416533</v>
      </c>
      <c r="I83">
        <f t="shared" si="18"/>
        <v>-69.443954780416533</v>
      </c>
      <c r="K83" t="str">
        <f>MID(INDEX('Old Paths'!$B$10:$AW$25,MOD(ROW()-1,16)+1,INT((ROW()-1)/16)+1),15,2)</f>
        <v>07</v>
      </c>
      <c r="M83" t="s">
        <v>454</v>
      </c>
      <c r="N83">
        <v>-80.537677791974389</v>
      </c>
    </row>
    <row r="84" spans="1:14">
      <c r="A84" s="16">
        <f>INDEX('Old Paths'!$B$80:$CS$95,MOD(ROW()-1,16)+1,INT((ROW()-1)/16)*2+COLUMN())</f>
        <v>-110</v>
      </c>
      <c r="B84" s="16">
        <f>-1*INDEX('Old Paths'!$B$80:$CS$95,MOD(ROW()-1,16)+1,INT((ROW()-1)/16)*2+COLUMN())</f>
        <v>79</v>
      </c>
      <c r="C84" s="16">
        <f t="shared" si="13"/>
        <v>-6</v>
      </c>
      <c r="D84" s="16">
        <f t="shared" si="14"/>
        <v>5</v>
      </c>
      <c r="F84">
        <f t="shared" si="16"/>
        <v>-0.83333333333333337</v>
      </c>
      <c r="G84">
        <f t="shared" si="17"/>
        <v>-39.805571092265197</v>
      </c>
      <c r="H84">
        <f t="shared" si="15"/>
        <v>-39.805571092265197</v>
      </c>
      <c r="I84">
        <f t="shared" si="18"/>
        <v>-39.805571092265197</v>
      </c>
      <c r="K84" t="str">
        <f>MID(INDEX('Old Paths'!$B$10:$AW$25,MOD(ROW()-1,16)+1,INT((ROW()-1)/16)+1),15,2)</f>
        <v>05</v>
      </c>
      <c r="M84" t="s">
        <v>454</v>
      </c>
      <c r="N84">
        <v>-79.69515353123397</v>
      </c>
    </row>
    <row r="85" spans="1:14">
      <c r="A85" s="16">
        <f>INDEX('Old Paths'!$B$80:$CS$95,MOD(ROW()-1,16)+1,INT((ROW()-1)/16)*2+COLUMN())</f>
        <v>-116</v>
      </c>
      <c r="B85" s="16">
        <f>-1*INDEX('Old Paths'!$B$80:$CS$95,MOD(ROW()-1,16)+1,INT((ROW()-1)/16)*2+COLUMN())</f>
        <v>84</v>
      </c>
      <c r="C85" s="16">
        <f t="shared" si="13"/>
        <v>-4</v>
      </c>
      <c r="D85" s="16">
        <f t="shared" si="14"/>
        <v>8</v>
      </c>
      <c r="F85">
        <f t="shared" si="16"/>
        <v>-2</v>
      </c>
      <c r="G85">
        <f t="shared" si="17"/>
        <v>-63.43494882292201</v>
      </c>
      <c r="H85">
        <f t="shared" si="15"/>
        <v>-63.43494882292201</v>
      </c>
      <c r="I85">
        <f t="shared" si="18"/>
        <v>-63.43494882292201</v>
      </c>
      <c r="K85" t="str">
        <f>MID(INDEX('Old Paths'!$B$10:$AW$25,MOD(ROW()-1,16)+1,INT((ROW()-1)/16)+1),15,2)</f>
        <v>06</v>
      </c>
      <c r="M85" t="s">
        <v>451</v>
      </c>
      <c r="N85">
        <v>-78.690067525979785</v>
      </c>
    </row>
    <row r="86" spans="1:14">
      <c r="A86" s="16">
        <f>INDEX('Old Paths'!$B$80:$CS$95,MOD(ROW()-1,16)+1,INT((ROW()-1)/16)*2+COLUMN())</f>
        <v>-120</v>
      </c>
      <c r="B86" s="16">
        <f>-1*INDEX('Old Paths'!$B$80:$CS$95,MOD(ROW()-1,16)+1,INT((ROW()-1)/16)*2+COLUMN())</f>
        <v>92</v>
      </c>
      <c r="C86" s="16" t="e">
        <f t="shared" si="13"/>
        <v>#N/A</v>
      </c>
      <c r="D86" s="16" t="e">
        <f t="shared" si="14"/>
        <v>#N/A</v>
      </c>
      <c r="F86" t="str">
        <f t="shared" si="16"/>
        <v/>
      </c>
      <c r="G86" t="str">
        <f t="shared" si="17"/>
        <v/>
      </c>
      <c r="H86" t="e">
        <f t="shared" si="15"/>
        <v>#N/A</v>
      </c>
      <c r="I86" t="e">
        <f t="shared" si="18"/>
        <v>#N/A</v>
      </c>
      <c r="K86" t="str">
        <f>MID(INDEX('Old Paths'!$B$10:$AW$25,MOD(ROW()-1,16)+1,INT((ROW()-1)/16)+1),15,2)</f>
        <v>00</v>
      </c>
      <c r="M86" t="s">
        <v>451</v>
      </c>
      <c r="N86">
        <v>-75.963756532073532</v>
      </c>
    </row>
    <row r="87" spans="1:14">
      <c r="A87" s="16" t="e">
        <f>INDEX('Old Paths'!$B$80:$CS$95,MOD(ROW()-1,16)+1,INT((ROW()-1)/16)*2+COLUMN())</f>
        <v>#N/A</v>
      </c>
      <c r="B87" s="16" t="e">
        <f>-1*INDEX('Old Paths'!$B$80:$CS$95,MOD(ROW()-1,16)+1,INT((ROW()-1)/16)*2+COLUMN())</f>
        <v>#N/A</v>
      </c>
      <c r="C87" s="16" t="e">
        <f t="shared" si="13"/>
        <v>#N/A</v>
      </c>
      <c r="D87" s="16" t="e">
        <f t="shared" si="14"/>
        <v>#N/A</v>
      </c>
      <c r="F87" t="str">
        <f t="shared" si="16"/>
        <v/>
      </c>
      <c r="G87" t="str">
        <f t="shared" si="17"/>
        <v/>
      </c>
      <c r="H87" t="e">
        <f t="shared" si="15"/>
        <v>#N/A</v>
      </c>
      <c r="I87" t="e">
        <f t="shared" si="18"/>
        <v>#N/A</v>
      </c>
      <c r="K87" t="str">
        <f>MID(INDEX('Old Paths'!$B$10:$AW$25,MOD(ROW()-1,16)+1,INT((ROW()-1)/16)+1),15,2)</f>
        <v/>
      </c>
      <c r="M87" t="s">
        <v>454</v>
      </c>
      <c r="N87">
        <v>-74.744881296942225</v>
      </c>
    </row>
    <row r="88" spans="1:14">
      <c r="A88" s="16" t="e">
        <f>INDEX('Old Paths'!$B$80:$CS$95,MOD(ROW()-1,16)+1,INT((ROW()-1)/16)*2+COLUMN())</f>
        <v>#N/A</v>
      </c>
      <c r="B88" s="16" t="e">
        <f>-1*INDEX('Old Paths'!$B$80:$CS$95,MOD(ROW()-1,16)+1,INT((ROW()-1)/16)*2+COLUMN())</f>
        <v>#N/A</v>
      </c>
      <c r="C88" s="16" t="e">
        <f t="shared" si="13"/>
        <v>#N/A</v>
      </c>
      <c r="D88" s="16" t="e">
        <f t="shared" si="14"/>
        <v>#N/A</v>
      </c>
      <c r="F88" t="str">
        <f t="shared" si="16"/>
        <v/>
      </c>
      <c r="G88" t="str">
        <f t="shared" si="17"/>
        <v/>
      </c>
      <c r="H88" t="e">
        <f t="shared" si="15"/>
        <v>#N/A</v>
      </c>
      <c r="I88" t="e">
        <f t="shared" si="18"/>
        <v>#N/A</v>
      </c>
      <c r="K88" t="str">
        <f>MID(INDEX('Old Paths'!$B$10:$AW$25,MOD(ROW()-1,16)+1,INT((ROW()-1)/16)+1),15,2)</f>
        <v/>
      </c>
      <c r="M88" t="s">
        <v>451</v>
      </c>
      <c r="N88">
        <v>-74.054604099077153</v>
      </c>
    </row>
    <row r="89" spans="1:14">
      <c r="A89" s="16" t="e">
        <f>INDEX('Old Paths'!$B$80:$CS$95,MOD(ROW()-1,16)+1,INT((ROW()-1)/16)*2+COLUMN())</f>
        <v>#N/A</v>
      </c>
      <c r="B89" s="16" t="e">
        <f>-1*INDEX('Old Paths'!$B$80:$CS$95,MOD(ROW()-1,16)+1,INT((ROW()-1)/16)*2+COLUMN())</f>
        <v>#N/A</v>
      </c>
      <c r="C89" s="16" t="e">
        <f t="shared" si="13"/>
        <v>#N/A</v>
      </c>
      <c r="D89" s="16" t="e">
        <f t="shared" si="14"/>
        <v>#N/A</v>
      </c>
      <c r="F89" t="str">
        <f t="shared" si="16"/>
        <v/>
      </c>
      <c r="G89" t="str">
        <f t="shared" si="17"/>
        <v/>
      </c>
      <c r="H89" t="e">
        <f t="shared" si="15"/>
        <v>#N/A</v>
      </c>
      <c r="I89" t="e">
        <f t="shared" si="18"/>
        <v>#N/A</v>
      </c>
      <c r="K89" t="str">
        <f>MID(INDEX('Old Paths'!$B$10:$AW$25,MOD(ROW()-1,16)+1,INT((ROW()-1)/16)+1),15,2)</f>
        <v/>
      </c>
      <c r="M89" t="s">
        <v>454</v>
      </c>
      <c r="N89">
        <v>-74.054604099077153</v>
      </c>
    </row>
    <row r="90" spans="1:14">
      <c r="A90" s="16" t="e">
        <f>INDEX('Old Paths'!$B$80:$CS$95,MOD(ROW()-1,16)+1,INT((ROW()-1)/16)*2+COLUMN())</f>
        <v>#N/A</v>
      </c>
      <c r="B90" s="16" t="e">
        <f>-1*INDEX('Old Paths'!$B$80:$CS$95,MOD(ROW()-1,16)+1,INT((ROW()-1)/16)*2+COLUMN())</f>
        <v>#N/A</v>
      </c>
      <c r="C90" s="16" t="e">
        <f t="shared" si="13"/>
        <v>#N/A</v>
      </c>
      <c r="D90" s="16" t="e">
        <f t="shared" si="14"/>
        <v>#N/A</v>
      </c>
      <c r="F90" t="str">
        <f t="shared" si="16"/>
        <v/>
      </c>
      <c r="G90" t="str">
        <f t="shared" si="17"/>
        <v/>
      </c>
      <c r="H90" t="e">
        <f t="shared" si="15"/>
        <v>#N/A</v>
      </c>
      <c r="I90" t="e">
        <f t="shared" si="18"/>
        <v>#N/A</v>
      </c>
      <c r="K90" t="str">
        <f>MID(INDEX('Old Paths'!$B$10:$AW$25,MOD(ROW()-1,16)+1,INT((ROW()-1)/16)+1),15,2)</f>
        <v/>
      </c>
      <c r="M90" t="s">
        <v>451</v>
      </c>
      <c r="N90">
        <v>-71.56505117707799</v>
      </c>
    </row>
    <row r="91" spans="1:14">
      <c r="A91" s="16" t="e">
        <f>INDEX('Old Paths'!$B$80:$CS$95,MOD(ROW()-1,16)+1,INT((ROW()-1)/16)*2+COLUMN())</f>
        <v>#N/A</v>
      </c>
      <c r="B91" s="16" t="e">
        <f>-1*INDEX('Old Paths'!$B$80:$CS$95,MOD(ROW()-1,16)+1,INT((ROW()-1)/16)*2+COLUMN())</f>
        <v>#N/A</v>
      </c>
      <c r="C91" s="16" t="e">
        <f t="shared" si="13"/>
        <v>#N/A</v>
      </c>
      <c r="D91" s="16" t="e">
        <f t="shared" si="14"/>
        <v>#N/A</v>
      </c>
      <c r="F91" t="str">
        <f t="shared" si="16"/>
        <v/>
      </c>
      <c r="G91" t="str">
        <f t="shared" si="17"/>
        <v/>
      </c>
      <c r="H91" t="e">
        <f t="shared" si="15"/>
        <v>#N/A</v>
      </c>
      <c r="I91" t="e">
        <f t="shared" si="18"/>
        <v>#N/A</v>
      </c>
      <c r="K91" t="str">
        <f>MID(INDEX('Old Paths'!$B$10:$AW$25,MOD(ROW()-1,16)+1,INT((ROW()-1)/16)+1),15,2)</f>
        <v/>
      </c>
      <c r="M91" t="s">
        <v>451</v>
      </c>
      <c r="N91">
        <v>-71.56505117707799</v>
      </c>
    </row>
    <row r="92" spans="1:14">
      <c r="A92" s="16" t="e">
        <f>INDEX('Old Paths'!$B$80:$CS$95,MOD(ROW()-1,16)+1,INT((ROW()-1)/16)*2+COLUMN())</f>
        <v>#N/A</v>
      </c>
      <c r="B92" s="16" t="e">
        <f>-1*INDEX('Old Paths'!$B$80:$CS$95,MOD(ROW()-1,16)+1,INT((ROW()-1)/16)*2+COLUMN())</f>
        <v>#N/A</v>
      </c>
      <c r="C92" s="16" t="e">
        <f t="shared" si="13"/>
        <v>#N/A</v>
      </c>
      <c r="D92" s="16" t="e">
        <f t="shared" si="14"/>
        <v>#N/A</v>
      </c>
      <c r="F92" t="str">
        <f t="shared" si="16"/>
        <v/>
      </c>
      <c r="G92" t="str">
        <f t="shared" si="17"/>
        <v/>
      </c>
      <c r="H92" t="e">
        <f t="shared" si="15"/>
        <v>#N/A</v>
      </c>
      <c r="I92" t="e">
        <f t="shared" si="18"/>
        <v>#N/A</v>
      </c>
      <c r="K92" t="str">
        <f>MID(INDEX('Old Paths'!$B$10:$AW$25,MOD(ROW()-1,16)+1,INT((ROW()-1)/16)+1),15,2)</f>
        <v/>
      </c>
      <c r="M92" t="s">
        <v>451</v>
      </c>
      <c r="N92">
        <v>-71.56505117707799</v>
      </c>
    </row>
    <row r="93" spans="1:14">
      <c r="A93" s="16" t="e">
        <f>INDEX('Old Paths'!$B$80:$CS$95,MOD(ROW()-1,16)+1,INT((ROW()-1)/16)*2+COLUMN())</f>
        <v>#N/A</v>
      </c>
      <c r="B93" s="16" t="e">
        <f>-1*INDEX('Old Paths'!$B$80:$CS$95,MOD(ROW()-1,16)+1,INT((ROW()-1)/16)*2+COLUMN())</f>
        <v>#N/A</v>
      </c>
      <c r="C93" s="16" t="e">
        <f t="shared" si="13"/>
        <v>#N/A</v>
      </c>
      <c r="D93" s="16" t="e">
        <f t="shared" si="14"/>
        <v>#N/A</v>
      </c>
      <c r="F93" t="str">
        <f t="shared" si="16"/>
        <v/>
      </c>
      <c r="G93" t="str">
        <f t="shared" si="17"/>
        <v/>
      </c>
      <c r="H93" t="e">
        <f t="shared" si="15"/>
        <v>#N/A</v>
      </c>
      <c r="I93" t="e">
        <f t="shared" si="18"/>
        <v>#N/A</v>
      </c>
      <c r="K93" t="str">
        <f>MID(INDEX('Old Paths'!$B$10:$AW$25,MOD(ROW()-1,16)+1,INT((ROW()-1)/16)+1),15,2)</f>
        <v/>
      </c>
      <c r="M93" t="s">
        <v>451</v>
      </c>
      <c r="N93">
        <v>-71.56505117707799</v>
      </c>
    </row>
    <row r="94" spans="1:14">
      <c r="A94" s="16" t="e">
        <f>INDEX('Old Paths'!$B$80:$CS$95,MOD(ROW()-1,16)+1,INT((ROW()-1)/16)*2+COLUMN())</f>
        <v>#N/A</v>
      </c>
      <c r="B94" s="16" t="e">
        <f>-1*INDEX('Old Paths'!$B$80:$CS$95,MOD(ROW()-1,16)+1,INT((ROW()-1)/16)*2+COLUMN())</f>
        <v>#N/A</v>
      </c>
      <c r="C94" s="16" t="e">
        <f t="shared" si="13"/>
        <v>#N/A</v>
      </c>
      <c r="D94" s="16" t="e">
        <f t="shared" si="14"/>
        <v>#N/A</v>
      </c>
      <c r="F94" t="str">
        <f t="shared" si="16"/>
        <v/>
      </c>
      <c r="G94" t="str">
        <f t="shared" si="17"/>
        <v/>
      </c>
      <c r="H94" t="e">
        <f t="shared" si="15"/>
        <v>#N/A</v>
      </c>
      <c r="I94" t="e">
        <f t="shared" si="18"/>
        <v>#N/A</v>
      </c>
      <c r="K94" t="str">
        <f>MID(INDEX('Old Paths'!$B$10:$AW$25,MOD(ROW()-1,16)+1,INT((ROW()-1)/16)+1),15,2)</f>
        <v/>
      </c>
      <c r="M94" t="s">
        <v>454</v>
      </c>
      <c r="N94">
        <v>-71.56505117707799</v>
      </c>
    </row>
    <row r="95" spans="1:14">
      <c r="A95" s="16" t="e">
        <f>INDEX('Old Paths'!$B$80:$CS$95,MOD(ROW()-1,16)+1,INT((ROW()-1)/16)*2+COLUMN())</f>
        <v>#N/A</v>
      </c>
      <c r="B95" s="16" t="e">
        <f>-1*INDEX('Old Paths'!$B$80:$CS$95,MOD(ROW()-1,16)+1,INT((ROW()-1)/16)*2+COLUMN())</f>
        <v>#N/A</v>
      </c>
      <c r="C95" s="16" t="e">
        <f t="shared" si="13"/>
        <v>#N/A</v>
      </c>
      <c r="D95" s="16" t="e">
        <f t="shared" si="14"/>
        <v>#N/A</v>
      </c>
      <c r="F95" t="str">
        <f t="shared" si="16"/>
        <v/>
      </c>
      <c r="G95" t="str">
        <f t="shared" si="17"/>
        <v/>
      </c>
      <c r="H95" t="e">
        <f t="shared" si="15"/>
        <v>#N/A</v>
      </c>
      <c r="I95" t="e">
        <f t="shared" si="18"/>
        <v>#N/A</v>
      </c>
      <c r="K95" t="str">
        <f>MID(INDEX('Old Paths'!$B$10:$AW$25,MOD(ROW()-1,16)+1,INT((ROW()-1)/16)+1),15,2)</f>
        <v/>
      </c>
      <c r="M95" t="s">
        <v>451</v>
      </c>
      <c r="N95">
        <v>-71.56505117707799</v>
      </c>
    </row>
    <row r="96" spans="1:14">
      <c r="A96" s="16" t="e">
        <f>INDEX('Old Paths'!$B$80:$CS$95,MOD(ROW()-1,16)+1,INT((ROW()-1)/16)*2+COLUMN())</f>
        <v>#N/A</v>
      </c>
      <c r="B96" s="16" t="e">
        <f>-1*INDEX('Old Paths'!$B$80:$CS$95,MOD(ROW()-1,16)+1,INT((ROW()-1)/16)*2+COLUMN())</f>
        <v>#N/A</v>
      </c>
      <c r="C96" s="16" t="e">
        <f t="shared" si="13"/>
        <v>#N/A</v>
      </c>
      <c r="D96" s="16" t="e">
        <f t="shared" si="14"/>
        <v>#N/A</v>
      </c>
      <c r="F96" t="str">
        <f t="shared" si="16"/>
        <v/>
      </c>
      <c r="G96" t="str">
        <f t="shared" si="17"/>
        <v/>
      </c>
      <c r="H96" t="e">
        <f t="shared" si="15"/>
        <v>#N/A</v>
      </c>
      <c r="I96" t="e">
        <f t="shared" si="18"/>
        <v>#N/A</v>
      </c>
      <c r="K96" t="str">
        <f>MID(INDEX('Old Paths'!$B$10:$AW$25,MOD(ROW()-1,16)+1,INT((ROW()-1)/16)+1),15,2)</f>
        <v/>
      </c>
      <c r="M96" t="s">
        <v>454</v>
      </c>
      <c r="N96">
        <v>-70.01689347810003</v>
      </c>
    </row>
    <row r="97" spans="1:14">
      <c r="A97" s="16">
        <f>INDEX('Old Paths'!$B$80:$CS$95,MOD(ROW()-1,16)+1,INT((ROW()-1)/16)*2+COLUMN())</f>
        <v>-120</v>
      </c>
      <c r="B97" s="16">
        <f>-1*INDEX('Old Paths'!$B$80:$CS$95,MOD(ROW()-1,16)+1,INT((ROW()-1)/16)*2+COLUMN())</f>
        <v>92</v>
      </c>
      <c r="C97" s="16">
        <f t="shared" si="13"/>
        <v>-7</v>
      </c>
      <c r="D97" s="16">
        <f t="shared" si="14"/>
        <v>-1</v>
      </c>
      <c r="F97">
        <f t="shared" si="16"/>
        <v>0.14285714285714285</v>
      </c>
      <c r="G97">
        <f t="shared" si="17"/>
        <v>8.1301023541559783</v>
      </c>
      <c r="H97">
        <f t="shared" si="15"/>
        <v>8.1301023541559783</v>
      </c>
      <c r="I97">
        <f t="shared" si="18"/>
        <v>-171.86989764584402</v>
      </c>
      <c r="K97" t="str">
        <f>MID(INDEX('Old Paths'!$B$10:$AW$25,MOD(ROW()-1,16)+1,INT((ROW()-1)/16)+1),15,2)</f>
        <v>03</v>
      </c>
      <c r="M97" t="s">
        <v>454</v>
      </c>
      <c r="N97">
        <v>-69.443954780416533</v>
      </c>
    </row>
    <row r="98" spans="1:14">
      <c r="A98" s="16">
        <f>INDEX('Old Paths'!$B$80:$CS$95,MOD(ROW()-1,16)+1,INT((ROW()-1)/16)*2+COLUMN())</f>
        <v>-127</v>
      </c>
      <c r="B98" s="16">
        <f>-1*INDEX('Old Paths'!$B$80:$CS$95,MOD(ROW()-1,16)+1,INT((ROW()-1)/16)*2+COLUMN())</f>
        <v>91</v>
      </c>
      <c r="C98" s="16">
        <f t="shared" si="13"/>
        <v>-5</v>
      </c>
      <c r="D98" s="16">
        <f t="shared" si="14"/>
        <v>-5</v>
      </c>
      <c r="F98">
        <f t="shared" si="16"/>
        <v>1</v>
      </c>
      <c r="G98">
        <f t="shared" si="17"/>
        <v>45</v>
      </c>
      <c r="H98">
        <f t="shared" si="15"/>
        <v>45</v>
      </c>
      <c r="I98">
        <f t="shared" si="18"/>
        <v>-135</v>
      </c>
      <c r="K98" t="str">
        <f>MID(INDEX('Old Paths'!$B$10:$AW$25,MOD(ROW()-1,16)+1,INT((ROW()-1)/16)+1),15,2)</f>
        <v>02</v>
      </c>
      <c r="M98" t="s">
        <v>454</v>
      </c>
      <c r="N98">
        <v>-69.443954780416533</v>
      </c>
    </row>
    <row r="99" spans="1:14">
      <c r="A99" s="16">
        <f>INDEX('Old Paths'!$B$80:$CS$95,MOD(ROW()-1,16)+1,INT((ROW()-1)/16)*2+COLUMN())</f>
        <v>-132</v>
      </c>
      <c r="B99" s="16">
        <f>-1*INDEX('Old Paths'!$B$80:$CS$95,MOD(ROW()-1,16)+1,INT((ROW()-1)/16)*2+COLUMN())</f>
        <v>86</v>
      </c>
      <c r="C99" s="16">
        <f t="shared" si="13"/>
        <v>-3</v>
      </c>
      <c r="D99" s="16">
        <f t="shared" si="14"/>
        <v>-7</v>
      </c>
      <c r="F99">
        <f t="shared" si="16"/>
        <v>2.3333333333333335</v>
      </c>
      <c r="G99">
        <f t="shared" si="17"/>
        <v>66.801409486351815</v>
      </c>
      <c r="H99">
        <f t="shared" si="15"/>
        <v>66.801409486351815</v>
      </c>
      <c r="I99">
        <f t="shared" si="18"/>
        <v>-113.19859051364818</v>
      </c>
      <c r="K99" t="str">
        <f>MID(INDEX('Old Paths'!$B$10:$AW$25,MOD(ROW()-1,16)+1,INT((ROW()-1)/16)+1),15,2)</f>
        <v>01</v>
      </c>
      <c r="M99" t="s">
        <v>451</v>
      </c>
      <c r="N99">
        <v>-68.198590513648185</v>
      </c>
    </row>
    <row r="100" spans="1:14">
      <c r="A100" s="16">
        <f>INDEX('Old Paths'!$B$80:$CS$95,MOD(ROW()-1,16)+1,INT((ROW()-1)/16)*2+COLUMN())</f>
        <v>-135</v>
      </c>
      <c r="B100" s="16">
        <f>-1*INDEX('Old Paths'!$B$80:$CS$95,MOD(ROW()-1,16)+1,INT((ROW()-1)/16)*2+COLUMN())</f>
        <v>79</v>
      </c>
      <c r="C100" s="16">
        <f t="shared" si="13"/>
        <v>-4</v>
      </c>
      <c r="D100" s="16">
        <f t="shared" si="14"/>
        <v>-5</v>
      </c>
      <c r="F100">
        <f t="shared" si="16"/>
        <v>1.25</v>
      </c>
      <c r="G100">
        <f t="shared" si="17"/>
        <v>51.340191745909912</v>
      </c>
      <c r="H100">
        <f t="shared" si="15"/>
        <v>51.340191745909912</v>
      </c>
      <c r="I100">
        <f t="shared" si="18"/>
        <v>-128.65980825409008</v>
      </c>
      <c r="K100" t="str">
        <f>MID(INDEX('Old Paths'!$B$10:$AW$25,MOD(ROW()-1,16)+1,INT((ROW()-1)/16)+1),15,2)</f>
        <v>01</v>
      </c>
      <c r="M100" t="s">
        <v>451</v>
      </c>
      <c r="N100">
        <v>-68.198590513648185</v>
      </c>
    </row>
    <row r="101" spans="1:14">
      <c r="A101" s="16">
        <f>INDEX('Old Paths'!$B$80:$CS$95,MOD(ROW()-1,16)+1,INT((ROW()-1)/16)*2+COLUMN())</f>
        <v>-139</v>
      </c>
      <c r="B101" s="16">
        <f>-1*INDEX('Old Paths'!$B$80:$CS$95,MOD(ROW()-1,16)+1,INT((ROW()-1)/16)*2+COLUMN())</f>
        <v>74</v>
      </c>
      <c r="C101" s="16">
        <f t="shared" si="13"/>
        <v>-8</v>
      </c>
      <c r="D101" s="16">
        <f t="shared" si="14"/>
        <v>-6</v>
      </c>
      <c r="F101">
        <f t="shared" si="16"/>
        <v>0.75</v>
      </c>
      <c r="G101">
        <f t="shared" si="17"/>
        <v>36.86989764584402</v>
      </c>
      <c r="H101">
        <f t="shared" si="15"/>
        <v>36.86989764584402</v>
      </c>
      <c r="I101">
        <f t="shared" si="18"/>
        <v>-143.13010235415598</v>
      </c>
      <c r="K101" t="str">
        <f>MID(INDEX('Old Paths'!$B$10:$AW$25,MOD(ROW()-1,16)+1,INT((ROW()-1)/16)+1),15,2)</f>
        <v>02</v>
      </c>
      <c r="M101" t="s">
        <v>451</v>
      </c>
      <c r="N101">
        <v>-68.198590513648185</v>
      </c>
    </row>
    <row r="102" spans="1:14">
      <c r="A102" s="16">
        <f>INDEX('Old Paths'!$B$80:$CS$95,MOD(ROW()-1,16)+1,INT((ROW()-1)/16)*2+COLUMN())</f>
        <v>-147</v>
      </c>
      <c r="B102" s="16">
        <f>-1*INDEX('Old Paths'!$B$80:$CS$95,MOD(ROW()-1,16)+1,INT((ROW()-1)/16)*2+COLUMN())</f>
        <v>68</v>
      </c>
      <c r="C102" s="16" t="e">
        <f t="shared" si="13"/>
        <v>#N/A</v>
      </c>
      <c r="D102" s="16" t="e">
        <f t="shared" si="14"/>
        <v>#N/A</v>
      </c>
      <c r="F102" t="str">
        <f t="shared" si="16"/>
        <v/>
      </c>
      <c r="G102" t="str">
        <f t="shared" si="17"/>
        <v/>
      </c>
      <c r="H102" t="e">
        <f t="shared" si="15"/>
        <v>#N/A</v>
      </c>
      <c r="I102" t="e">
        <f t="shared" si="18"/>
        <v>#N/A</v>
      </c>
      <c r="K102" t="str">
        <f>MID(INDEX('Old Paths'!$B$10:$AW$25,MOD(ROW()-1,16)+1,INT((ROW()-1)/16)+1),15,2)</f>
        <v>00</v>
      </c>
      <c r="M102" t="s">
        <v>456</v>
      </c>
      <c r="N102">
        <v>-66.037511025421821</v>
      </c>
    </row>
    <row r="103" spans="1:14">
      <c r="A103" s="16" t="e">
        <f>INDEX('Old Paths'!$B$80:$CS$95,MOD(ROW()-1,16)+1,INT((ROW()-1)/16)*2+COLUMN())</f>
        <v>#N/A</v>
      </c>
      <c r="B103" s="16" t="e">
        <f>-1*INDEX('Old Paths'!$B$80:$CS$95,MOD(ROW()-1,16)+1,INT((ROW()-1)/16)*2+COLUMN())</f>
        <v>#N/A</v>
      </c>
      <c r="C103" s="16" t="e">
        <f t="shared" si="13"/>
        <v>#N/A</v>
      </c>
      <c r="D103" s="16" t="e">
        <f t="shared" si="14"/>
        <v>#N/A</v>
      </c>
      <c r="F103" t="str">
        <f t="shared" si="16"/>
        <v/>
      </c>
      <c r="G103" t="str">
        <f t="shared" si="17"/>
        <v/>
      </c>
      <c r="H103" t="e">
        <f t="shared" si="15"/>
        <v>#N/A</v>
      </c>
      <c r="I103" t="e">
        <f t="shared" si="18"/>
        <v>#N/A</v>
      </c>
      <c r="K103" t="str">
        <f>MID(INDEX('Old Paths'!$B$10:$AW$25,MOD(ROW()-1,16)+1,INT((ROW()-1)/16)+1),15,2)</f>
        <v/>
      </c>
      <c r="M103" t="s">
        <v>456</v>
      </c>
      <c r="N103">
        <v>-66.037511025421821</v>
      </c>
    </row>
    <row r="104" spans="1:14">
      <c r="A104" s="16" t="e">
        <f>INDEX('Old Paths'!$B$80:$CS$95,MOD(ROW()-1,16)+1,INT((ROW()-1)/16)*2+COLUMN())</f>
        <v>#N/A</v>
      </c>
      <c r="B104" s="16" t="e">
        <f>-1*INDEX('Old Paths'!$B$80:$CS$95,MOD(ROW()-1,16)+1,INT((ROW()-1)/16)*2+COLUMN())</f>
        <v>#N/A</v>
      </c>
      <c r="C104" s="16" t="e">
        <f t="shared" si="13"/>
        <v>#N/A</v>
      </c>
      <c r="D104" s="16" t="e">
        <f t="shared" si="14"/>
        <v>#N/A</v>
      </c>
      <c r="F104" t="str">
        <f t="shared" si="16"/>
        <v/>
      </c>
      <c r="G104" t="str">
        <f t="shared" si="17"/>
        <v/>
      </c>
      <c r="H104" t="e">
        <f t="shared" si="15"/>
        <v>#N/A</v>
      </c>
      <c r="I104" t="e">
        <f t="shared" si="18"/>
        <v>#N/A</v>
      </c>
      <c r="K104" t="str">
        <f>MID(INDEX('Old Paths'!$B$10:$AW$25,MOD(ROW()-1,16)+1,INT((ROW()-1)/16)+1),15,2)</f>
        <v/>
      </c>
      <c r="M104" t="s">
        <v>449</v>
      </c>
      <c r="N104">
        <v>-63.43494882292201</v>
      </c>
    </row>
    <row r="105" spans="1:14">
      <c r="A105" s="16" t="e">
        <f>INDEX('Old Paths'!$B$80:$CS$95,MOD(ROW()-1,16)+1,INT((ROW()-1)/16)*2+COLUMN())</f>
        <v>#N/A</v>
      </c>
      <c r="B105" s="16" t="e">
        <f>-1*INDEX('Old Paths'!$B$80:$CS$95,MOD(ROW()-1,16)+1,INT((ROW()-1)/16)*2+COLUMN())</f>
        <v>#N/A</v>
      </c>
      <c r="C105" s="16" t="e">
        <f t="shared" si="13"/>
        <v>#N/A</v>
      </c>
      <c r="D105" s="16" t="e">
        <f t="shared" si="14"/>
        <v>#N/A</v>
      </c>
      <c r="F105" t="str">
        <f t="shared" si="16"/>
        <v/>
      </c>
      <c r="G105" t="str">
        <f t="shared" si="17"/>
        <v/>
      </c>
      <c r="H105" t="e">
        <f t="shared" si="15"/>
        <v>#N/A</v>
      </c>
      <c r="I105" t="e">
        <f t="shared" si="18"/>
        <v>#N/A</v>
      </c>
      <c r="K105" t="str">
        <f>MID(INDEX('Old Paths'!$B$10:$AW$25,MOD(ROW()-1,16)+1,INT((ROW()-1)/16)+1),15,2)</f>
        <v/>
      </c>
      <c r="M105" t="s">
        <v>456</v>
      </c>
      <c r="N105">
        <v>-63.43494882292201</v>
      </c>
    </row>
    <row r="106" spans="1:14">
      <c r="A106" s="16" t="e">
        <f>INDEX('Old Paths'!$B$80:$CS$95,MOD(ROW()-1,16)+1,INT((ROW()-1)/16)*2+COLUMN())</f>
        <v>#N/A</v>
      </c>
      <c r="B106" s="16" t="e">
        <f>-1*INDEX('Old Paths'!$B$80:$CS$95,MOD(ROW()-1,16)+1,INT((ROW()-1)/16)*2+COLUMN())</f>
        <v>#N/A</v>
      </c>
      <c r="C106" s="16" t="e">
        <f t="shared" si="13"/>
        <v>#N/A</v>
      </c>
      <c r="D106" s="16" t="e">
        <f t="shared" si="14"/>
        <v>#N/A</v>
      </c>
      <c r="F106" t="str">
        <f t="shared" si="16"/>
        <v/>
      </c>
      <c r="G106" t="str">
        <f t="shared" si="17"/>
        <v/>
      </c>
      <c r="H106" t="e">
        <f t="shared" si="15"/>
        <v>#N/A</v>
      </c>
      <c r="I106" t="e">
        <f t="shared" si="18"/>
        <v>#N/A</v>
      </c>
      <c r="K106" t="str">
        <f>MID(INDEX('Old Paths'!$B$10:$AW$25,MOD(ROW()-1,16)+1,INT((ROW()-1)/16)+1),15,2)</f>
        <v/>
      </c>
      <c r="M106" t="s">
        <v>449</v>
      </c>
      <c r="N106">
        <v>-63.43494882292201</v>
      </c>
    </row>
    <row r="107" spans="1:14">
      <c r="A107" s="16" t="e">
        <f>INDEX('Old Paths'!$B$80:$CS$95,MOD(ROW()-1,16)+1,INT((ROW()-1)/16)*2+COLUMN())</f>
        <v>#N/A</v>
      </c>
      <c r="B107" s="16" t="e">
        <f>-1*INDEX('Old Paths'!$B$80:$CS$95,MOD(ROW()-1,16)+1,INT((ROW()-1)/16)*2+COLUMN())</f>
        <v>#N/A</v>
      </c>
      <c r="C107" s="16" t="e">
        <f t="shared" si="13"/>
        <v>#N/A</v>
      </c>
      <c r="D107" s="16" t="e">
        <f t="shared" si="14"/>
        <v>#N/A</v>
      </c>
      <c r="F107" t="str">
        <f t="shared" si="16"/>
        <v/>
      </c>
      <c r="G107" t="str">
        <f t="shared" si="17"/>
        <v/>
      </c>
      <c r="H107" t="e">
        <f t="shared" si="15"/>
        <v>#N/A</v>
      </c>
      <c r="I107" t="e">
        <f t="shared" si="18"/>
        <v>#N/A</v>
      </c>
      <c r="K107" t="str">
        <f>MID(INDEX('Old Paths'!$B$10:$AW$25,MOD(ROW()-1,16)+1,INT((ROW()-1)/16)+1),15,2)</f>
        <v/>
      </c>
      <c r="M107" t="s">
        <v>449</v>
      </c>
      <c r="N107">
        <v>-63.43494882292201</v>
      </c>
    </row>
    <row r="108" spans="1:14">
      <c r="A108" s="16" t="e">
        <f>INDEX('Old Paths'!$B$80:$CS$95,MOD(ROW()-1,16)+1,INT((ROW()-1)/16)*2+COLUMN())</f>
        <v>#N/A</v>
      </c>
      <c r="B108" s="16" t="e">
        <f>-1*INDEX('Old Paths'!$B$80:$CS$95,MOD(ROW()-1,16)+1,INT((ROW()-1)/16)*2+COLUMN())</f>
        <v>#N/A</v>
      </c>
      <c r="C108" s="16" t="e">
        <f t="shared" si="13"/>
        <v>#N/A</v>
      </c>
      <c r="D108" s="16" t="e">
        <f t="shared" si="14"/>
        <v>#N/A</v>
      </c>
      <c r="F108" t="str">
        <f t="shared" si="16"/>
        <v/>
      </c>
      <c r="G108" t="str">
        <f t="shared" si="17"/>
        <v/>
      </c>
      <c r="H108" t="e">
        <f t="shared" si="15"/>
        <v>#N/A</v>
      </c>
      <c r="I108" t="e">
        <f t="shared" si="18"/>
        <v>#N/A</v>
      </c>
      <c r="K108" t="str">
        <f>MID(INDEX('Old Paths'!$B$10:$AW$25,MOD(ROW()-1,16)+1,INT((ROW()-1)/16)+1),15,2)</f>
        <v/>
      </c>
      <c r="M108" t="s">
        <v>456</v>
      </c>
      <c r="N108">
        <v>-63.43494882292201</v>
      </c>
    </row>
    <row r="109" spans="1:14">
      <c r="A109" s="16" t="e">
        <f>INDEX('Old Paths'!$B$80:$CS$95,MOD(ROW()-1,16)+1,INT((ROW()-1)/16)*2+COLUMN())</f>
        <v>#N/A</v>
      </c>
      <c r="B109" s="16" t="e">
        <f>-1*INDEX('Old Paths'!$B$80:$CS$95,MOD(ROW()-1,16)+1,INT((ROW()-1)/16)*2+COLUMN())</f>
        <v>#N/A</v>
      </c>
      <c r="C109" s="16" t="e">
        <f t="shared" si="13"/>
        <v>#N/A</v>
      </c>
      <c r="D109" s="16" t="e">
        <f t="shared" si="14"/>
        <v>#N/A</v>
      </c>
      <c r="F109" t="str">
        <f t="shared" si="16"/>
        <v/>
      </c>
      <c r="G109" t="str">
        <f t="shared" si="17"/>
        <v/>
      </c>
      <c r="H109" t="e">
        <f t="shared" si="15"/>
        <v>#N/A</v>
      </c>
      <c r="I109" t="e">
        <f t="shared" si="18"/>
        <v>#N/A</v>
      </c>
      <c r="K109" t="str">
        <f>MID(INDEX('Old Paths'!$B$10:$AW$25,MOD(ROW()-1,16)+1,INT((ROW()-1)/16)+1),15,2)</f>
        <v/>
      </c>
      <c r="M109" t="s">
        <v>456</v>
      </c>
      <c r="N109">
        <v>-63.43494882292201</v>
      </c>
    </row>
    <row r="110" spans="1:14">
      <c r="A110" s="16" t="e">
        <f>INDEX('Old Paths'!$B$80:$CS$95,MOD(ROW()-1,16)+1,INT((ROW()-1)/16)*2+COLUMN())</f>
        <v>#N/A</v>
      </c>
      <c r="B110" s="16" t="e">
        <f>-1*INDEX('Old Paths'!$B$80:$CS$95,MOD(ROW()-1,16)+1,INT((ROW()-1)/16)*2+COLUMN())</f>
        <v>#N/A</v>
      </c>
      <c r="C110" s="16" t="e">
        <f t="shared" si="13"/>
        <v>#N/A</v>
      </c>
      <c r="D110" s="16" t="e">
        <f t="shared" si="14"/>
        <v>#N/A</v>
      </c>
      <c r="F110" t="str">
        <f t="shared" si="16"/>
        <v/>
      </c>
      <c r="G110" t="str">
        <f t="shared" si="17"/>
        <v/>
      </c>
      <c r="H110" t="e">
        <f t="shared" si="15"/>
        <v>#N/A</v>
      </c>
      <c r="I110" t="e">
        <f t="shared" si="18"/>
        <v>#N/A</v>
      </c>
      <c r="K110" t="str">
        <f>MID(INDEX('Old Paths'!$B$10:$AW$25,MOD(ROW()-1,16)+1,INT((ROW()-1)/16)+1),15,2)</f>
        <v/>
      </c>
      <c r="M110" t="s">
        <v>449</v>
      </c>
      <c r="N110">
        <v>-63.43494882292201</v>
      </c>
    </row>
    <row r="111" spans="1:14">
      <c r="A111" s="16" t="e">
        <f>INDEX('Old Paths'!$B$80:$CS$95,MOD(ROW()-1,16)+1,INT((ROW()-1)/16)*2+COLUMN())</f>
        <v>#N/A</v>
      </c>
      <c r="B111" s="16" t="e">
        <f>-1*INDEX('Old Paths'!$B$80:$CS$95,MOD(ROW()-1,16)+1,INT((ROW()-1)/16)*2+COLUMN())</f>
        <v>#N/A</v>
      </c>
      <c r="C111" s="16" t="e">
        <f t="shared" si="13"/>
        <v>#N/A</v>
      </c>
      <c r="D111" s="16" t="e">
        <f t="shared" si="14"/>
        <v>#N/A</v>
      </c>
      <c r="F111" t="str">
        <f t="shared" si="16"/>
        <v/>
      </c>
      <c r="G111" t="str">
        <f t="shared" si="17"/>
        <v/>
      </c>
      <c r="H111" t="e">
        <f t="shared" si="15"/>
        <v>#N/A</v>
      </c>
      <c r="I111" t="e">
        <f t="shared" si="18"/>
        <v>#N/A</v>
      </c>
      <c r="K111" t="str">
        <f>MID(INDEX('Old Paths'!$B$10:$AW$25,MOD(ROW()-1,16)+1,INT((ROW()-1)/16)+1),15,2)</f>
        <v/>
      </c>
      <c r="M111" t="s">
        <v>449</v>
      </c>
      <c r="N111">
        <v>-63.43494882292201</v>
      </c>
    </row>
    <row r="112" spans="1:14">
      <c r="A112" s="16" t="e">
        <f>INDEX('Old Paths'!$B$80:$CS$95,MOD(ROW()-1,16)+1,INT((ROW()-1)/16)*2+COLUMN())</f>
        <v>#N/A</v>
      </c>
      <c r="B112" s="16" t="e">
        <f>-1*INDEX('Old Paths'!$B$80:$CS$95,MOD(ROW()-1,16)+1,INT((ROW()-1)/16)*2+COLUMN())</f>
        <v>#N/A</v>
      </c>
      <c r="C112" s="16" t="e">
        <f t="shared" si="13"/>
        <v>#N/A</v>
      </c>
      <c r="D112" s="16" t="e">
        <f t="shared" si="14"/>
        <v>#N/A</v>
      </c>
      <c r="F112" t="str">
        <f t="shared" si="16"/>
        <v/>
      </c>
      <c r="G112" t="str">
        <f t="shared" si="17"/>
        <v/>
      </c>
      <c r="H112" t="e">
        <f t="shared" si="15"/>
        <v>#N/A</v>
      </c>
      <c r="I112" t="e">
        <f t="shared" si="18"/>
        <v>#N/A</v>
      </c>
      <c r="K112" t="str">
        <f>MID(INDEX('Old Paths'!$B$10:$AW$25,MOD(ROW()-1,16)+1,INT((ROW()-1)/16)+1),15,2)</f>
        <v/>
      </c>
      <c r="M112" t="s">
        <v>456</v>
      </c>
      <c r="N112">
        <v>-61.389540334034791</v>
      </c>
    </row>
    <row r="113" spans="1:14">
      <c r="A113" s="16">
        <f>INDEX('Old Paths'!$B$80:$CS$95,MOD(ROW()-1,16)+1,INT((ROW()-1)/16)*2+COLUMN())</f>
        <v>-120</v>
      </c>
      <c r="B113" s="16">
        <f>-1*INDEX('Old Paths'!$B$80:$CS$95,MOD(ROW()-1,16)+1,INT((ROW()-1)/16)*2+COLUMN())</f>
        <v>92</v>
      </c>
      <c r="C113" s="16">
        <f t="shared" si="13"/>
        <v>4</v>
      </c>
      <c r="D113" s="16">
        <f t="shared" si="14"/>
        <v>6</v>
      </c>
      <c r="F113">
        <f t="shared" si="16"/>
        <v>1.5</v>
      </c>
      <c r="G113">
        <f t="shared" si="17"/>
        <v>56.309932474020215</v>
      </c>
      <c r="H113">
        <f t="shared" si="15"/>
        <v>56.309932474020215</v>
      </c>
      <c r="I113">
        <f t="shared" si="18"/>
        <v>56.309932474020215</v>
      </c>
      <c r="K113" t="str">
        <f>MID(INDEX('Old Paths'!$B$10:$AW$25,MOD(ROW()-1,16)+1,INT((ROW()-1)/16)+1),15,2)</f>
        <v>09</v>
      </c>
      <c r="M113" t="s">
        <v>456</v>
      </c>
      <c r="N113">
        <v>-60.255118703057789</v>
      </c>
    </row>
    <row r="114" spans="1:14">
      <c r="A114" s="16">
        <f>INDEX('Old Paths'!$B$80:$CS$95,MOD(ROW()-1,16)+1,INT((ROW()-1)/16)*2+COLUMN())</f>
        <v>-116</v>
      </c>
      <c r="B114" s="16">
        <f>-1*INDEX('Old Paths'!$B$80:$CS$95,MOD(ROW()-1,16)+1,INT((ROW()-1)/16)*2+COLUMN())</f>
        <v>98</v>
      </c>
      <c r="C114" s="16">
        <f t="shared" si="13"/>
        <v>6</v>
      </c>
      <c r="D114" s="16">
        <f t="shared" si="14"/>
        <v>4</v>
      </c>
      <c r="F114">
        <f t="shared" si="16"/>
        <v>0.66666666666666663</v>
      </c>
      <c r="G114">
        <f t="shared" si="17"/>
        <v>33.690067525979785</v>
      </c>
      <c r="H114">
        <f t="shared" si="15"/>
        <v>33.690067525979785</v>
      </c>
      <c r="I114">
        <f t="shared" si="18"/>
        <v>33.690067525979785</v>
      </c>
      <c r="K114" t="str">
        <f>MID(INDEX('Old Paths'!$B$10:$AW$25,MOD(ROW()-1,16)+1,INT((ROW()-1)/16)+1),15,2)</f>
        <v>0A</v>
      </c>
      <c r="M114" t="s">
        <v>449</v>
      </c>
      <c r="N114">
        <v>-59.036243467926482</v>
      </c>
    </row>
    <row r="115" spans="1:14">
      <c r="A115" s="16">
        <f>INDEX('Old Paths'!$B$80:$CS$95,MOD(ROW()-1,16)+1,INT((ROW()-1)/16)*2+COLUMN())</f>
        <v>-110</v>
      </c>
      <c r="B115" s="16">
        <f>-1*INDEX('Old Paths'!$B$80:$CS$95,MOD(ROW()-1,16)+1,INT((ROW()-1)/16)*2+COLUMN())</f>
        <v>102</v>
      </c>
      <c r="C115" s="16">
        <f t="shared" si="13"/>
        <v>13</v>
      </c>
      <c r="D115" s="16">
        <f t="shared" si="14"/>
        <v>3</v>
      </c>
      <c r="F115">
        <f t="shared" si="16"/>
        <v>0.23076923076923078</v>
      </c>
      <c r="G115">
        <f t="shared" si="17"/>
        <v>12.994616791916506</v>
      </c>
      <c r="H115">
        <f t="shared" si="15"/>
        <v>12.994616791916506</v>
      </c>
      <c r="I115">
        <f t="shared" si="18"/>
        <v>12.994616791916506</v>
      </c>
      <c r="K115" t="str">
        <f>MID(INDEX('Old Paths'!$B$10:$AW$25,MOD(ROW()-1,16)+1,INT((ROW()-1)/16)+1),15,2)</f>
        <v>0B</v>
      </c>
      <c r="M115" t="s">
        <v>449</v>
      </c>
      <c r="N115">
        <v>-54.462322208025618</v>
      </c>
    </row>
    <row r="116" spans="1:14">
      <c r="A116" s="16">
        <f>INDEX('Old Paths'!$B$80:$CS$95,MOD(ROW()-1,16)+1,INT((ROW()-1)/16)*2+COLUMN())</f>
        <v>-97</v>
      </c>
      <c r="B116" s="16">
        <f>-1*INDEX('Old Paths'!$B$80:$CS$95,MOD(ROW()-1,16)+1,INT((ROW()-1)/16)*2+COLUMN())</f>
        <v>105</v>
      </c>
      <c r="C116" s="16">
        <f t="shared" si="13"/>
        <v>13</v>
      </c>
      <c r="D116" s="16">
        <f t="shared" si="14"/>
        <v>2</v>
      </c>
      <c r="F116">
        <f t="shared" si="16"/>
        <v>0.15384615384615385</v>
      </c>
      <c r="G116">
        <f t="shared" si="17"/>
        <v>8.7461622625552096</v>
      </c>
      <c r="H116">
        <f t="shared" si="15"/>
        <v>8.7461622625552096</v>
      </c>
      <c r="I116">
        <f t="shared" si="18"/>
        <v>8.7461622625552096</v>
      </c>
      <c r="K116" t="str">
        <f>MID(INDEX('Old Paths'!$B$10:$AW$25,MOD(ROW()-1,16)+1,INT((ROW()-1)/16)+1),15,2)</f>
        <v>0B</v>
      </c>
      <c r="M116" t="s">
        <v>456</v>
      </c>
      <c r="N116">
        <v>-54.462322208025618</v>
      </c>
    </row>
    <row r="117" spans="1:14">
      <c r="A117" s="16">
        <f>INDEX('Old Paths'!$B$80:$CS$95,MOD(ROW()-1,16)+1,INT((ROW()-1)/16)*2+COLUMN())</f>
        <v>-84</v>
      </c>
      <c r="B117" s="16">
        <f>-1*INDEX('Old Paths'!$B$80:$CS$95,MOD(ROW()-1,16)+1,INT((ROW()-1)/16)*2+COLUMN())</f>
        <v>107</v>
      </c>
      <c r="C117" s="16" t="e">
        <f t="shared" si="13"/>
        <v>#N/A</v>
      </c>
      <c r="D117" s="16" t="e">
        <f t="shared" si="14"/>
        <v>#N/A</v>
      </c>
      <c r="F117" t="str">
        <f t="shared" si="16"/>
        <v/>
      </c>
      <c r="G117" t="str">
        <f t="shared" si="17"/>
        <v/>
      </c>
      <c r="H117" t="e">
        <f t="shared" si="15"/>
        <v>#N/A</v>
      </c>
      <c r="I117" t="e">
        <f t="shared" si="18"/>
        <v>#N/A</v>
      </c>
      <c r="K117" t="str">
        <f>MID(INDEX('Old Paths'!$B$10:$AW$25,MOD(ROW()-1,16)+1,INT((ROW()-1)/16)+1),15,2)</f>
        <v>00</v>
      </c>
      <c r="M117" t="s">
        <v>456</v>
      </c>
      <c r="N117">
        <v>-53.13010235415598</v>
      </c>
    </row>
    <row r="118" spans="1:14">
      <c r="A118" s="16" t="e">
        <f>INDEX('Old Paths'!$B$80:$CS$95,MOD(ROW()-1,16)+1,INT((ROW()-1)/16)*2+COLUMN())</f>
        <v>#N/A</v>
      </c>
      <c r="B118" s="16" t="e">
        <f>-1*INDEX('Old Paths'!$B$80:$CS$95,MOD(ROW()-1,16)+1,INT((ROW()-1)/16)*2+COLUMN())</f>
        <v>#N/A</v>
      </c>
      <c r="C118" s="16" t="e">
        <f t="shared" si="13"/>
        <v>#N/A</v>
      </c>
      <c r="D118" s="16" t="e">
        <f t="shared" si="14"/>
        <v>#N/A</v>
      </c>
      <c r="F118" t="str">
        <f t="shared" si="16"/>
        <v/>
      </c>
      <c r="G118" t="str">
        <f t="shared" si="17"/>
        <v/>
      </c>
      <c r="H118" t="e">
        <f t="shared" si="15"/>
        <v>#N/A</v>
      </c>
      <c r="I118" t="e">
        <f t="shared" si="18"/>
        <v>#N/A</v>
      </c>
      <c r="K118" t="str">
        <f>MID(INDEX('Old Paths'!$B$10:$AW$25,MOD(ROW()-1,16)+1,INT((ROW()-1)/16)+1),15,2)</f>
        <v/>
      </c>
      <c r="M118" t="s">
        <v>449</v>
      </c>
      <c r="N118">
        <v>-53.13010235415598</v>
      </c>
    </row>
    <row r="119" spans="1:14">
      <c r="A119" s="16" t="e">
        <f>INDEX('Old Paths'!$B$80:$CS$95,MOD(ROW()-1,16)+1,INT((ROW()-1)/16)*2+COLUMN())</f>
        <v>#N/A</v>
      </c>
      <c r="B119" s="16" t="e">
        <f>-1*INDEX('Old Paths'!$B$80:$CS$95,MOD(ROW()-1,16)+1,INT((ROW()-1)/16)*2+COLUMN())</f>
        <v>#N/A</v>
      </c>
      <c r="C119" s="16" t="e">
        <f t="shared" si="13"/>
        <v>#N/A</v>
      </c>
      <c r="D119" s="16" t="e">
        <f t="shared" si="14"/>
        <v>#N/A</v>
      </c>
      <c r="F119" t="str">
        <f t="shared" si="16"/>
        <v/>
      </c>
      <c r="G119" t="str">
        <f t="shared" si="17"/>
        <v/>
      </c>
      <c r="H119" t="e">
        <f t="shared" si="15"/>
        <v>#N/A</v>
      </c>
      <c r="I119" t="e">
        <f t="shared" si="18"/>
        <v>#N/A</v>
      </c>
      <c r="K119" t="str">
        <f>MID(INDEX('Old Paths'!$B$10:$AW$25,MOD(ROW()-1,16)+1,INT((ROW()-1)/16)+1),15,2)</f>
        <v/>
      </c>
      <c r="M119" t="s">
        <v>449</v>
      </c>
      <c r="N119">
        <v>-51.340191745909912</v>
      </c>
    </row>
    <row r="120" spans="1:14">
      <c r="A120" s="16" t="e">
        <f>INDEX('Old Paths'!$B$80:$CS$95,MOD(ROW()-1,16)+1,INT((ROW()-1)/16)*2+COLUMN())</f>
        <v>#N/A</v>
      </c>
      <c r="B120" s="16" t="e">
        <f>-1*INDEX('Old Paths'!$B$80:$CS$95,MOD(ROW()-1,16)+1,INT((ROW()-1)/16)*2+COLUMN())</f>
        <v>#N/A</v>
      </c>
      <c r="C120" s="16" t="e">
        <f t="shared" si="13"/>
        <v>#N/A</v>
      </c>
      <c r="D120" s="16" t="e">
        <f t="shared" si="14"/>
        <v>#N/A</v>
      </c>
      <c r="F120" t="str">
        <f t="shared" si="16"/>
        <v/>
      </c>
      <c r="G120" t="str">
        <f t="shared" si="17"/>
        <v/>
      </c>
      <c r="H120" t="e">
        <f t="shared" si="15"/>
        <v>#N/A</v>
      </c>
      <c r="I120" t="e">
        <f t="shared" si="18"/>
        <v>#N/A</v>
      </c>
      <c r="K120" t="str">
        <f>MID(INDEX('Old Paths'!$B$10:$AW$25,MOD(ROW()-1,16)+1,INT((ROW()-1)/16)+1),15,2)</f>
        <v/>
      </c>
      <c r="M120" t="s">
        <v>449</v>
      </c>
      <c r="N120">
        <v>-51.340191745909912</v>
      </c>
    </row>
    <row r="121" spans="1:14">
      <c r="A121" s="16" t="e">
        <f>INDEX('Old Paths'!$B$80:$CS$95,MOD(ROW()-1,16)+1,INT((ROW()-1)/16)*2+COLUMN())</f>
        <v>#N/A</v>
      </c>
      <c r="B121" s="16" t="e">
        <f>-1*INDEX('Old Paths'!$B$80:$CS$95,MOD(ROW()-1,16)+1,INT((ROW()-1)/16)*2+COLUMN())</f>
        <v>#N/A</v>
      </c>
      <c r="C121" s="16" t="e">
        <f t="shared" si="13"/>
        <v>#N/A</v>
      </c>
      <c r="D121" s="16" t="e">
        <f t="shared" si="14"/>
        <v>#N/A</v>
      </c>
      <c r="F121" t="str">
        <f t="shared" si="16"/>
        <v/>
      </c>
      <c r="G121" t="str">
        <f t="shared" si="17"/>
        <v/>
      </c>
      <c r="H121" t="e">
        <f t="shared" si="15"/>
        <v>#N/A</v>
      </c>
      <c r="I121" t="e">
        <f t="shared" si="18"/>
        <v>#N/A</v>
      </c>
      <c r="K121" t="str">
        <f>MID(INDEX('Old Paths'!$B$10:$AW$25,MOD(ROW()-1,16)+1,INT((ROW()-1)/16)+1),15,2)</f>
        <v/>
      </c>
      <c r="M121" t="s">
        <v>456</v>
      </c>
      <c r="N121">
        <v>-51.340191745909912</v>
      </c>
    </row>
    <row r="122" spans="1:14">
      <c r="A122" s="16" t="e">
        <f>INDEX('Old Paths'!$B$80:$CS$95,MOD(ROW()-1,16)+1,INT((ROW()-1)/16)*2+COLUMN())</f>
        <v>#N/A</v>
      </c>
      <c r="B122" s="16" t="e">
        <f>-1*INDEX('Old Paths'!$B$80:$CS$95,MOD(ROW()-1,16)+1,INT((ROW()-1)/16)*2+COLUMN())</f>
        <v>#N/A</v>
      </c>
      <c r="C122" s="16" t="e">
        <f t="shared" si="13"/>
        <v>#N/A</v>
      </c>
      <c r="D122" s="16" t="e">
        <f t="shared" si="14"/>
        <v>#N/A</v>
      </c>
      <c r="F122" t="str">
        <f t="shared" si="16"/>
        <v/>
      </c>
      <c r="G122" t="str">
        <f t="shared" si="17"/>
        <v/>
      </c>
      <c r="H122" t="e">
        <f t="shared" si="15"/>
        <v>#N/A</v>
      </c>
      <c r="I122" t="e">
        <f t="shared" si="18"/>
        <v>#N/A</v>
      </c>
      <c r="K122" t="str">
        <f>MID(INDEX('Old Paths'!$B$10:$AW$25,MOD(ROW()-1,16)+1,INT((ROW()-1)/16)+1),15,2)</f>
        <v/>
      </c>
      <c r="M122" t="s">
        <v>456</v>
      </c>
      <c r="N122">
        <v>-50.19442890773481</v>
      </c>
    </row>
    <row r="123" spans="1:14">
      <c r="A123" s="16" t="e">
        <f>INDEX('Old Paths'!$B$80:$CS$95,MOD(ROW()-1,16)+1,INT((ROW()-1)/16)*2+COLUMN())</f>
        <v>#N/A</v>
      </c>
      <c r="B123" s="16" t="e">
        <f>-1*INDEX('Old Paths'!$B$80:$CS$95,MOD(ROW()-1,16)+1,INT((ROW()-1)/16)*2+COLUMN())</f>
        <v>#N/A</v>
      </c>
      <c r="C123" s="16" t="e">
        <f t="shared" si="13"/>
        <v>#N/A</v>
      </c>
      <c r="D123" s="16" t="e">
        <f t="shared" si="14"/>
        <v>#N/A</v>
      </c>
      <c r="F123" t="str">
        <f t="shared" si="16"/>
        <v/>
      </c>
      <c r="G123" t="str">
        <f t="shared" si="17"/>
        <v/>
      </c>
      <c r="H123" t="e">
        <f t="shared" si="15"/>
        <v>#N/A</v>
      </c>
      <c r="I123" t="e">
        <f t="shared" si="18"/>
        <v>#N/A</v>
      </c>
      <c r="K123" t="str">
        <f>MID(INDEX('Old Paths'!$B$10:$AW$25,MOD(ROW()-1,16)+1,INT((ROW()-1)/16)+1),15,2)</f>
        <v/>
      </c>
      <c r="M123" t="s">
        <v>456</v>
      </c>
      <c r="N123">
        <v>-50.19442890773481</v>
      </c>
    </row>
    <row r="124" spans="1:14">
      <c r="A124" s="16" t="e">
        <f>INDEX('Old Paths'!$B$80:$CS$95,MOD(ROW()-1,16)+1,INT((ROW()-1)/16)*2+COLUMN())</f>
        <v>#N/A</v>
      </c>
      <c r="B124" s="16" t="e">
        <f>-1*INDEX('Old Paths'!$B$80:$CS$95,MOD(ROW()-1,16)+1,INT((ROW()-1)/16)*2+COLUMN())</f>
        <v>#N/A</v>
      </c>
      <c r="C124" s="16" t="e">
        <f t="shared" si="13"/>
        <v>#N/A</v>
      </c>
      <c r="D124" s="16" t="e">
        <f t="shared" si="14"/>
        <v>#N/A</v>
      </c>
      <c r="F124" t="str">
        <f t="shared" si="16"/>
        <v/>
      </c>
      <c r="G124" t="str">
        <f t="shared" si="17"/>
        <v/>
      </c>
      <c r="H124" t="e">
        <f t="shared" si="15"/>
        <v>#N/A</v>
      </c>
      <c r="I124" t="e">
        <f t="shared" si="18"/>
        <v>#N/A</v>
      </c>
      <c r="K124" t="str">
        <f>MID(INDEX('Old Paths'!$B$10:$AW$25,MOD(ROW()-1,16)+1,INT((ROW()-1)/16)+1),15,2)</f>
        <v/>
      </c>
      <c r="M124" t="s">
        <v>449</v>
      </c>
      <c r="N124">
        <v>-49.398705354995542</v>
      </c>
    </row>
    <row r="125" spans="1:14">
      <c r="A125" s="16" t="e">
        <f>INDEX('Old Paths'!$B$80:$CS$95,MOD(ROW()-1,16)+1,INT((ROW()-1)/16)*2+COLUMN())</f>
        <v>#N/A</v>
      </c>
      <c r="B125" s="16" t="e">
        <f>-1*INDEX('Old Paths'!$B$80:$CS$95,MOD(ROW()-1,16)+1,INT((ROW()-1)/16)*2+COLUMN())</f>
        <v>#N/A</v>
      </c>
      <c r="C125" s="16" t="e">
        <f t="shared" si="13"/>
        <v>#N/A</v>
      </c>
      <c r="D125" s="16" t="e">
        <f t="shared" si="14"/>
        <v>#N/A</v>
      </c>
      <c r="F125" t="str">
        <f t="shared" si="16"/>
        <v/>
      </c>
      <c r="G125" t="str">
        <f t="shared" si="17"/>
        <v/>
      </c>
      <c r="H125" t="e">
        <f t="shared" si="15"/>
        <v>#N/A</v>
      </c>
      <c r="I125" t="e">
        <f t="shared" si="18"/>
        <v>#N/A</v>
      </c>
      <c r="K125" t="str">
        <f>MID(INDEX('Old Paths'!$B$10:$AW$25,MOD(ROW()-1,16)+1,INT((ROW()-1)/16)+1),15,2)</f>
        <v/>
      </c>
      <c r="M125" t="s">
        <v>449</v>
      </c>
      <c r="N125">
        <v>-48.814074834290352</v>
      </c>
    </row>
    <row r="126" spans="1:14">
      <c r="A126" s="16" t="e">
        <f>INDEX('Old Paths'!$B$80:$CS$95,MOD(ROW()-1,16)+1,INT((ROW()-1)/16)*2+COLUMN())</f>
        <v>#N/A</v>
      </c>
      <c r="B126" s="16" t="e">
        <f>-1*INDEX('Old Paths'!$B$80:$CS$95,MOD(ROW()-1,16)+1,INT((ROW()-1)/16)*2+COLUMN())</f>
        <v>#N/A</v>
      </c>
      <c r="C126" s="16" t="e">
        <f t="shared" si="13"/>
        <v>#N/A</v>
      </c>
      <c r="D126" s="16" t="e">
        <f t="shared" si="14"/>
        <v>#N/A</v>
      </c>
      <c r="F126" t="str">
        <f t="shared" si="16"/>
        <v/>
      </c>
      <c r="G126" t="str">
        <f t="shared" si="17"/>
        <v/>
      </c>
      <c r="H126" t="e">
        <f t="shared" si="15"/>
        <v>#N/A</v>
      </c>
      <c r="I126" t="e">
        <f t="shared" si="18"/>
        <v>#N/A</v>
      </c>
      <c r="K126" t="str">
        <f>MID(INDEX('Old Paths'!$B$10:$AW$25,MOD(ROW()-1,16)+1,INT((ROW()-1)/16)+1),15,2)</f>
        <v/>
      </c>
      <c r="M126" t="s">
        <v>449</v>
      </c>
      <c r="N126">
        <v>-45</v>
      </c>
    </row>
    <row r="127" spans="1:14">
      <c r="A127" s="16" t="e">
        <f>INDEX('Old Paths'!$B$80:$CS$95,MOD(ROW()-1,16)+1,INT((ROW()-1)/16)*2+COLUMN())</f>
        <v>#N/A</v>
      </c>
      <c r="B127" s="16" t="e">
        <f>-1*INDEX('Old Paths'!$B$80:$CS$95,MOD(ROW()-1,16)+1,INT((ROW()-1)/16)*2+COLUMN())</f>
        <v>#N/A</v>
      </c>
      <c r="C127" s="16" t="e">
        <f t="shared" si="13"/>
        <v>#N/A</v>
      </c>
      <c r="D127" s="16" t="e">
        <f t="shared" si="14"/>
        <v>#N/A</v>
      </c>
      <c r="F127" t="str">
        <f t="shared" si="16"/>
        <v/>
      </c>
      <c r="G127" t="str">
        <f t="shared" si="17"/>
        <v/>
      </c>
      <c r="H127" t="e">
        <f t="shared" si="15"/>
        <v>#N/A</v>
      </c>
      <c r="I127" t="e">
        <f t="shared" si="18"/>
        <v>#N/A</v>
      </c>
      <c r="K127" t="str">
        <f>MID(INDEX('Old Paths'!$B$10:$AW$25,MOD(ROW()-1,16)+1,INT((ROW()-1)/16)+1),15,2)</f>
        <v/>
      </c>
      <c r="M127" t="s">
        <v>449</v>
      </c>
      <c r="N127">
        <v>-45</v>
      </c>
    </row>
    <row r="128" spans="1:14">
      <c r="A128" s="16" t="e">
        <f>INDEX('Old Paths'!$B$80:$CS$95,MOD(ROW()-1,16)+1,INT((ROW()-1)/16)*2+COLUMN())</f>
        <v>#N/A</v>
      </c>
      <c r="B128" s="16" t="e">
        <f>-1*INDEX('Old Paths'!$B$80:$CS$95,MOD(ROW()-1,16)+1,INT((ROW()-1)/16)*2+COLUMN())</f>
        <v>#N/A</v>
      </c>
      <c r="C128" s="16" t="e">
        <f t="shared" si="13"/>
        <v>#N/A</v>
      </c>
      <c r="D128" s="16" t="e">
        <f t="shared" si="14"/>
        <v>#N/A</v>
      </c>
      <c r="F128" t="str">
        <f t="shared" si="16"/>
        <v/>
      </c>
      <c r="G128" t="str">
        <f t="shared" si="17"/>
        <v/>
      </c>
      <c r="H128" t="e">
        <f t="shared" si="15"/>
        <v>#N/A</v>
      </c>
      <c r="I128" t="e">
        <f t="shared" si="18"/>
        <v>#N/A</v>
      </c>
      <c r="K128" t="str">
        <f>MID(INDEX('Old Paths'!$B$10:$AW$25,MOD(ROW()-1,16)+1,INT((ROW()-1)/16)+1),15,2)</f>
        <v/>
      </c>
      <c r="M128" t="s">
        <v>455</v>
      </c>
      <c r="N128">
        <v>-45</v>
      </c>
    </row>
    <row r="129" spans="1:14">
      <c r="A129" s="16">
        <f>INDEX('Old Paths'!$B$80:$CS$95,MOD(ROW()-1,16)+1,INT((ROW()-1)/16)*2+COLUMN())</f>
        <v>-84</v>
      </c>
      <c r="B129" s="16">
        <f>-1*INDEX('Old Paths'!$B$80:$CS$95,MOD(ROW()-1,16)+1,INT((ROW()-1)/16)*2+COLUMN())</f>
        <v>107</v>
      </c>
      <c r="C129" s="16">
        <f t="shared" ref="C129:C192" si="19">IF(AND(OR($A129,$B129),OR($A130,$B130)),A130-A129,"")</f>
        <v>0</v>
      </c>
      <c r="D129" s="16">
        <f t="shared" ref="D129:D192" si="20">IF(AND(OR($A129,$B129),OR($A130,$B130)),B130-B129,"")</f>
        <v>-8</v>
      </c>
      <c r="F129" t="str">
        <f t="shared" si="16"/>
        <v/>
      </c>
      <c r="G129" t="str">
        <f t="shared" si="17"/>
        <v/>
      </c>
      <c r="H129">
        <f t="shared" ref="H129:H192" si="21">IF(C129=0,IF(D129=0,0,D129/ABS(D129)*90),IF(D129=0,-90+C129/ABS(C129)*90,G129))</f>
        <v>-90</v>
      </c>
      <c r="I129">
        <f t="shared" si="18"/>
        <v>-90</v>
      </c>
      <c r="K129" t="str">
        <f>MID(INDEX('Old Paths'!$B$10:$AW$25,MOD(ROW()-1,16)+1,INT((ROW()-1)/16)+1),15,2)</f>
        <v>00</v>
      </c>
      <c r="M129" t="s">
        <v>455</v>
      </c>
      <c r="N129">
        <v>-45</v>
      </c>
    </row>
    <row r="130" spans="1:14">
      <c r="A130" s="16">
        <f>INDEX('Old Paths'!$B$80:$CS$95,MOD(ROW()-1,16)+1,INT((ROW()-1)/16)*2+COLUMN())</f>
        <v>-84</v>
      </c>
      <c r="B130" s="16">
        <f>-1*INDEX('Old Paths'!$B$80:$CS$95,MOD(ROW()-1,16)+1,INT((ROW()-1)/16)*2+COLUMN())</f>
        <v>99</v>
      </c>
      <c r="C130" s="16">
        <f t="shared" si="19"/>
        <v>3</v>
      </c>
      <c r="D130" s="16">
        <f t="shared" si="20"/>
        <v>-6</v>
      </c>
      <c r="F130">
        <f t="shared" ref="F130:F193" si="22">IFERROR(D130/C130,"")</f>
        <v>-2</v>
      </c>
      <c r="G130">
        <f t="shared" ref="G130:G193" si="23">IFERROR(ATAN(F130)*180/PI(),"")</f>
        <v>-63.43494882292201</v>
      </c>
      <c r="H130">
        <f t="shared" si="21"/>
        <v>-63.43494882292201</v>
      </c>
      <c r="I130">
        <f t="shared" ref="I130:I193" si="24">IF(MAX($C130:$D130)&lt;0,H130-180,IF(AND(D130&lt;0,E130&gt;0),H130+180,H130))</f>
        <v>-63.43494882292201</v>
      </c>
      <c r="K130" t="str">
        <f>MID(INDEX('Old Paths'!$B$10:$AW$25,MOD(ROW()-1,16)+1,INT((ROW()-1)/16)+1),15,2)</f>
        <v>FE</v>
      </c>
      <c r="M130" t="s">
        <v>455</v>
      </c>
      <c r="N130">
        <v>-45</v>
      </c>
    </row>
    <row r="131" spans="1:14">
      <c r="A131" s="16">
        <f>INDEX('Old Paths'!$B$80:$CS$95,MOD(ROW()-1,16)+1,INT((ROW()-1)/16)*2+COLUMN())</f>
        <v>-81</v>
      </c>
      <c r="B131" s="16">
        <f>-1*INDEX('Old Paths'!$B$80:$CS$95,MOD(ROW()-1,16)+1,INT((ROW()-1)/16)*2+COLUMN())</f>
        <v>93</v>
      </c>
      <c r="C131" s="16">
        <f t="shared" si="19"/>
        <v>8</v>
      </c>
      <c r="D131" s="16">
        <f t="shared" si="20"/>
        <v>-5</v>
      </c>
      <c r="F131">
        <f t="shared" si="22"/>
        <v>-0.625</v>
      </c>
      <c r="G131">
        <f t="shared" si="23"/>
        <v>-32.005383208083494</v>
      </c>
      <c r="H131">
        <f t="shared" si="21"/>
        <v>-32.005383208083494</v>
      </c>
      <c r="I131">
        <f t="shared" si="24"/>
        <v>-32.005383208083494</v>
      </c>
      <c r="K131" t="str">
        <f>MID(INDEX('Old Paths'!$B$10:$AW$25,MOD(ROW()-1,16)+1,INT((ROW()-1)/16)+1),15,2)</f>
        <v>FD</v>
      </c>
      <c r="M131" t="s">
        <v>449</v>
      </c>
      <c r="N131">
        <v>-45</v>
      </c>
    </row>
    <row r="132" spans="1:14">
      <c r="A132" s="16">
        <f>INDEX('Old Paths'!$B$80:$CS$95,MOD(ROW()-1,16)+1,INT((ROW()-1)/16)*2+COLUMN())</f>
        <v>-73</v>
      </c>
      <c r="B132" s="16">
        <f>-1*INDEX('Old Paths'!$B$80:$CS$95,MOD(ROW()-1,16)+1,INT((ROW()-1)/16)*2+COLUMN())</f>
        <v>88</v>
      </c>
      <c r="C132" s="16">
        <f t="shared" si="19"/>
        <v>5</v>
      </c>
      <c r="D132" s="16">
        <f t="shared" si="20"/>
        <v>-5</v>
      </c>
      <c r="F132">
        <f t="shared" si="22"/>
        <v>-1</v>
      </c>
      <c r="G132">
        <f t="shared" si="23"/>
        <v>-45</v>
      </c>
      <c r="H132">
        <f t="shared" si="21"/>
        <v>-45</v>
      </c>
      <c r="I132">
        <f t="shared" si="24"/>
        <v>-45</v>
      </c>
      <c r="K132" t="str">
        <f>MID(INDEX('Old Paths'!$B$10:$AW$25,MOD(ROW()-1,16)+1,INT((ROW()-1)/16)+1),15,2)</f>
        <v>FE</v>
      </c>
      <c r="M132" t="s">
        <v>455</v>
      </c>
      <c r="N132">
        <v>-40.601294645004472</v>
      </c>
    </row>
    <row r="133" spans="1:14">
      <c r="A133" s="16">
        <f>INDEX('Old Paths'!$B$80:$CS$95,MOD(ROW()-1,16)+1,INT((ROW()-1)/16)*2+COLUMN())</f>
        <v>-68</v>
      </c>
      <c r="B133" s="16">
        <f>-1*INDEX('Old Paths'!$B$80:$CS$95,MOD(ROW()-1,16)+1,INT((ROW()-1)/16)*2+COLUMN())</f>
        <v>83</v>
      </c>
      <c r="C133" s="16">
        <f t="shared" si="19"/>
        <v>1</v>
      </c>
      <c r="D133" s="16">
        <f t="shared" si="20"/>
        <v>-6</v>
      </c>
      <c r="F133">
        <f t="shared" si="22"/>
        <v>-6</v>
      </c>
      <c r="G133">
        <f t="shared" si="23"/>
        <v>-80.537677791974389</v>
      </c>
      <c r="H133">
        <f t="shared" si="21"/>
        <v>-80.537677791974389</v>
      </c>
      <c r="I133">
        <f t="shared" si="24"/>
        <v>-80.537677791974389</v>
      </c>
      <c r="K133" t="str">
        <f>MID(INDEX('Old Paths'!$B$10:$AW$25,MOD(ROW()-1,16)+1,INT((ROW()-1)/16)+1),15,2)</f>
        <v>FF</v>
      </c>
      <c r="M133" t="s">
        <v>455</v>
      </c>
      <c r="N133">
        <v>-39.805571092265197</v>
      </c>
    </row>
    <row r="134" spans="1:14">
      <c r="A134" s="16">
        <f>INDEX('Old Paths'!$B$80:$CS$95,MOD(ROW()-1,16)+1,INT((ROW()-1)/16)*2+COLUMN())</f>
        <v>-67</v>
      </c>
      <c r="B134" s="16">
        <f>-1*INDEX('Old Paths'!$B$80:$CS$95,MOD(ROW()-1,16)+1,INT((ROW()-1)/16)*2+COLUMN())</f>
        <v>77</v>
      </c>
      <c r="C134" s="16">
        <f t="shared" si="19"/>
        <v>-3</v>
      </c>
      <c r="D134" s="16">
        <f t="shared" si="20"/>
        <v>-6</v>
      </c>
      <c r="F134">
        <f t="shared" si="22"/>
        <v>2</v>
      </c>
      <c r="G134">
        <f t="shared" si="23"/>
        <v>63.43494882292201</v>
      </c>
      <c r="H134">
        <f t="shared" si="21"/>
        <v>63.43494882292201</v>
      </c>
      <c r="I134">
        <f t="shared" si="24"/>
        <v>-116.56505117707799</v>
      </c>
      <c r="K134" t="str">
        <f>MID(INDEX('Old Paths'!$B$10:$AW$25,MOD(ROW()-1,16)+1,INT((ROW()-1)/16)+1),15,2)</f>
        <v>01</v>
      </c>
      <c r="M134" t="s">
        <v>455</v>
      </c>
      <c r="N134">
        <v>-39.805571092265197</v>
      </c>
    </row>
    <row r="135" spans="1:14">
      <c r="A135" s="16">
        <f>INDEX('Old Paths'!$B$80:$CS$95,MOD(ROW()-1,16)+1,INT((ROW()-1)/16)*2+COLUMN())</f>
        <v>-70</v>
      </c>
      <c r="B135" s="16">
        <f>-1*INDEX('Old Paths'!$B$80:$CS$95,MOD(ROW()-1,16)+1,INT((ROW()-1)/16)*2+COLUMN())</f>
        <v>71</v>
      </c>
      <c r="C135" s="16" t="e">
        <f t="shared" si="19"/>
        <v>#N/A</v>
      </c>
      <c r="D135" s="16" t="e">
        <f t="shared" si="20"/>
        <v>#N/A</v>
      </c>
      <c r="F135" t="str">
        <f t="shared" si="22"/>
        <v/>
      </c>
      <c r="G135" t="str">
        <f t="shared" si="23"/>
        <v/>
      </c>
      <c r="H135" t="e">
        <f t="shared" si="21"/>
        <v>#N/A</v>
      </c>
      <c r="I135" t="e">
        <f t="shared" si="24"/>
        <v>#N/A</v>
      </c>
      <c r="K135" t="str">
        <f>MID(INDEX('Old Paths'!$B$10:$AW$25,MOD(ROW()-1,16)+1,INT((ROW()-1)/16)+1),15,2)</f>
        <v>00</v>
      </c>
      <c r="M135" t="s">
        <v>450</v>
      </c>
      <c r="N135">
        <v>-38.659808254090095</v>
      </c>
    </row>
    <row r="136" spans="1:14">
      <c r="A136" s="16" t="e">
        <f>INDEX('Old Paths'!$B$80:$CS$95,MOD(ROW()-1,16)+1,INT((ROW()-1)/16)*2+COLUMN())</f>
        <v>#N/A</v>
      </c>
      <c r="B136" s="16" t="e">
        <f>-1*INDEX('Old Paths'!$B$80:$CS$95,MOD(ROW()-1,16)+1,INT((ROW()-1)/16)*2+COLUMN())</f>
        <v>#N/A</v>
      </c>
      <c r="C136" s="16" t="e">
        <f t="shared" si="19"/>
        <v>#N/A</v>
      </c>
      <c r="D136" s="16" t="e">
        <f t="shared" si="20"/>
        <v>#N/A</v>
      </c>
      <c r="F136" t="str">
        <f t="shared" si="22"/>
        <v/>
      </c>
      <c r="G136" t="str">
        <f t="shared" si="23"/>
        <v/>
      </c>
      <c r="H136" t="e">
        <f t="shared" si="21"/>
        <v>#N/A</v>
      </c>
      <c r="I136" t="e">
        <f t="shared" si="24"/>
        <v>#N/A</v>
      </c>
      <c r="K136" t="str">
        <f>MID(INDEX('Old Paths'!$B$10:$AW$25,MOD(ROW()-1,16)+1,INT((ROW()-1)/16)+1),15,2)</f>
        <v/>
      </c>
      <c r="M136" t="s">
        <v>455</v>
      </c>
      <c r="N136">
        <v>-38.659808254090095</v>
      </c>
    </row>
    <row r="137" spans="1:14">
      <c r="A137" s="16" t="e">
        <f>INDEX('Old Paths'!$B$80:$CS$95,MOD(ROW()-1,16)+1,INT((ROW()-1)/16)*2+COLUMN())</f>
        <v>#N/A</v>
      </c>
      <c r="B137" s="16" t="e">
        <f>-1*INDEX('Old Paths'!$B$80:$CS$95,MOD(ROW()-1,16)+1,INT((ROW()-1)/16)*2+COLUMN())</f>
        <v>#N/A</v>
      </c>
      <c r="C137" s="16" t="e">
        <f t="shared" si="19"/>
        <v>#N/A</v>
      </c>
      <c r="D137" s="16" t="e">
        <f t="shared" si="20"/>
        <v>#N/A</v>
      </c>
      <c r="F137" t="str">
        <f t="shared" si="22"/>
        <v/>
      </c>
      <c r="G137" t="str">
        <f t="shared" si="23"/>
        <v/>
      </c>
      <c r="H137" t="e">
        <f t="shared" si="21"/>
        <v>#N/A</v>
      </c>
      <c r="I137" t="e">
        <f t="shared" si="24"/>
        <v>#N/A</v>
      </c>
      <c r="K137" t="str">
        <f>MID(INDEX('Old Paths'!$B$10:$AW$25,MOD(ROW()-1,16)+1,INT((ROW()-1)/16)+1),15,2)</f>
        <v/>
      </c>
      <c r="M137" t="s">
        <v>450</v>
      </c>
      <c r="N137">
        <v>-36.86989764584402</v>
      </c>
    </row>
    <row r="138" spans="1:14">
      <c r="A138" s="16" t="e">
        <f>INDEX('Old Paths'!$B$80:$CS$95,MOD(ROW()-1,16)+1,INT((ROW()-1)/16)*2+COLUMN())</f>
        <v>#N/A</v>
      </c>
      <c r="B138" s="16" t="e">
        <f>-1*INDEX('Old Paths'!$B$80:$CS$95,MOD(ROW()-1,16)+1,INT((ROW()-1)/16)*2+COLUMN())</f>
        <v>#N/A</v>
      </c>
      <c r="C138" s="16" t="e">
        <f t="shared" si="19"/>
        <v>#N/A</v>
      </c>
      <c r="D138" s="16" t="e">
        <f t="shared" si="20"/>
        <v>#N/A</v>
      </c>
      <c r="F138" t="str">
        <f t="shared" si="22"/>
        <v/>
      </c>
      <c r="G138" t="str">
        <f t="shared" si="23"/>
        <v/>
      </c>
      <c r="H138" t="e">
        <f t="shared" si="21"/>
        <v>#N/A</v>
      </c>
      <c r="I138" t="e">
        <f t="shared" si="24"/>
        <v>#N/A</v>
      </c>
      <c r="K138" t="str">
        <f>MID(INDEX('Old Paths'!$B$10:$AW$25,MOD(ROW()-1,16)+1,INT((ROW()-1)/16)+1),15,2)</f>
        <v/>
      </c>
      <c r="M138" t="s">
        <v>455</v>
      </c>
      <c r="N138">
        <v>-35.537677791974382</v>
      </c>
    </row>
    <row r="139" spans="1:14">
      <c r="A139" s="16" t="e">
        <f>INDEX('Old Paths'!$B$80:$CS$95,MOD(ROW()-1,16)+1,INT((ROW()-1)/16)*2+COLUMN())</f>
        <v>#N/A</v>
      </c>
      <c r="B139" s="16" t="e">
        <f>-1*INDEX('Old Paths'!$B$80:$CS$95,MOD(ROW()-1,16)+1,INT((ROW()-1)/16)*2+COLUMN())</f>
        <v>#N/A</v>
      </c>
      <c r="C139" s="16" t="e">
        <f t="shared" si="19"/>
        <v>#N/A</v>
      </c>
      <c r="D139" s="16" t="e">
        <f t="shared" si="20"/>
        <v>#N/A</v>
      </c>
      <c r="F139" t="str">
        <f t="shared" si="22"/>
        <v/>
      </c>
      <c r="G139" t="str">
        <f t="shared" si="23"/>
        <v/>
      </c>
      <c r="H139" t="e">
        <f t="shared" si="21"/>
        <v>#N/A</v>
      </c>
      <c r="I139" t="e">
        <f t="shared" si="24"/>
        <v>#N/A</v>
      </c>
      <c r="K139" t="str">
        <f>MID(INDEX('Old Paths'!$B$10:$AW$25,MOD(ROW()-1,16)+1,INT((ROW()-1)/16)+1),15,2)</f>
        <v/>
      </c>
      <c r="M139" t="s">
        <v>450</v>
      </c>
      <c r="N139">
        <v>-34.992020198558656</v>
      </c>
    </row>
    <row r="140" spans="1:14">
      <c r="A140" s="16" t="e">
        <f>INDEX('Old Paths'!$B$80:$CS$95,MOD(ROW()-1,16)+1,INT((ROW()-1)/16)*2+COLUMN())</f>
        <v>#N/A</v>
      </c>
      <c r="B140" s="16" t="e">
        <f>-1*INDEX('Old Paths'!$B$80:$CS$95,MOD(ROW()-1,16)+1,INT((ROW()-1)/16)*2+COLUMN())</f>
        <v>#N/A</v>
      </c>
      <c r="C140" s="16" t="e">
        <f t="shared" si="19"/>
        <v>#N/A</v>
      </c>
      <c r="D140" s="16" t="e">
        <f t="shared" si="20"/>
        <v>#N/A</v>
      </c>
      <c r="F140" t="str">
        <f t="shared" si="22"/>
        <v/>
      </c>
      <c r="G140" t="str">
        <f t="shared" si="23"/>
        <v/>
      </c>
      <c r="H140" t="e">
        <f t="shared" si="21"/>
        <v>#N/A</v>
      </c>
      <c r="I140" t="e">
        <f t="shared" si="24"/>
        <v>#N/A</v>
      </c>
      <c r="K140" t="str">
        <f>MID(INDEX('Old Paths'!$B$10:$AW$25,MOD(ROW()-1,16)+1,INT((ROW()-1)/16)+1),15,2)</f>
        <v/>
      </c>
      <c r="M140" t="s">
        <v>450</v>
      </c>
      <c r="N140">
        <v>-33.690067525979785</v>
      </c>
    </row>
    <row r="141" spans="1:14">
      <c r="A141" s="16" t="e">
        <f>INDEX('Old Paths'!$B$80:$CS$95,MOD(ROW()-1,16)+1,INT((ROW()-1)/16)*2+COLUMN())</f>
        <v>#N/A</v>
      </c>
      <c r="B141" s="16" t="e">
        <f>-1*INDEX('Old Paths'!$B$80:$CS$95,MOD(ROW()-1,16)+1,INT((ROW()-1)/16)*2+COLUMN())</f>
        <v>#N/A</v>
      </c>
      <c r="C141" s="16" t="e">
        <f t="shared" si="19"/>
        <v>#N/A</v>
      </c>
      <c r="D141" s="16" t="e">
        <f t="shared" si="20"/>
        <v>#N/A</v>
      </c>
      <c r="F141" t="str">
        <f t="shared" si="22"/>
        <v/>
      </c>
      <c r="G141" t="str">
        <f t="shared" si="23"/>
        <v/>
      </c>
      <c r="H141" t="e">
        <f t="shared" si="21"/>
        <v>#N/A</v>
      </c>
      <c r="I141" t="e">
        <f t="shared" si="24"/>
        <v>#N/A</v>
      </c>
      <c r="K141" t="str">
        <f>MID(INDEX('Old Paths'!$B$10:$AW$25,MOD(ROW()-1,16)+1,INT((ROW()-1)/16)+1),15,2)</f>
        <v/>
      </c>
      <c r="M141" t="s">
        <v>450</v>
      </c>
      <c r="N141">
        <v>-32.005383208083494</v>
      </c>
    </row>
    <row r="142" spans="1:14">
      <c r="A142" s="16" t="e">
        <f>INDEX('Old Paths'!$B$80:$CS$95,MOD(ROW()-1,16)+1,INT((ROW()-1)/16)*2+COLUMN())</f>
        <v>#N/A</v>
      </c>
      <c r="B142" s="16" t="e">
        <f>-1*INDEX('Old Paths'!$B$80:$CS$95,MOD(ROW()-1,16)+1,INT((ROW()-1)/16)*2+COLUMN())</f>
        <v>#N/A</v>
      </c>
      <c r="C142" s="16" t="e">
        <f t="shared" si="19"/>
        <v>#N/A</v>
      </c>
      <c r="D142" s="16" t="e">
        <f t="shared" si="20"/>
        <v>#N/A</v>
      </c>
      <c r="F142" t="str">
        <f t="shared" si="22"/>
        <v/>
      </c>
      <c r="G142" t="str">
        <f t="shared" si="23"/>
        <v/>
      </c>
      <c r="H142" t="e">
        <f t="shared" si="21"/>
        <v>#N/A</v>
      </c>
      <c r="I142" t="e">
        <f t="shared" si="24"/>
        <v>#N/A</v>
      </c>
      <c r="K142" t="str">
        <f>MID(INDEX('Old Paths'!$B$10:$AW$25,MOD(ROW()-1,16)+1,INT((ROW()-1)/16)+1),15,2)</f>
        <v/>
      </c>
      <c r="M142" t="s">
        <v>450</v>
      </c>
      <c r="N142">
        <v>-32.005383208083494</v>
      </c>
    </row>
    <row r="143" spans="1:14">
      <c r="A143" s="16" t="e">
        <f>INDEX('Old Paths'!$B$80:$CS$95,MOD(ROW()-1,16)+1,INT((ROW()-1)/16)*2+COLUMN())</f>
        <v>#N/A</v>
      </c>
      <c r="B143" s="16" t="e">
        <f>-1*INDEX('Old Paths'!$B$80:$CS$95,MOD(ROW()-1,16)+1,INT((ROW()-1)/16)*2+COLUMN())</f>
        <v>#N/A</v>
      </c>
      <c r="C143" s="16" t="e">
        <f t="shared" si="19"/>
        <v>#N/A</v>
      </c>
      <c r="D143" s="16" t="e">
        <f t="shared" si="20"/>
        <v>#N/A</v>
      </c>
      <c r="F143" t="str">
        <f t="shared" si="22"/>
        <v/>
      </c>
      <c r="G143" t="str">
        <f t="shared" si="23"/>
        <v/>
      </c>
      <c r="H143" t="e">
        <f t="shared" si="21"/>
        <v>#N/A</v>
      </c>
      <c r="I143" t="e">
        <f t="shared" si="24"/>
        <v>#N/A</v>
      </c>
      <c r="K143" t="str">
        <f>MID(INDEX('Old Paths'!$B$10:$AW$25,MOD(ROW()-1,16)+1,INT((ROW()-1)/16)+1),15,2)</f>
        <v/>
      </c>
      <c r="M143" t="s">
        <v>450</v>
      </c>
      <c r="N143">
        <v>-30.963756532073521</v>
      </c>
    </row>
    <row r="144" spans="1:14">
      <c r="A144" s="16" t="e">
        <f>INDEX('Old Paths'!$B$80:$CS$95,MOD(ROW()-1,16)+1,INT((ROW()-1)/16)*2+COLUMN())</f>
        <v>#N/A</v>
      </c>
      <c r="B144" s="16" t="e">
        <f>-1*INDEX('Old Paths'!$B$80:$CS$95,MOD(ROW()-1,16)+1,INT((ROW()-1)/16)*2+COLUMN())</f>
        <v>#N/A</v>
      </c>
      <c r="C144" s="16" t="e">
        <f t="shared" si="19"/>
        <v>#N/A</v>
      </c>
      <c r="D144" s="16" t="e">
        <f t="shared" si="20"/>
        <v>#N/A</v>
      </c>
      <c r="F144" t="str">
        <f t="shared" si="22"/>
        <v/>
      </c>
      <c r="G144" t="str">
        <f t="shared" si="23"/>
        <v/>
      </c>
      <c r="H144" t="e">
        <f t="shared" si="21"/>
        <v>#N/A</v>
      </c>
      <c r="I144" t="e">
        <f t="shared" si="24"/>
        <v>#N/A</v>
      </c>
      <c r="K144" t="str">
        <f>MID(INDEX('Old Paths'!$B$10:$AW$25,MOD(ROW()-1,16)+1,INT((ROW()-1)/16)+1),15,2)</f>
        <v/>
      </c>
      <c r="M144" t="s">
        <v>450</v>
      </c>
      <c r="N144">
        <v>-29.744881296942225</v>
      </c>
    </row>
    <row r="145" spans="1:14">
      <c r="A145" s="16">
        <f>INDEX('Old Paths'!$B$80:$CS$95,MOD(ROW()-1,16)+1,INT((ROW()-1)/16)*2+COLUMN())</f>
        <v>-70</v>
      </c>
      <c r="B145" s="16">
        <f>-1*INDEX('Old Paths'!$B$80:$CS$95,MOD(ROW()-1,16)+1,INT((ROW()-1)/16)*2+COLUMN())</f>
        <v>71</v>
      </c>
      <c r="C145" s="16">
        <f t="shared" si="19"/>
        <v>1</v>
      </c>
      <c r="D145" s="16">
        <f t="shared" si="20"/>
        <v>-7</v>
      </c>
      <c r="F145">
        <f t="shared" si="22"/>
        <v>-7</v>
      </c>
      <c r="G145">
        <f t="shared" si="23"/>
        <v>-81.869897645844034</v>
      </c>
      <c r="H145">
        <f t="shared" si="21"/>
        <v>-81.869897645844034</v>
      </c>
      <c r="I145">
        <f t="shared" si="24"/>
        <v>-81.869897645844034</v>
      </c>
      <c r="K145" t="str">
        <f>MID(INDEX('Old Paths'!$B$10:$AW$25,MOD(ROW()-1,16)+1,INT((ROW()-1)/16)+1),15,2)</f>
        <v>FF</v>
      </c>
      <c r="M145" t="s">
        <v>450</v>
      </c>
      <c r="N145">
        <v>-29.744881296942225</v>
      </c>
    </row>
    <row r="146" spans="1:14">
      <c r="A146" s="16">
        <f>INDEX('Old Paths'!$B$80:$CS$95,MOD(ROW()-1,16)+1,INT((ROW()-1)/16)*2+COLUMN())</f>
        <v>-69</v>
      </c>
      <c r="B146" s="16">
        <f>-1*INDEX('Old Paths'!$B$80:$CS$95,MOD(ROW()-1,16)+1,INT((ROW()-1)/16)*2+COLUMN())</f>
        <v>64</v>
      </c>
      <c r="C146" s="16">
        <f t="shared" si="19"/>
        <v>2</v>
      </c>
      <c r="D146" s="16">
        <f t="shared" si="20"/>
        <v>-5</v>
      </c>
      <c r="F146">
        <f t="shared" si="22"/>
        <v>-2.5</v>
      </c>
      <c r="G146">
        <f t="shared" si="23"/>
        <v>-68.198590513648185</v>
      </c>
      <c r="H146">
        <f t="shared" si="21"/>
        <v>-68.198590513648185</v>
      </c>
      <c r="I146">
        <f t="shared" si="24"/>
        <v>-68.198590513648185</v>
      </c>
      <c r="K146" t="str">
        <f>MID(INDEX('Old Paths'!$B$10:$AW$25,MOD(ROW()-1,16)+1,INT((ROW()-1)/16)+1),15,2)</f>
        <v>FF</v>
      </c>
      <c r="M146" t="s">
        <v>450</v>
      </c>
      <c r="N146">
        <v>-29.744881296942225</v>
      </c>
    </row>
    <row r="147" spans="1:14">
      <c r="A147" s="16">
        <f>INDEX('Old Paths'!$B$80:$CS$95,MOD(ROW()-1,16)+1,INT((ROW()-1)/16)*2+COLUMN())</f>
        <v>-67</v>
      </c>
      <c r="B147" s="16">
        <f>-1*INDEX('Old Paths'!$B$80:$CS$95,MOD(ROW()-1,16)+1,INT((ROW()-1)/16)*2+COLUMN())</f>
        <v>59</v>
      </c>
      <c r="C147" s="16">
        <f t="shared" si="19"/>
        <v>5</v>
      </c>
      <c r="D147" s="16">
        <f t="shared" si="20"/>
        <v>-4</v>
      </c>
      <c r="F147">
        <f t="shared" si="22"/>
        <v>-0.8</v>
      </c>
      <c r="G147">
        <f t="shared" si="23"/>
        <v>-38.659808254090095</v>
      </c>
      <c r="H147">
        <f t="shared" si="21"/>
        <v>-38.659808254090095</v>
      </c>
      <c r="I147">
        <f t="shared" si="24"/>
        <v>-38.659808254090095</v>
      </c>
      <c r="K147" t="str">
        <f>MID(INDEX('Old Paths'!$B$10:$AW$25,MOD(ROW()-1,16)+1,INT((ROW()-1)/16)+1),15,2)</f>
        <v>FD</v>
      </c>
      <c r="M147" t="s">
        <v>450</v>
      </c>
      <c r="N147">
        <v>-29.054604099077146</v>
      </c>
    </row>
    <row r="148" spans="1:14">
      <c r="A148" s="16">
        <f>INDEX('Old Paths'!$B$80:$CS$95,MOD(ROW()-1,16)+1,INT((ROW()-1)/16)*2+COLUMN())</f>
        <v>-62</v>
      </c>
      <c r="B148" s="16">
        <f>-1*INDEX('Old Paths'!$B$80:$CS$95,MOD(ROW()-1,16)+1,INT((ROW()-1)/16)*2+COLUMN())</f>
        <v>55</v>
      </c>
      <c r="C148" s="16">
        <f t="shared" si="19"/>
        <v>3</v>
      </c>
      <c r="D148" s="16">
        <f t="shared" si="20"/>
        <v>-5</v>
      </c>
      <c r="F148">
        <f t="shared" si="22"/>
        <v>-1.6666666666666667</v>
      </c>
      <c r="G148">
        <f t="shared" si="23"/>
        <v>-59.036243467926482</v>
      </c>
      <c r="H148">
        <f t="shared" si="21"/>
        <v>-59.036243467926482</v>
      </c>
      <c r="I148">
        <f t="shared" si="24"/>
        <v>-59.036243467926482</v>
      </c>
      <c r="K148" t="str">
        <f>MID(INDEX('Old Paths'!$B$10:$AW$25,MOD(ROW()-1,16)+1,INT((ROW()-1)/16)+1),15,2)</f>
        <v>FE</v>
      </c>
      <c r="M148" t="s">
        <v>450</v>
      </c>
      <c r="N148">
        <v>-27.645975363738678</v>
      </c>
    </row>
    <row r="149" spans="1:14">
      <c r="A149" s="16">
        <f>INDEX('Old Paths'!$B$80:$CS$95,MOD(ROW()-1,16)+1,INT((ROW()-1)/16)*2+COLUMN())</f>
        <v>-59</v>
      </c>
      <c r="B149" s="16">
        <f>-1*INDEX('Old Paths'!$B$80:$CS$95,MOD(ROW()-1,16)+1,INT((ROW()-1)/16)*2+COLUMN())</f>
        <v>50</v>
      </c>
      <c r="C149" s="16">
        <f t="shared" si="19"/>
        <v>2</v>
      </c>
      <c r="D149" s="16">
        <f t="shared" si="20"/>
        <v>-7</v>
      </c>
      <c r="F149">
        <f t="shared" si="22"/>
        <v>-3.5</v>
      </c>
      <c r="G149">
        <f t="shared" si="23"/>
        <v>-74.054604099077153</v>
      </c>
      <c r="H149">
        <f t="shared" si="21"/>
        <v>-74.054604099077153</v>
      </c>
      <c r="I149">
        <f t="shared" si="24"/>
        <v>-74.054604099077153</v>
      </c>
      <c r="K149" t="str">
        <f>MID(INDEX('Old Paths'!$B$10:$AW$25,MOD(ROW()-1,16)+1,INT((ROW()-1)/16)+1),15,2)</f>
        <v>FF</v>
      </c>
      <c r="M149" t="s">
        <v>450</v>
      </c>
      <c r="N149">
        <v>-26.56505117707799</v>
      </c>
    </row>
    <row r="150" spans="1:14">
      <c r="A150" s="16">
        <f>INDEX('Old Paths'!$B$80:$CS$95,MOD(ROW()-1,16)+1,INT((ROW()-1)/16)*2+COLUMN())</f>
        <v>-57</v>
      </c>
      <c r="B150" s="16">
        <f>-1*INDEX('Old Paths'!$B$80:$CS$95,MOD(ROW()-1,16)+1,INT((ROW()-1)/16)*2+COLUMN())</f>
        <v>43</v>
      </c>
      <c r="C150" s="16">
        <f t="shared" si="19"/>
        <v>5</v>
      </c>
      <c r="D150" s="16">
        <f t="shared" si="20"/>
        <v>-5</v>
      </c>
      <c r="F150">
        <f t="shared" si="22"/>
        <v>-1</v>
      </c>
      <c r="G150">
        <f t="shared" si="23"/>
        <v>-45</v>
      </c>
      <c r="H150">
        <f t="shared" si="21"/>
        <v>-45</v>
      </c>
      <c r="I150">
        <f t="shared" si="24"/>
        <v>-45</v>
      </c>
      <c r="K150" t="str">
        <f>MID(INDEX('Old Paths'!$B$10:$AW$25,MOD(ROW()-1,16)+1,INT((ROW()-1)/16)+1),15,2)</f>
        <v>FE</v>
      </c>
      <c r="M150" t="s">
        <v>450</v>
      </c>
      <c r="N150">
        <v>-26.56505117707799</v>
      </c>
    </row>
    <row r="151" spans="1:14">
      <c r="A151" s="16">
        <f>INDEX('Old Paths'!$B$80:$CS$95,MOD(ROW()-1,16)+1,INT((ROW()-1)/16)*2+COLUMN())</f>
        <v>-52</v>
      </c>
      <c r="B151" s="16">
        <f>-1*INDEX('Old Paths'!$B$80:$CS$95,MOD(ROW()-1,16)+1,INT((ROW()-1)/16)*2+COLUMN())</f>
        <v>38</v>
      </c>
      <c r="C151" s="16">
        <f t="shared" si="19"/>
        <v>6</v>
      </c>
      <c r="D151" s="16">
        <f t="shared" si="20"/>
        <v>-2</v>
      </c>
      <c r="F151">
        <f t="shared" si="22"/>
        <v>-0.33333333333333331</v>
      </c>
      <c r="G151">
        <f t="shared" si="23"/>
        <v>-18.43494882292201</v>
      </c>
      <c r="H151">
        <f t="shared" si="21"/>
        <v>-18.43494882292201</v>
      </c>
      <c r="I151">
        <f t="shared" si="24"/>
        <v>-18.43494882292201</v>
      </c>
      <c r="K151" t="str">
        <f>MID(INDEX('Old Paths'!$B$10:$AW$25,MOD(ROW()-1,16)+1,INT((ROW()-1)/16)+1),15,2)</f>
        <v>FC</v>
      </c>
      <c r="M151" t="s">
        <v>450</v>
      </c>
      <c r="N151">
        <v>-26.56505117707799</v>
      </c>
    </row>
    <row r="152" spans="1:14">
      <c r="A152" s="16">
        <f>INDEX('Old Paths'!$B$80:$CS$95,MOD(ROW()-1,16)+1,INT((ROW()-1)/16)*2+COLUMN())</f>
        <v>-46</v>
      </c>
      <c r="B152" s="16">
        <f>-1*INDEX('Old Paths'!$B$80:$CS$95,MOD(ROW()-1,16)+1,INT((ROW()-1)/16)*2+COLUMN())</f>
        <v>36</v>
      </c>
      <c r="C152" s="16" t="e">
        <f t="shared" si="19"/>
        <v>#N/A</v>
      </c>
      <c r="D152" s="16" t="e">
        <f t="shared" si="20"/>
        <v>#N/A</v>
      </c>
      <c r="F152" t="str">
        <f t="shared" si="22"/>
        <v/>
      </c>
      <c r="G152" t="str">
        <f t="shared" si="23"/>
        <v/>
      </c>
      <c r="H152" t="e">
        <f t="shared" si="21"/>
        <v>#N/A</v>
      </c>
      <c r="I152" t="e">
        <f t="shared" si="24"/>
        <v>#N/A</v>
      </c>
      <c r="K152" t="str">
        <f>MID(INDEX('Old Paths'!$B$10:$AW$25,MOD(ROW()-1,16)+1,INT((ROW()-1)/16)+1),15,2)</f>
        <v>00</v>
      </c>
      <c r="M152" t="s">
        <v>450</v>
      </c>
      <c r="N152">
        <v>-26.56505117707799</v>
      </c>
    </row>
    <row r="153" spans="1:14">
      <c r="A153" s="16" t="e">
        <f>INDEX('Old Paths'!$B$80:$CS$95,MOD(ROW()-1,16)+1,INT((ROW()-1)/16)*2+COLUMN())</f>
        <v>#N/A</v>
      </c>
      <c r="B153" s="16" t="e">
        <f>-1*INDEX('Old Paths'!$B$80:$CS$95,MOD(ROW()-1,16)+1,INT((ROW()-1)/16)*2+COLUMN())</f>
        <v>#N/A</v>
      </c>
      <c r="C153" s="16" t="e">
        <f t="shared" si="19"/>
        <v>#N/A</v>
      </c>
      <c r="D153" s="16" t="e">
        <f t="shared" si="20"/>
        <v>#N/A</v>
      </c>
      <c r="F153" t="str">
        <f t="shared" si="22"/>
        <v/>
      </c>
      <c r="G153" t="str">
        <f t="shared" si="23"/>
        <v/>
      </c>
      <c r="H153" t="e">
        <f t="shared" si="21"/>
        <v>#N/A</v>
      </c>
      <c r="I153" t="e">
        <f t="shared" si="24"/>
        <v>#N/A</v>
      </c>
      <c r="K153" t="str">
        <f>MID(INDEX('Old Paths'!$B$10:$AW$25,MOD(ROW()-1,16)+1,INT((ROW()-1)/16)+1),15,2)</f>
        <v/>
      </c>
      <c r="M153" t="s">
        <v>455</v>
      </c>
      <c r="N153">
        <v>-26.56505117707799</v>
      </c>
    </row>
    <row r="154" spans="1:14">
      <c r="A154" s="16" t="e">
        <f>INDEX('Old Paths'!$B$80:$CS$95,MOD(ROW()-1,16)+1,INT((ROW()-1)/16)*2+COLUMN())</f>
        <v>#N/A</v>
      </c>
      <c r="B154" s="16" t="e">
        <f>-1*INDEX('Old Paths'!$B$80:$CS$95,MOD(ROW()-1,16)+1,INT((ROW()-1)/16)*2+COLUMN())</f>
        <v>#N/A</v>
      </c>
      <c r="C154" s="16" t="e">
        <f t="shared" si="19"/>
        <v>#N/A</v>
      </c>
      <c r="D154" s="16" t="e">
        <f t="shared" si="20"/>
        <v>#N/A</v>
      </c>
      <c r="F154" t="str">
        <f t="shared" si="22"/>
        <v/>
      </c>
      <c r="G154" t="str">
        <f t="shared" si="23"/>
        <v/>
      </c>
      <c r="H154" t="e">
        <f t="shared" si="21"/>
        <v>#N/A</v>
      </c>
      <c r="I154" t="e">
        <f t="shared" si="24"/>
        <v>#N/A</v>
      </c>
      <c r="K154" t="str">
        <f>MID(INDEX('Old Paths'!$B$10:$AW$25,MOD(ROW()-1,16)+1,INT((ROW()-1)/16)+1),15,2)</f>
        <v/>
      </c>
      <c r="M154" t="s">
        <v>455</v>
      </c>
      <c r="N154">
        <v>-26.56505117707799</v>
      </c>
    </row>
    <row r="155" spans="1:14">
      <c r="A155" s="16" t="e">
        <f>INDEX('Old Paths'!$B$80:$CS$95,MOD(ROW()-1,16)+1,INT((ROW()-1)/16)*2+COLUMN())</f>
        <v>#N/A</v>
      </c>
      <c r="B155" s="16" t="e">
        <f>-1*INDEX('Old Paths'!$B$80:$CS$95,MOD(ROW()-1,16)+1,INT((ROW()-1)/16)*2+COLUMN())</f>
        <v>#N/A</v>
      </c>
      <c r="C155" s="16" t="e">
        <f t="shared" si="19"/>
        <v>#N/A</v>
      </c>
      <c r="D155" s="16" t="e">
        <f t="shared" si="20"/>
        <v>#N/A</v>
      </c>
      <c r="F155" t="str">
        <f t="shared" si="22"/>
        <v/>
      </c>
      <c r="G155" t="str">
        <f t="shared" si="23"/>
        <v/>
      </c>
      <c r="H155" t="e">
        <f t="shared" si="21"/>
        <v>#N/A</v>
      </c>
      <c r="I155" t="e">
        <f t="shared" si="24"/>
        <v>#N/A</v>
      </c>
      <c r="K155" t="str">
        <f>MID(INDEX('Old Paths'!$B$10:$AW$25,MOD(ROW()-1,16)+1,INT((ROW()-1)/16)+1),15,2)</f>
        <v/>
      </c>
      <c r="M155" t="s">
        <v>450</v>
      </c>
      <c r="N155">
        <v>-26.56505117707799</v>
      </c>
    </row>
    <row r="156" spans="1:14">
      <c r="A156" s="16" t="e">
        <f>INDEX('Old Paths'!$B$80:$CS$95,MOD(ROW()-1,16)+1,INT((ROW()-1)/16)*2+COLUMN())</f>
        <v>#N/A</v>
      </c>
      <c r="B156" s="16" t="e">
        <f>-1*INDEX('Old Paths'!$B$80:$CS$95,MOD(ROW()-1,16)+1,INT((ROW()-1)/16)*2+COLUMN())</f>
        <v>#N/A</v>
      </c>
      <c r="C156" s="16" t="e">
        <f t="shared" si="19"/>
        <v>#N/A</v>
      </c>
      <c r="D156" s="16" t="e">
        <f t="shared" si="20"/>
        <v>#N/A</v>
      </c>
      <c r="F156" t="str">
        <f t="shared" si="22"/>
        <v/>
      </c>
      <c r="G156" t="str">
        <f t="shared" si="23"/>
        <v/>
      </c>
      <c r="H156" t="e">
        <f t="shared" si="21"/>
        <v>#N/A</v>
      </c>
      <c r="I156" t="e">
        <f t="shared" si="24"/>
        <v>#N/A</v>
      </c>
      <c r="K156" t="str">
        <f>MID(INDEX('Old Paths'!$B$10:$AW$25,MOD(ROW()-1,16)+1,INT((ROW()-1)/16)+1),15,2)</f>
        <v/>
      </c>
      <c r="M156" t="s">
        <v>450</v>
      </c>
      <c r="N156">
        <v>-23.962488974578182</v>
      </c>
    </row>
    <row r="157" spans="1:14">
      <c r="A157" s="16" t="e">
        <f>INDEX('Old Paths'!$B$80:$CS$95,MOD(ROW()-1,16)+1,INT((ROW()-1)/16)*2+COLUMN())</f>
        <v>#N/A</v>
      </c>
      <c r="B157" s="16" t="e">
        <f>-1*INDEX('Old Paths'!$B$80:$CS$95,MOD(ROW()-1,16)+1,INT((ROW()-1)/16)*2+COLUMN())</f>
        <v>#N/A</v>
      </c>
      <c r="C157" s="16" t="e">
        <f t="shared" si="19"/>
        <v>#N/A</v>
      </c>
      <c r="D157" s="16" t="e">
        <f t="shared" si="20"/>
        <v>#N/A</v>
      </c>
      <c r="F157" t="str">
        <f t="shared" si="22"/>
        <v/>
      </c>
      <c r="G157" t="str">
        <f t="shared" si="23"/>
        <v/>
      </c>
      <c r="H157" t="e">
        <f t="shared" si="21"/>
        <v>#N/A</v>
      </c>
      <c r="I157" t="e">
        <f t="shared" si="24"/>
        <v>#N/A</v>
      </c>
      <c r="K157" t="str">
        <f>MID(INDEX('Old Paths'!$B$10:$AW$25,MOD(ROW()-1,16)+1,INT((ROW()-1)/16)+1),15,2)</f>
        <v/>
      </c>
      <c r="M157" t="s">
        <v>450</v>
      </c>
      <c r="N157">
        <v>-23.962488974578182</v>
      </c>
    </row>
    <row r="158" spans="1:14">
      <c r="A158" s="16" t="e">
        <f>INDEX('Old Paths'!$B$80:$CS$95,MOD(ROW()-1,16)+1,INT((ROW()-1)/16)*2+COLUMN())</f>
        <v>#N/A</v>
      </c>
      <c r="B158" s="16" t="e">
        <f>-1*INDEX('Old Paths'!$B$80:$CS$95,MOD(ROW()-1,16)+1,INT((ROW()-1)/16)*2+COLUMN())</f>
        <v>#N/A</v>
      </c>
      <c r="C158" s="16" t="e">
        <f t="shared" si="19"/>
        <v>#N/A</v>
      </c>
      <c r="D158" s="16" t="e">
        <f t="shared" si="20"/>
        <v>#N/A</v>
      </c>
      <c r="F158" t="str">
        <f t="shared" si="22"/>
        <v/>
      </c>
      <c r="G158" t="str">
        <f t="shared" si="23"/>
        <v/>
      </c>
      <c r="H158" t="e">
        <f t="shared" si="21"/>
        <v>#N/A</v>
      </c>
      <c r="I158" t="e">
        <f t="shared" si="24"/>
        <v>#N/A</v>
      </c>
      <c r="K158" t="str">
        <f>MID(INDEX('Old Paths'!$B$10:$AW$25,MOD(ROW()-1,16)+1,INT((ROW()-1)/16)+1),15,2)</f>
        <v/>
      </c>
      <c r="M158" t="s">
        <v>450</v>
      </c>
      <c r="N158">
        <v>-23.198590513648188</v>
      </c>
    </row>
    <row r="159" spans="1:14">
      <c r="A159" s="16" t="e">
        <f>INDEX('Old Paths'!$B$80:$CS$95,MOD(ROW()-1,16)+1,INT((ROW()-1)/16)*2+COLUMN())</f>
        <v>#N/A</v>
      </c>
      <c r="B159" s="16" t="e">
        <f>-1*INDEX('Old Paths'!$B$80:$CS$95,MOD(ROW()-1,16)+1,INT((ROW()-1)/16)*2+COLUMN())</f>
        <v>#N/A</v>
      </c>
      <c r="C159" s="16" t="e">
        <f t="shared" si="19"/>
        <v>#N/A</v>
      </c>
      <c r="D159" s="16" t="e">
        <f t="shared" si="20"/>
        <v>#N/A</v>
      </c>
      <c r="F159" t="str">
        <f t="shared" si="22"/>
        <v/>
      </c>
      <c r="G159" t="str">
        <f t="shared" si="23"/>
        <v/>
      </c>
      <c r="H159" t="e">
        <f t="shared" si="21"/>
        <v>#N/A</v>
      </c>
      <c r="I159" t="e">
        <f t="shared" si="24"/>
        <v>#N/A</v>
      </c>
      <c r="K159" t="str">
        <f>MID(INDEX('Old Paths'!$B$10:$AW$25,MOD(ROW()-1,16)+1,INT((ROW()-1)/16)+1),15,2)</f>
        <v/>
      </c>
      <c r="M159" t="s">
        <v>446</v>
      </c>
      <c r="N159">
        <v>-20.556045219583464</v>
      </c>
    </row>
    <row r="160" spans="1:14">
      <c r="A160" s="16" t="e">
        <f>INDEX('Old Paths'!$B$80:$CS$95,MOD(ROW()-1,16)+1,INT((ROW()-1)/16)*2+COLUMN())</f>
        <v>#N/A</v>
      </c>
      <c r="B160" s="16" t="e">
        <f>-1*INDEX('Old Paths'!$B$80:$CS$95,MOD(ROW()-1,16)+1,INT((ROW()-1)/16)*2+COLUMN())</f>
        <v>#N/A</v>
      </c>
      <c r="C160" s="16" t="e">
        <f t="shared" si="19"/>
        <v>#N/A</v>
      </c>
      <c r="D160" s="16" t="e">
        <f t="shared" si="20"/>
        <v>#N/A</v>
      </c>
      <c r="F160" t="str">
        <f t="shared" si="22"/>
        <v/>
      </c>
      <c r="G160" t="str">
        <f t="shared" si="23"/>
        <v/>
      </c>
      <c r="H160" t="e">
        <f t="shared" si="21"/>
        <v>#N/A</v>
      </c>
      <c r="I160" t="e">
        <f t="shared" si="24"/>
        <v>#N/A</v>
      </c>
      <c r="K160" t="str">
        <f>MID(INDEX('Old Paths'!$B$10:$AW$25,MOD(ROW()-1,16)+1,INT((ROW()-1)/16)+1),15,2)</f>
        <v/>
      </c>
      <c r="M160" t="s">
        <v>459</v>
      </c>
      <c r="N160">
        <v>-20.556045219583464</v>
      </c>
    </row>
    <row r="161" spans="1:14">
      <c r="A161" s="16">
        <f>INDEX('Old Paths'!$B$80:$CS$95,MOD(ROW()-1,16)+1,INT((ROW()-1)/16)*2+COLUMN())</f>
        <v>-46</v>
      </c>
      <c r="B161" s="16">
        <f>-1*INDEX('Old Paths'!$B$80:$CS$95,MOD(ROW()-1,16)+1,INT((ROW()-1)/16)*2+COLUMN())</f>
        <v>36</v>
      </c>
      <c r="C161" s="16">
        <f t="shared" si="19"/>
        <v>-1</v>
      </c>
      <c r="D161" s="16">
        <f t="shared" si="20"/>
        <v>-8</v>
      </c>
      <c r="F161">
        <f t="shared" si="22"/>
        <v>8</v>
      </c>
      <c r="G161">
        <f t="shared" si="23"/>
        <v>82.874983651098191</v>
      </c>
      <c r="H161">
        <f t="shared" si="21"/>
        <v>82.874983651098191</v>
      </c>
      <c r="I161">
        <f t="shared" si="24"/>
        <v>-97.125016348901809</v>
      </c>
      <c r="K161" t="str">
        <f>MID(INDEX('Old Paths'!$B$10:$AW$25,MOD(ROW()-1,16)+1,INT((ROW()-1)/16)+1),15,2)</f>
        <v>00</v>
      </c>
      <c r="M161" t="s">
        <v>446</v>
      </c>
      <c r="N161">
        <v>-20.556045219583464</v>
      </c>
    </row>
    <row r="162" spans="1:14">
      <c r="A162" s="16">
        <f>INDEX('Old Paths'!$B$80:$CS$95,MOD(ROW()-1,16)+1,INT((ROW()-1)/16)*2+COLUMN())</f>
        <v>-47</v>
      </c>
      <c r="B162" s="16">
        <f>-1*INDEX('Old Paths'!$B$80:$CS$95,MOD(ROW()-1,16)+1,INT((ROW()-1)/16)*2+COLUMN())</f>
        <v>28</v>
      </c>
      <c r="C162" s="16">
        <f t="shared" si="19"/>
        <v>-5</v>
      </c>
      <c r="D162" s="16">
        <f t="shared" si="20"/>
        <v>-6</v>
      </c>
      <c r="F162">
        <f t="shared" si="22"/>
        <v>1.2</v>
      </c>
      <c r="G162">
        <f t="shared" si="23"/>
        <v>50.19442890773481</v>
      </c>
      <c r="H162">
        <f t="shared" si="21"/>
        <v>50.19442890773481</v>
      </c>
      <c r="I162">
        <f t="shared" si="24"/>
        <v>-129.80557109226518</v>
      </c>
      <c r="K162" t="str">
        <f>MID(INDEX('Old Paths'!$B$10:$AW$25,MOD(ROW()-1,16)+1,INT((ROW()-1)/16)+1),15,2)</f>
        <v>01</v>
      </c>
      <c r="M162" t="s">
        <v>446</v>
      </c>
      <c r="N162">
        <v>-20.556045219583464</v>
      </c>
    </row>
    <row r="163" spans="1:14">
      <c r="A163" s="16">
        <f>INDEX('Old Paths'!$B$80:$CS$95,MOD(ROW()-1,16)+1,INT((ROW()-1)/16)*2+COLUMN())</f>
        <v>-52</v>
      </c>
      <c r="B163" s="16">
        <f>-1*INDEX('Old Paths'!$B$80:$CS$95,MOD(ROW()-1,16)+1,INT((ROW()-1)/16)*2+COLUMN())</f>
        <v>22</v>
      </c>
      <c r="C163" s="16">
        <f t="shared" si="19"/>
        <v>-2</v>
      </c>
      <c r="D163" s="16">
        <f t="shared" si="20"/>
        <v>-6</v>
      </c>
      <c r="F163">
        <f t="shared" si="22"/>
        <v>3</v>
      </c>
      <c r="G163">
        <f t="shared" si="23"/>
        <v>71.56505117707799</v>
      </c>
      <c r="H163">
        <f t="shared" si="21"/>
        <v>71.56505117707799</v>
      </c>
      <c r="I163">
        <f t="shared" si="24"/>
        <v>-108.43494882292201</v>
      </c>
      <c r="K163" t="str">
        <f>MID(INDEX('Old Paths'!$B$10:$AW$25,MOD(ROW()-1,16)+1,INT((ROW()-1)/16)+1),15,2)</f>
        <v>00</v>
      </c>
      <c r="M163" t="s">
        <v>446</v>
      </c>
      <c r="N163">
        <v>-19.98310652189998</v>
      </c>
    </row>
    <row r="164" spans="1:14">
      <c r="A164" s="16">
        <f>INDEX('Old Paths'!$B$80:$CS$95,MOD(ROW()-1,16)+1,INT((ROW()-1)/16)*2+COLUMN())</f>
        <v>-54</v>
      </c>
      <c r="B164" s="16">
        <f>-1*INDEX('Old Paths'!$B$80:$CS$95,MOD(ROW()-1,16)+1,INT((ROW()-1)/16)*2+COLUMN())</f>
        <v>16</v>
      </c>
      <c r="C164" s="16">
        <f t="shared" si="19"/>
        <v>1</v>
      </c>
      <c r="D164" s="16">
        <f t="shared" si="20"/>
        <v>-7</v>
      </c>
      <c r="F164">
        <f t="shared" si="22"/>
        <v>-7</v>
      </c>
      <c r="G164">
        <f t="shared" si="23"/>
        <v>-81.869897645844034</v>
      </c>
      <c r="H164">
        <f t="shared" si="21"/>
        <v>-81.869897645844034</v>
      </c>
      <c r="I164">
        <f t="shared" si="24"/>
        <v>-81.869897645844034</v>
      </c>
      <c r="K164" t="str">
        <f>MID(INDEX('Old Paths'!$B$10:$AW$25,MOD(ROW()-1,16)+1,INT((ROW()-1)/16)+1),15,2)</f>
        <v>FF</v>
      </c>
      <c r="M164" t="s">
        <v>446</v>
      </c>
      <c r="N164">
        <v>-18.43494882292201</v>
      </c>
    </row>
    <row r="165" spans="1:14">
      <c r="A165" s="16">
        <f>INDEX('Old Paths'!$B$80:$CS$95,MOD(ROW()-1,16)+1,INT((ROW()-1)/16)*2+COLUMN())</f>
        <v>-53</v>
      </c>
      <c r="B165" s="16">
        <f>-1*INDEX('Old Paths'!$B$80:$CS$95,MOD(ROW()-1,16)+1,INT((ROW()-1)/16)*2+COLUMN())</f>
        <v>9</v>
      </c>
      <c r="C165" s="16">
        <f t="shared" si="19"/>
        <v>2</v>
      </c>
      <c r="D165" s="16">
        <f t="shared" si="20"/>
        <v>-6</v>
      </c>
      <c r="F165">
        <f t="shared" si="22"/>
        <v>-3</v>
      </c>
      <c r="G165">
        <f t="shared" si="23"/>
        <v>-71.56505117707799</v>
      </c>
      <c r="H165">
        <f t="shared" si="21"/>
        <v>-71.56505117707799</v>
      </c>
      <c r="I165">
        <f t="shared" si="24"/>
        <v>-71.56505117707799</v>
      </c>
      <c r="K165" t="str">
        <f>MID(INDEX('Old Paths'!$B$10:$AW$25,MOD(ROW()-1,16)+1,INT((ROW()-1)/16)+1),15,2)</f>
        <v>FF</v>
      </c>
      <c r="M165" t="s">
        <v>446</v>
      </c>
      <c r="N165">
        <v>-18.43494882292201</v>
      </c>
    </row>
    <row r="166" spans="1:14">
      <c r="A166" s="16">
        <f>INDEX('Old Paths'!$B$80:$CS$95,MOD(ROW()-1,16)+1,INT((ROW()-1)/16)*2+COLUMN())</f>
        <v>-51</v>
      </c>
      <c r="B166" s="16">
        <f>-1*INDEX('Old Paths'!$B$80:$CS$95,MOD(ROW()-1,16)+1,INT((ROW()-1)/16)*2+COLUMN())</f>
        <v>3</v>
      </c>
      <c r="C166" s="16" t="e">
        <f t="shared" si="19"/>
        <v>#N/A</v>
      </c>
      <c r="D166" s="16" t="e">
        <f t="shared" si="20"/>
        <v>#N/A</v>
      </c>
      <c r="F166" t="str">
        <f t="shared" si="22"/>
        <v/>
      </c>
      <c r="G166" t="str">
        <f t="shared" si="23"/>
        <v/>
      </c>
      <c r="H166" t="e">
        <f t="shared" si="21"/>
        <v>#N/A</v>
      </c>
      <c r="I166" t="e">
        <f t="shared" si="24"/>
        <v>#N/A</v>
      </c>
      <c r="K166" t="str">
        <f>MID(INDEX('Old Paths'!$B$10:$AW$25,MOD(ROW()-1,16)+1,INT((ROW()-1)/16)+1),15,2)</f>
        <v>00</v>
      </c>
      <c r="M166" t="s">
        <v>459</v>
      </c>
      <c r="N166">
        <v>-18.43494882292201</v>
      </c>
    </row>
    <row r="167" spans="1:14">
      <c r="A167" s="16" t="e">
        <f>INDEX('Old Paths'!$B$80:$CS$95,MOD(ROW()-1,16)+1,INT((ROW()-1)/16)*2+COLUMN())</f>
        <v>#N/A</v>
      </c>
      <c r="B167" s="16" t="e">
        <f>-1*INDEX('Old Paths'!$B$80:$CS$95,MOD(ROW()-1,16)+1,INT((ROW()-1)/16)*2+COLUMN())</f>
        <v>#N/A</v>
      </c>
      <c r="C167" s="16" t="e">
        <f t="shared" si="19"/>
        <v>#N/A</v>
      </c>
      <c r="D167" s="16" t="e">
        <f t="shared" si="20"/>
        <v>#N/A</v>
      </c>
      <c r="F167" t="str">
        <f t="shared" si="22"/>
        <v/>
      </c>
      <c r="G167" t="str">
        <f t="shared" si="23"/>
        <v/>
      </c>
      <c r="H167" t="e">
        <f t="shared" si="21"/>
        <v>#N/A</v>
      </c>
      <c r="I167" t="e">
        <f t="shared" si="24"/>
        <v>#N/A</v>
      </c>
      <c r="K167" t="str">
        <f>MID(INDEX('Old Paths'!$B$10:$AW$25,MOD(ROW()-1,16)+1,INT((ROW()-1)/16)+1),15,2)</f>
        <v/>
      </c>
      <c r="M167" t="s">
        <v>446</v>
      </c>
      <c r="N167">
        <v>-18.43494882292201</v>
      </c>
    </row>
    <row r="168" spans="1:14">
      <c r="A168" s="16" t="e">
        <f>INDEX('Old Paths'!$B$80:$CS$95,MOD(ROW()-1,16)+1,INT((ROW()-1)/16)*2+COLUMN())</f>
        <v>#N/A</v>
      </c>
      <c r="B168" s="16" t="e">
        <f>-1*INDEX('Old Paths'!$B$80:$CS$95,MOD(ROW()-1,16)+1,INT((ROW()-1)/16)*2+COLUMN())</f>
        <v>#N/A</v>
      </c>
      <c r="C168" s="16" t="e">
        <f t="shared" si="19"/>
        <v>#N/A</v>
      </c>
      <c r="D168" s="16" t="e">
        <f t="shared" si="20"/>
        <v>#N/A</v>
      </c>
      <c r="F168" t="str">
        <f t="shared" si="22"/>
        <v/>
      </c>
      <c r="G168" t="str">
        <f t="shared" si="23"/>
        <v/>
      </c>
      <c r="H168" t="e">
        <f t="shared" si="21"/>
        <v>#N/A</v>
      </c>
      <c r="I168" t="e">
        <f t="shared" si="24"/>
        <v>#N/A</v>
      </c>
      <c r="K168" t="str">
        <f>MID(INDEX('Old Paths'!$B$10:$AW$25,MOD(ROW()-1,16)+1,INT((ROW()-1)/16)+1),15,2)</f>
        <v/>
      </c>
      <c r="M168" t="s">
        <v>459</v>
      </c>
      <c r="N168">
        <v>-18.43494882292201</v>
      </c>
    </row>
    <row r="169" spans="1:14">
      <c r="A169" s="16" t="e">
        <f>INDEX('Old Paths'!$B$80:$CS$95,MOD(ROW()-1,16)+1,INT((ROW()-1)/16)*2+COLUMN())</f>
        <v>#N/A</v>
      </c>
      <c r="B169" s="16" t="e">
        <f>-1*INDEX('Old Paths'!$B$80:$CS$95,MOD(ROW()-1,16)+1,INT((ROW()-1)/16)*2+COLUMN())</f>
        <v>#N/A</v>
      </c>
      <c r="C169" s="16" t="e">
        <f t="shared" si="19"/>
        <v>#N/A</v>
      </c>
      <c r="D169" s="16" t="e">
        <f t="shared" si="20"/>
        <v>#N/A</v>
      </c>
      <c r="F169" t="str">
        <f t="shared" si="22"/>
        <v/>
      </c>
      <c r="G169" t="str">
        <f t="shared" si="23"/>
        <v/>
      </c>
      <c r="H169" t="e">
        <f t="shared" si="21"/>
        <v>#N/A</v>
      </c>
      <c r="I169" t="e">
        <f t="shared" si="24"/>
        <v>#N/A</v>
      </c>
      <c r="K169" t="str">
        <f>MID(INDEX('Old Paths'!$B$10:$AW$25,MOD(ROW()-1,16)+1,INT((ROW()-1)/16)+1),15,2)</f>
        <v/>
      </c>
      <c r="M169" t="s">
        <v>446</v>
      </c>
      <c r="N169">
        <v>-18.43494882292201</v>
      </c>
    </row>
    <row r="170" spans="1:14">
      <c r="A170" s="16" t="e">
        <f>INDEX('Old Paths'!$B$80:$CS$95,MOD(ROW()-1,16)+1,INT((ROW()-1)/16)*2+COLUMN())</f>
        <v>#N/A</v>
      </c>
      <c r="B170" s="16" t="e">
        <f>-1*INDEX('Old Paths'!$B$80:$CS$95,MOD(ROW()-1,16)+1,INT((ROW()-1)/16)*2+COLUMN())</f>
        <v>#N/A</v>
      </c>
      <c r="C170" s="16" t="e">
        <f t="shared" si="19"/>
        <v>#N/A</v>
      </c>
      <c r="D170" s="16" t="e">
        <f t="shared" si="20"/>
        <v>#N/A</v>
      </c>
      <c r="F170" t="str">
        <f t="shared" si="22"/>
        <v/>
      </c>
      <c r="G170" t="str">
        <f t="shared" si="23"/>
        <v/>
      </c>
      <c r="H170" t="e">
        <f t="shared" si="21"/>
        <v>#N/A</v>
      </c>
      <c r="I170" t="e">
        <f t="shared" si="24"/>
        <v>#N/A</v>
      </c>
      <c r="K170" t="str">
        <f>MID(INDEX('Old Paths'!$B$10:$AW$25,MOD(ROW()-1,16)+1,INT((ROW()-1)/16)+1),15,2)</f>
        <v/>
      </c>
      <c r="M170" t="s">
        <v>446</v>
      </c>
      <c r="N170">
        <v>-18.43494882292201</v>
      </c>
    </row>
    <row r="171" spans="1:14">
      <c r="A171" s="16" t="e">
        <f>INDEX('Old Paths'!$B$80:$CS$95,MOD(ROW()-1,16)+1,INT((ROW()-1)/16)*2+COLUMN())</f>
        <v>#N/A</v>
      </c>
      <c r="B171" s="16" t="e">
        <f>-1*INDEX('Old Paths'!$B$80:$CS$95,MOD(ROW()-1,16)+1,INT((ROW()-1)/16)*2+COLUMN())</f>
        <v>#N/A</v>
      </c>
      <c r="C171" s="16" t="e">
        <f t="shared" si="19"/>
        <v>#N/A</v>
      </c>
      <c r="D171" s="16" t="e">
        <f t="shared" si="20"/>
        <v>#N/A</v>
      </c>
      <c r="F171" t="str">
        <f t="shared" si="22"/>
        <v/>
      </c>
      <c r="G171" t="str">
        <f t="shared" si="23"/>
        <v/>
      </c>
      <c r="H171" t="e">
        <f t="shared" si="21"/>
        <v>#N/A</v>
      </c>
      <c r="I171" t="e">
        <f t="shared" si="24"/>
        <v>#N/A</v>
      </c>
      <c r="K171" t="str">
        <f>MID(INDEX('Old Paths'!$B$10:$AW$25,MOD(ROW()-1,16)+1,INT((ROW()-1)/16)+1),15,2)</f>
        <v/>
      </c>
      <c r="M171" t="s">
        <v>459</v>
      </c>
      <c r="N171">
        <v>-18.43494882292201</v>
      </c>
    </row>
    <row r="172" spans="1:14">
      <c r="A172" s="16" t="e">
        <f>INDEX('Old Paths'!$B$80:$CS$95,MOD(ROW()-1,16)+1,INT((ROW()-1)/16)*2+COLUMN())</f>
        <v>#N/A</v>
      </c>
      <c r="B172" s="16" t="e">
        <f>-1*INDEX('Old Paths'!$B$80:$CS$95,MOD(ROW()-1,16)+1,INT((ROW()-1)/16)*2+COLUMN())</f>
        <v>#N/A</v>
      </c>
      <c r="C172" s="16" t="e">
        <f t="shared" si="19"/>
        <v>#N/A</v>
      </c>
      <c r="D172" s="16" t="e">
        <f t="shared" si="20"/>
        <v>#N/A</v>
      </c>
      <c r="F172" t="str">
        <f t="shared" si="22"/>
        <v/>
      </c>
      <c r="G172" t="str">
        <f t="shared" si="23"/>
        <v/>
      </c>
      <c r="H172" t="e">
        <f t="shared" si="21"/>
        <v>#N/A</v>
      </c>
      <c r="I172" t="e">
        <f t="shared" si="24"/>
        <v>#N/A</v>
      </c>
      <c r="K172" t="str">
        <f>MID(INDEX('Old Paths'!$B$10:$AW$25,MOD(ROW()-1,16)+1,INT((ROW()-1)/16)+1),15,2)</f>
        <v/>
      </c>
      <c r="M172" t="s">
        <v>446</v>
      </c>
      <c r="N172">
        <v>-16.699244233993621</v>
      </c>
    </row>
    <row r="173" spans="1:14">
      <c r="A173" s="16" t="e">
        <f>INDEX('Old Paths'!$B$80:$CS$95,MOD(ROW()-1,16)+1,INT((ROW()-1)/16)*2+COLUMN())</f>
        <v>#N/A</v>
      </c>
      <c r="B173" s="16" t="e">
        <f>-1*INDEX('Old Paths'!$B$80:$CS$95,MOD(ROW()-1,16)+1,INT((ROW()-1)/16)*2+COLUMN())</f>
        <v>#N/A</v>
      </c>
      <c r="C173" s="16" t="e">
        <f t="shared" si="19"/>
        <v>#N/A</v>
      </c>
      <c r="D173" s="16" t="e">
        <f t="shared" si="20"/>
        <v>#N/A</v>
      </c>
      <c r="F173" t="str">
        <f t="shared" si="22"/>
        <v/>
      </c>
      <c r="G173" t="str">
        <f t="shared" si="23"/>
        <v/>
      </c>
      <c r="H173" t="e">
        <f t="shared" si="21"/>
        <v>#N/A</v>
      </c>
      <c r="I173" t="e">
        <f t="shared" si="24"/>
        <v>#N/A</v>
      </c>
      <c r="K173" t="str">
        <f>MID(INDEX('Old Paths'!$B$10:$AW$25,MOD(ROW()-1,16)+1,INT((ROW()-1)/16)+1),15,2)</f>
        <v/>
      </c>
      <c r="M173" t="s">
        <v>446</v>
      </c>
      <c r="N173">
        <v>-15.945395900922856</v>
      </c>
    </row>
    <row r="174" spans="1:14">
      <c r="A174" s="16" t="e">
        <f>INDEX('Old Paths'!$B$80:$CS$95,MOD(ROW()-1,16)+1,INT((ROW()-1)/16)*2+COLUMN())</f>
        <v>#N/A</v>
      </c>
      <c r="B174" s="16" t="e">
        <f>-1*INDEX('Old Paths'!$B$80:$CS$95,MOD(ROW()-1,16)+1,INT((ROW()-1)/16)*2+COLUMN())</f>
        <v>#N/A</v>
      </c>
      <c r="C174" s="16" t="e">
        <f t="shared" si="19"/>
        <v>#N/A</v>
      </c>
      <c r="D174" s="16" t="e">
        <f t="shared" si="20"/>
        <v>#N/A</v>
      </c>
      <c r="F174" t="str">
        <f t="shared" si="22"/>
        <v/>
      </c>
      <c r="G174" t="str">
        <f t="shared" si="23"/>
        <v/>
      </c>
      <c r="H174" t="e">
        <f t="shared" si="21"/>
        <v>#N/A</v>
      </c>
      <c r="I174" t="e">
        <f t="shared" si="24"/>
        <v>#N/A</v>
      </c>
      <c r="K174" t="str">
        <f>MID(INDEX('Old Paths'!$B$10:$AW$25,MOD(ROW()-1,16)+1,INT((ROW()-1)/16)+1),15,2)</f>
        <v/>
      </c>
      <c r="M174" t="s">
        <v>459</v>
      </c>
      <c r="N174">
        <v>-15.945395900922856</v>
      </c>
    </row>
    <row r="175" spans="1:14">
      <c r="A175" s="16" t="e">
        <f>INDEX('Old Paths'!$B$80:$CS$95,MOD(ROW()-1,16)+1,INT((ROW()-1)/16)*2+COLUMN())</f>
        <v>#N/A</v>
      </c>
      <c r="B175" s="16" t="e">
        <f>-1*INDEX('Old Paths'!$B$80:$CS$95,MOD(ROW()-1,16)+1,INT((ROW()-1)/16)*2+COLUMN())</f>
        <v>#N/A</v>
      </c>
      <c r="C175" s="16" t="e">
        <f t="shared" si="19"/>
        <v>#N/A</v>
      </c>
      <c r="D175" s="16" t="e">
        <f t="shared" si="20"/>
        <v>#N/A</v>
      </c>
      <c r="F175" t="str">
        <f t="shared" si="22"/>
        <v/>
      </c>
      <c r="G175" t="str">
        <f t="shared" si="23"/>
        <v/>
      </c>
      <c r="H175" t="e">
        <f t="shared" si="21"/>
        <v>#N/A</v>
      </c>
      <c r="I175" t="e">
        <f t="shared" si="24"/>
        <v>#N/A</v>
      </c>
      <c r="K175" t="str">
        <f>MID(INDEX('Old Paths'!$B$10:$AW$25,MOD(ROW()-1,16)+1,INT((ROW()-1)/16)+1),15,2)</f>
        <v/>
      </c>
      <c r="M175" t="s">
        <v>446</v>
      </c>
      <c r="N175">
        <v>-14.036243467926477</v>
      </c>
    </row>
    <row r="176" spans="1:14">
      <c r="A176" s="16" t="e">
        <f>INDEX('Old Paths'!$B$80:$CS$95,MOD(ROW()-1,16)+1,INT((ROW()-1)/16)*2+COLUMN())</f>
        <v>#N/A</v>
      </c>
      <c r="B176" s="16" t="e">
        <f>-1*INDEX('Old Paths'!$B$80:$CS$95,MOD(ROW()-1,16)+1,INT((ROW()-1)/16)*2+COLUMN())</f>
        <v>#N/A</v>
      </c>
      <c r="C176" s="16" t="e">
        <f t="shared" si="19"/>
        <v>#N/A</v>
      </c>
      <c r="D176" s="16" t="e">
        <f t="shared" si="20"/>
        <v>#N/A</v>
      </c>
      <c r="F176" t="str">
        <f t="shared" si="22"/>
        <v/>
      </c>
      <c r="G176" t="str">
        <f t="shared" si="23"/>
        <v/>
      </c>
      <c r="H176" t="e">
        <f t="shared" si="21"/>
        <v>#N/A</v>
      </c>
      <c r="I176" t="e">
        <f t="shared" si="24"/>
        <v>#N/A</v>
      </c>
      <c r="K176" t="str">
        <f>MID(INDEX('Old Paths'!$B$10:$AW$25,MOD(ROW()-1,16)+1,INT((ROW()-1)/16)+1),15,2)</f>
        <v/>
      </c>
      <c r="M176" t="s">
        <v>446</v>
      </c>
      <c r="N176">
        <v>-14.036243467926477</v>
      </c>
    </row>
    <row r="177" spans="1:14">
      <c r="A177" s="16">
        <f>INDEX('Old Paths'!$B$80:$CS$95,MOD(ROW()-1,16)+1,INT((ROW()-1)/16)*2+COLUMN())</f>
        <v>-51</v>
      </c>
      <c r="B177" s="16">
        <f>-1*INDEX('Old Paths'!$B$80:$CS$95,MOD(ROW()-1,16)+1,INT((ROW()-1)/16)*2+COLUMN())</f>
        <v>3</v>
      </c>
      <c r="C177" s="16">
        <f t="shared" si="19"/>
        <v>-7</v>
      </c>
      <c r="D177" s="16">
        <f t="shared" si="20"/>
        <v>0</v>
      </c>
      <c r="F177">
        <f t="shared" si="22"/>
        <v>0</v>
      </c>
      <c r="G177">
        <f t="shared" si="23"/>
        <v>0</v>
      </c>
      <c r="H177">
        <f t="shared" si="21"/>
        <v>-180</v>
      </c>
      <c r="I177">
        <f t="shared" si="24"/>
        <v>-180</v>
      </c>
      <c r="K177" t="str">
        <f>MID(INDEX('Old Paths'!$B$10:$AW$25,MOD(ROW()-1,16)+1,INT((ROW()-1)/16)+1),15,2)</f>
        <v>04</v>
      </c>
      <c r="M177" t="s">
        <v>459</v>
      </c>
      <c r="N177">
        <v>-11.309932474020213</v>
      </c>
    </row>
    <row r="178" spans="1:14">
      <c r="A178" s="16">
        <f>INDEX('Old Paths'!$B$80:$CS$95,MOD(ROW()-1,16)+1,INT((ROW()-1)/16)*2+COLUMN())</f>
        <v>-58</v>
      </c>
      <c r="B178" s="16">
        <f>-1*INDEX('Old Paths'!$B$80:$CS$95,MOD(ROW()-1,16)+1,INT((ROW()-1)/16)*2+COLUMN())</f>
        <v>3</v>
      </c>
      <c r="C178" s="16">
        <f t="shared" si="19"/>
        <v>-6</v>
      </c>
      <c r="D178" s="16">
        <f t="shared" si="20"/>
        <v>2</v>
      </c>
      <c r="F178">
        <f t="shared" si="22"/>
        <v>-0.33333333333333331</v>
      </c>
      <c r="G178">
        <f t="shared" si="23"/>
        <v>-18.43494882292201</v>
      </c>
      <c r="H178">
        <f t="shared" si="21"/>
        <v>-18.43494882292201</v>
      </c>
      <c r="I178">
        <f t="shared" si="24"/>
        <v>-18.43494882292201</v>
      </c>
      <c r="K178" t="str">
        <f>MID(INDEX('Old Paths'!$B$10:$AW$25,MOD(ROW()-1,16)+1,INT((ROW()-1)/16)+1),15,2)</f>
        <v>04</v>
      </c>
      <c r="M178" t="s">
        <v>446</v>
      </c>
      <c r="N178">
        <v>-9.4623222080256166</v>
      </c>
    </row>
    <row r="179" spans="1:14">
      <c r="A179" s="16">
        <f>INDEX('Old Paths'!$B$80:$CS$95,MOD(ROW()-1,16)+1,INT((ROW()-1)/16)*2+COLUMN())</f>
        <v>-64</v>
      </c>
      <c r="B179" s="16">
        <f>-1*INDEX('Old Paths'!$B$80:$CS$95,MOD(ROW()-1,16)+1,INT((ROW()-1)/16)*2+COLUMN())</f>
        <v>5</v>
      </c>
      <c r="C179" s="16">
        <f t="shared" si="19"/>
        <v>-5</v>
      </c>
      <c r="D179" s="16">
        <f t="shared" si="20"/>
        <v>6</v>
      </c>
      <c r="F179">
        <f t="shared" si="22"/>
        <v>-1.2</v>
      </c>
      <c r="G179">
        <f t="shared" si="23"/>
        <v>-50.19442890773481</v>
      </c>
      <c r="H179">
        <f t="shared" si="21"/>
        <v>-50.19442890773481</v>
      </c>
      <c r="I179">
        <f t="shared" si="24"/>
        <v>-50.19442890773481</v>
      </c>
      <c r="K179" t="str">
        <f>MID(INDEX('Old Paths'!$B$10:$AW$25,MOD(ROW()-1,16)+1,INT((ROW()-1)/16)+1),15,2)</f>
        <v>06</v>
      </c>
      <c r="M179" t="s">
        <v>446</v>
      </c>
      <c r="N179">
        <v>-9.4623222080256166</v>
      </c>
    </row>
    <row r="180" spans="1:14">
      <c r="A180" s="16">
        <f>INDEX('Old Paths'!$B$80:$CS$95,MOD(ROW()-1,16)+1,INT((ROW()-1)/16)*2+COLUMN())</f>
        <v>-69</v>
      </c>
      <c r="B180" s="16">
        <f>-1*INDEX('Old Paths'!$B$80:$CS$95,MOD(ROW()-1,16)+1,INT((ROW()-1)/16)*2+COLUMN())</f>
        <v>11</v>
      </c>
      <c r="C180" s="16">
        <f t="shared" si="19"/>
        <v>-4</v>
      </c>
      <c r="D180" s="16">
        <f t="shared" si="20"/>
        <v>9</v>
      </c>
      <c r="F180">
        <f t="shared" si="22"/>
        <v>-2.25</v>
      </c>
      <c r="G180">
        <f t="shared" si="23"/>
        <v>-66.037511025421821</v>
      </c>
      <c r="H180">
        <f t="shared" si="21"/>
        <v>-66.037511025421821</v>
      </c>
      <c r="I180">
        <f t="shared" si="24"/>
        <v>-66.037511025421821</v>
      </c>
      <c r="K180" t="str">
        <f>MID(INDEX('Old Paths'!$B$10:$AW$25,MOD(ROW()-1,16)+1,INT((ROW()-1)/16)+1),15,2)</f>
        <v>06</v>
      </c>
      <c r="M180" t="s">
        <v>446</v>
      </c>
      <c r="N180">
        <v>-9.4623222080256166</v>
      </c>
    </row>
    <row r="181" spans="1:14">
      <c r="A181" s="16">
        <f>INDEX('Old Paths'!$B$80:$CS$95,MOD(ROW()-1,16)+1,INT((ROW()-1)/16)*2+COLUMN())</f>
        <v>-73</v>
      </c>
      <c r="B181" s="16">
        <f>-1*INDEX('Old Paths'!$B$80:$CS$95,MOD(ROW()-1,16)+1,INT((ROW()-1)/16)*2+COLUMN())</f>
        <v>20</v>
      </c>
      <c r="C181" s="16">
        <f t="shared" si="19"/>
        <v>-5</v>
      </c>
      <c r="D181" s="16">
        <f t="shared" si="20"/>
        <v>4</v>
      </c>
      <c r="F181">
        <f t="shared" si="22"/>
        <v>-0.8</v>
      </c>
      <c r="G181">
        <f t="shared" si="23"/>
        <v>-38.659808254090095</v>
      </c>
      <c r="H181">
        <f t="shared" si="21"/>
        <v>-38.659808254090095</v>
      </c>
      <c r="I181">
        <f t="shared" si="24"/>
        <v>-38.659808254090095</v>
      </c>
      <c r="K181" t="str">
        <f>MID(INDEX('Old Paths'!$B$10:$AW$25,MOD(ROW()-1,16)+1,INT((ROW()-1)/16)+1),15,2)</f>
        <v>05</v>
      </c>
      <c r="M181" t="s">
        <v>446</v>
      </c>
      <c r="N181">
        <v>-9.4623222080256166</v>
      </c>
    </row>
    <row r="182" spans="1:14">
      <c r="A182" s="16">
        <f>INDEX('Old Paths'!$B$80:$CS$95,MOD(ROW()-1,16)+1,INT((ROW()-1)/16)*2+COLUMN())</f>
        <v>-78</v>
      </c>
      <c r="B182" s="16">
        <f>-1*INDEX('Old Paths'!$B$80:$CS$95,MOD(ROW()-1,16)+1,INT((ROW()-1)/16)*2+COLUMN())</f>
        <v>24</v>
      </c>
      <c r="C182" s="16">
        <f t="shared" si="19"/>
        <v>-8</v>
      </c>
      <c r="D182" s="16">
        <f t="shared" si="20"/>
        <v>1</v>
      </c>
      <c r="F182">
        <f t="shared" si="22"/>
        <v>-0.125</v>
      </c>
      <c r="G182">
        <f t="shared" si="23"/>
        <v>-7.1250163489017977</v>
      </c>
      <c r="H182">
        <f t="shared" si="21"/>
        <v>-7.1250163489017977</v>
      </c>
      <c r="I182">
        <f t="shared" si="24"/>
        <v>-7.1250163489017977</v>
      </c>
      <c r="K182" t="str">
        <f>MID(INDEX('Old Paths'!$B$10:$AW$25,MOD(ROW()-1,16)+1,INT((ROW()-1)/16)+1),15,2)</f>
        <v>04</v>
      </c>
      <c r="M182" t="s">
        <v>446</v>
      </c>
      <c r="N182">
        <v>-8.1301023541559783</v>
      </c>
    </row>
    <row r="183" spans="1:14">
      <c r="A183" s="16">
        <f>INDEX('Old Paths'!$B$80:$CS$95,MOD(ROW()-1,16)+1,INT((ROW()-1)/16)*2+COLUMN())</f>
        <v>-86</v>
      </c>
      <c r="B183" s="16">
        <f>-1*INDEX('Old Paths'!$B$80:$CS$95,MOD(ROW()-1,16)+1,INT((ROW()-1)/16)*2+COLUMN())</f>
        <v>25</v>
      </c>
      <c r="C183" s="16" t="e">
        <f t="shared" si="19"/>
        <v>#N/A</v>
      </c>
      <c r="D183" s="16" t="e">
        <f t="shared" si="20"/>
        <v>#N/A</v>
      </c>
      <c r="F183" t="str">
        <f t="shared" si="22"/>
        <v/>
      </c>
      <c r="G183" t="str">
        <f t="shared" si="23"/>
        <v/>
      </c>
      <c r="H183" t="e">
        <f t="shared" si="21"/>
        <v>#N/A</v>
      </c>
      <c r="I183" t="e">
        <f t="shared" si="24"/>
        <v>#N/A</v>
      </c>
      <c r="K183" t="str">
        <f>MID(INDEX('Old Paths'!$B$10:$AW$25,MOD(ROW()-1,16)+1,INT((ROW()-1)/16)+1),15,2)</f>
        <v>00</v>
      </c>
      <c r="M183" t="s">
        <v>446</v>
      </c>
      <c r="N183">
        <v>-8.1301023541559783</v>
      </c>
    </row>
    <row r="184" spans="1:14">
      <c r="A184" s="16" t="e">
        <f>INDEX('Old Paths'!$B$80:$CS$95,MOD(ROW()-1,16)+1,INT((ROW()-1)/16)*2+COLUMN())</f>
        <v>#N/A</v>
      </c>
      <c r="B184" s="16" t="e">
        <f>-1*INDEX('Old Paths'!$B$80:$CS$95,MOD(ROW()-1,16)+1,INT((ROW()-1)/16)*2+COLUMN())</f>
        <v>#N/A</v>
      </c>
      <c r="C184" s="16" t="e">
        <f t="shared" si="19"/>
        <v>#N/A</v>
      </c>
      <c r="D184" s="16" t="e">
        <f t="shared" si="20"/>
        <v>#N/A</v>
      </c>
      <c r="F184" t="str">
        <f t="shared" si="22"/>
        <v/>
      </c>
      <c r="G184" t="str">
        <f t="shared" si="23"/>
        <v/>
      </c>
      <c r="H184" t="e">
        <f t="shared" si="21"/>
        <v>#N/A</v>
      </c>
      <c r="I184" t="e">
        <f t="shared" si="24"/>
        <v>#N/A</v>
      </c>
      <c r="K184" t="str">
        <f>MID(INDEX('Old Paths'!$B$10:$AW$25,MOD(ROW()-1,16)+1,INT((ROW()-1)/16)+1),15,2)</f>
        <v/>
      </c>
      <c r="M184" t="s">
        <v>459</v>
      </c>
      <c r="N184">
        <v>-7.1250163489017977</v>
      </c>
    </row>
    <row r="185" spans="1:14">
      <c r="A185" s="16" t="e">
        <f>INDEX('Old Paths'!$B$80:$CS$95,MOD(ROW()-1,16)+1,INT((ROW()-1)/16)*2+COLUMN())</f>
        <v>#N/A</v>
      </c>
      <c r="B185" s="16" t="e">
        <f>-1*INDEX('Old Paths'!$B$80:$CS$95,MOD(ROW()-1,16)+1,INT((ROW()-1)/16)*2+COLUMN())</f>
        <v>#N/A</v>
      </c>
      <c r="C185" s="16" t="e">
        <f t="shared" si="19"/>
        <v>#N/A</v>
      </c>
      <c r="D185" s="16" t="e">
        <f t="shared" si="20"/>
        <v>#N/A</v>
      </c>
      <c r="F185" t="str">
        <f t="shared" si="22"/>
        <v/>
      </c>
      <c r="G185" t="str">
        <f t="shared" si="23"/>
        <v/>
      </c>
      <c r="H185" t="e">
        <f t="shared" si="21"/>
        <v>#N/A</v>
      </c>
      <c r="I185" t="e">
        <f t="shared" si="24"/>
        <v>#N/A</v>
      </c>
      <c r="K185" t="str">
        <f>MID(INDEX('Old Paths'!$B$10:$AW$25,MOD(ROW()-1,16)+1,INT((ROW()-1)/16)+1),15,2)</f>
        <v/>
      </c>
      <c r="M185" t="s">
        <v>446</v>
      </c>
      <c r="N185">
        <v>-7.1250163489017977</v>
      </c>
    </row>
    <row r="186" spans="1:14">
      <c r="A186" s="16" t="e">
        <f>INDEX('Old Paths'!$B$80:$CS$95,MOD(ROW()-1,16)+1,INT((ROW()-1)/16)*2+COLUMN())</f>
        <v>#N/A</v>
      </c>
      <c r="B186" s="16" t="e">
        <f>-1*INDEX('Old Paths'!$B$80:$CS$95,MOD(ROW()-1,16)+1,INT((ROW()-1)/16)*2+COLUMN())</f>
        <v>#N/A</v>
      </c>
      <c r="C186" s="16" t="e">
        <f t="shared" si="19"/>
        <v>#N/A</v>
      </c>
      <c r="D186" s="16" t="e">
        <f t="shared" si="20"/>
        <v>#N/A</v>
      </c>
      <c r="F186" t="str">
        <f t="shared" si="22"/>
        <v/>
      </c>
      <c r="G186" t="str">
        <f t="shared" si="23"/>
        <v/>
      </c>
      <c r="H186" t="e">
        <f t="shared" si="21"/>
        <v>#N/A</v>
      </c>
      <c r="I186" t="e">
        <f t="shared" si="24"/>
        <v>#N/A</v>
      </c>
      <c r="K186" t="str">
        <f>MID(INDEX('Old Paths'!$B$10:$AW$25,MOD(ROW()-1,16)+1,INT((ROW()-1)/16)+1),15,2)</f>
        <v/>
      </c>
      <c r="M186" t="s">
        <v>446</v>
      </c>
      <c r="N186">
        <v>-6.3401917459099089</v>
      </c>
    </row>
    <row r="187" spans="1:14">
      <c r="A187" s="16" t="e">
        <f>INDEX('Old Paths'!$B$80:$CS$95,MOD(ROW()-1,16)+1,INT((ROW()-1)/16)*2+COLUMN())</f>
        <v>#N/A</v>
      </c>
      <c r="B187" s="16" t="e">
        <f>-1*INDEX('Old Paths'!$B$80:$CS$95,MOD(ROW()-1,16)+1,INT((ROW()-1)/16)*2+COLUMN())</f>
        <v>#N/A</v>
      </c>
      <c r="C187" s="16" t="e">
        <f t="shared" si="19"/>
        <v>#N/A</v>
      </c>
      <c r="D187" s="16" t="e">
        <f t="shared" si="20"/>
        <v>#N/A</v>
      </c>
      <c r="F187" t="str">
        <f t="shared" si="22"/>
        <v/>
      </c>
      <c r="G187" t="str">
        <f t="shared" si="23"/>
        <v/>
      </c>
      <c r="H187" t="e">
        <f t="shared" si="21"/>
        <v>#N/A</v>
      </c>
      <c r="I187" t="e">
        <f t="shared" si="24"/>
        <v>#N/A</v>
      </c>
      <c r="K187" t="str">
        <f>MID(INDEX('Old Paths'!$B$10:$AW$25,MOD(ROW()-1,16)+1,INT((ROW()-1)/16)+1),15,2)</f>
        <v/>
      </c>
      <c r="M187" t="s">
        <v>459</v>
      </c>
      <c r="N187">
        <v>-6.3401917459099089</v>
      </c>
    </row>
    <row r="188" spans="1:14">
      <c r="A188" s="16" t="e">
        <f>INDEX('Old Paths'!$B$80:$CS$95,MOD(ROW()-1,16)+1,INT((ROW()-1)/16)*2+COLUMN())</f>
        <v>#N/A</v>
      </c>
      <c r="B188" s="16" t="e">
        <f>-1*INDEX('Old Paths'!$B$80:$CS$95,MOD(ROW()-1,16)+1,INT((ROW()-1)/16)*2+COLUMN())</f>
        <v>#N/A</v>
      </c>
      <c r="C188" s="16" t="e">
        <f t="shared" si="19"/>
        <v>#N/A</v>
      </c>
      <c r="D188" s="16" t="e">
        <f t="shared" si="20"/>
        <v>#N/A</v>
      </c>
      <c r="F188" t="str">
        <f t="shared" si="22"/>
        <v/>
      </c>
      <c r="G188" t="str">
        <f t="shared" si="23"/>
        <v/>
      </c>
      <c r="H188" t="e">
        <f t="shared" si="21"/>
        <v>#N/A</v>
      </c>
      <c r="I188" t="e">
        <f t="shared" si="24"/>
        <v>#N/A</v>
      </c>
      <c r="K188" t="str">
        <f>MID(INDEX('Old Paths'!$B$10:$AW$25,MOD(ROW()-1,16)+1,INT((ROW()-1)/16)+1),15,2)</f>
        <v/>
      </c>
      <c r="M188" t="s">
        <v>446</v>
      </c>
      <c r="N188">
        <v>-5.710593137499643</v>
      </c>
    </row>
    <row r="189" spans="1:14">
      <c r="A189" s="16" t="e">
        <f>INDEX('Old Paths'!$B$80:$CS$95,MOD(ROW()-1,16)+1,INT((ROW()-1)/16)*2+COLUMN())</f>
        <v>#N/A</v>
      </c>
      <c r="B189" s="16" t="e">
        <f>-1*INDEX('Old Paths'!$B$80:$CS$95,MOD(ROW()-1,16)+1,INT((ROW()-1)/16)*2+COLUMN())</f>
        <v>#N/A</v>
      </c>
      <c r="C189" s="16" t="e">
        <f t="shared" si="19"/>
        <v>#N/A</v>
      </c>
      <c r="D189" s="16" t="e">
        <f t="shared" si="20"/>
        <v>#N/A</v>
      </c>
      <c r="F189" t="str">
        <f t="shared" si="22"/>
        <v/>
      </c>
      <c r="G189" t="str">
        <f t="shared" si="23"/>
        <v/>
      </c>
      <c r="H189" t="e">
        <f t="shared" si="21"/>
        <v>#N/A</v>
      </c>
      <c r="I189" t="e">
        <f t="shared" si="24"/>
        <v>#N/A</v>
      </c>
      <c r="K189" t="str">
        <f>MID(INDEX('Old Paths'!$B$10:$AW$25,MOD(ROW()-1,16)+1,INT((ROW()-1)/16)+1),15,2)</f>
        <v/>
      </c>
      <c r="M189" t="s">
        <v>446</v>
      </c>
      <c r="N189">
        <v>-5.710593137499643</v>
      </c>
    </row>
    <row r="190" spans="1:14">
      <c r="A190" s="16" t="e">
        <f>INDEX('Old Paths'!$B$80:$CS$95,MOD(ROW()-1,16)+1,INT((ROW()-1)/16)*2+COLUMN())</f>
        <v>#N/A</v>
      </c>
      <c r="B190" s="16" t="e">
        <f>-1*INDEX('Old Paths'!$B$80:$CS$95,MOD(ROW()-1,16)+1,INT((ROW()-1)/16)*2+COLUMN())</f>
        <v>#N/A</v>
      </c>
      <c r="C190" s="16" t="e">
        <f t="shared" si="19"/>
        <v>#N/A</v>
      </c>
      <c r="D190" s="16" t="e">
        <f t="shared" si="20"/>
        <v>#N/A</v>
      </c>
      <c r="F190" t="str">
        <f t="shared" si="22"/>
        <v/>
      </c>
      <c r="G190" t="str">
        <f t="shared" si="23"/>
        <v/>
      </c>
      <c r="H190" t="e">
        <f t="shared" si="21"/>
        <v>#N/A</v>
      </c>
      <c r="I190" t="e">
        <f t="shared" si="24"/>
        <v>#N/A</v>
      </c>
      <c r="K190" t="str">
        <f>MID(INDEX('Old Paths'!$B$10:$AW$25,MOD(ROW()-1,16)+1,INT((ROW()-1)/16)+1),15,2)</f>
        <v/>
      </c>
      <c r="M190" t="s">
        <v>446</v>
      </c>
      <c r="N190">
        <v>-4.7636416907261774</v>
      </c>
    </row>
    <row r="191" spans="1:14">
      <c r="A191" s="16" t="e">
        <f>INDEX('Old Paths'!$B$80:$CS$95,MOD(ROW()-1,16)+1,INT((ROW()-1)/16)*2+COLUMN())</f>
        <v>#N/A</v>
      </c>
      <c r="B191" s="16" t="e">
        <f>-1*INDEX('Old Paths'!$B$80:$CS$95,MOD(ROW()-1,16)+1,INT((ROW()-1)/16)*2+COLUMN())</f>
        <v>#N/A</v>
      </c>
      <c r="C191" s="16" t="e">
        <f t="shared" si="19"/>
        <v>#N/A</v>
      </c>
      <c r="D191" s="16" t="e">
        <f t="shared" si="20"/>
        <v>#N/A</v>
      </c>
      <c r="F191" t="str">
        <f t="shared" si="22"/>
        <v/>
      </c>
      <c r="G191" t="str">
        <f t="shared" si="23"/>
        <v/>
      </c>
      <c r="H191" t="e">
        <f t="shared" si="21"/>
        <v>#N/A</v>
      </c>
      <c r="I191" t="e">
        <f t="shared" si="24"/>
        <v>#N/A</v>
      </c>
      <c r="K191" t="str">
        <f>MID(INDEX('Old Paths'!$B$10:$AW$25,MOD(ROW()-1,16)+1,INT((ROW()-1)/16)+1),15,2)</f>
        <v/>
      </c>
      <c r="M191" t="s">
        <v>446</v>
      </c>
      <c r="N191">
        <v>0</v>
      </c>
    </row>
    <row r="192" spans="1:14">
      <c r="A192" s="16" t="e">
        <f>INDEX('Old Paths'!$B$80:$CS$95,MOD(ROW()-1,16)+1,INT((ROW()-1)/16)*2+COLUMN())</f>
        <v>#N/A</v>
      </c>
      <c r="B192" s="16" t="e">
        <f>-1*INDEX('Old Paths'!$B$80:$CS$95,MOD(ROW()-1,16)+1,INT((ROW()-1)/16)*2+COLUMN())</f>
        <v>#N/A</v>
      </c>
      <c r="C192" s="16" t="e">
        <f t="shared" si="19"/>
        <v>#N/A</v>
      </c>
      <c r="D192" s="16" t="e">
        <f t="shared" si="20"/>
        <v>#N/A</v>
      </c>
      <c r="F192" t="str">
        <f t="shared" si="22"/>
        <v/>
      </c>
      <c r="G192" t="str">
        <f t="shared" si="23"/>
        <v/>
      </c>
      <c r="H192" t="e">
        <f t="shared" si="21"/>
        <v>#N/A</v>
      </c>
      <c r="I192" t="e">
        <f t="shared" si="24"/>
        <v>#N/A</v>
      </c>
      <c r="K192" t="str">
        <f>MID(INDEX('Old Paths'!$B$10:$AW$25,MOD(ROW()-1,16)+1,INT((ROW()-1)/16)+1),15,2)</f>
        <v/>
      </c>
      <c r="M192" t="s">
        <v>446</v>
      </c>
      <c r="N192">
        <v>0</v>
      </c>
    </row>
    <row r="193" spans="1:14">
      <c r="A193" s="16">
        <f>INDEX('Old Paths'!$B$80:$CS$95,MOD(ROW()-1,16)+1,INT((ROW()-1)/16)*2+COLUMN())</f>
        <v>-86</v>
      </c>
      <c r="B193" s="16">
        <f>-1*INDEX('Old Paths'!$B$80:$CS$95,MOD(ROW()-1,16)+1,INT((ROW()-1)/16)*2+COLUMN())</f>
        <v>25</v>
      </c>
      <c r="C193" s="16">
        <f t="shared" ref="C193:C256" si="25">IF(AND(OR($A193,$B193),OR($A194,$B194)),A194-A193,"")</f>
        <v>-8</v>
      </c>
      <c r="D193" s="16">
        <f t="shared" ref="D193:D256" si="26">IF(AND(OR($A193,$B193),OR($A194,$B194)),B194-B193,"")</f>
        <v>-1</v>
      </c>
      <c r="F193">
        <f t="shared" si="22"/>
        <v>0.125</v>
      </c>
      <c r="G193">
        <f t="shared" si="23"/>
        <v>7.1250163489017977</v>
      </c>
      <c r="H193">
        <f t="shared" ref="H193:H224" si="27">IF(C193=0,IF(D193=0,0,D193/ABS(D193)*90),IF(D193=0,-90+C193/ABS(C193)*90,G193))</f>
        <v>7.1250163489017977</v>
      </c>
      <c r="I193">
        <f t="shared" si="24"/>
        <v>-172.8749836510982</v>
      </c>
      <c r="K193" t="str">
        <f>MID(INDEX('Old Paths'!$B$10:$AW$25,MOD(ROW()-1,16)+1,INT((ROW()-1)/16)+1),15,2)</f>
        <v>03</v>
      </c>
      <c r="M193" t="s">
        <v>446</v>
      </c>
      <c r="N193">
        <v>0</v>
      </c>
    </row>
    <row r="194" spans="1:14">
      <c r="A194" s="16">
        <f>INDEX('Old Paths'!$B$80:$CS$95,MOD(ROW()-1,16)+1,INT((ROW()-1)/16)*2+COLUMN())</f>
        <v>-94</v>
      </c>
      <c r="B194" s="16">
        <f>-1*INDEX('Old Paths'!$B$80:$CS$95,MOD(ROW()-1,16)+1,INT((ROW()-1)/16)*2+COLUMN())</f>
        <v>24</v>
      </c>
      <c r="C194" s="16">
        <f t="shared" si="25"/>
        <v>-8</v>
      </c>
      <c r="D194" s="16">
        <f t="shared" si="26"/>
        <v>-2</v>
      </c>
      <c r="F194">
        <f t="shared" ref="F194:F257" si="28">IFERROR(D194/C194,"")</f>
        <v>0.25</v>
      </c>
      <c r="G194">
        <f t="shared" ref="G194:G257" si="29">IFERROR(ATAN(F194)*180/PI(),"")</f>
        <v>14.036243467926477</v>
      </c>
      <c r="H194">
        <f t="shared" si="27"/>
        <v>14.036243467926477</v>
      </c>
      <c r="I194">
        <f t="shared" ref="I194:I257" si="30">IF(MAX($C194:$D194)&lt;0,H194-180,IF(AND(D194&lt;0,E194&gt;0),H194+180,H194))</f>
        <v>-165.96375653207352</v>
      </c>
      <c r="K194" t="str">
        <f>MID(INDEX('Old Paths'!$B$10:$AW$25,MOD(ROW()-1,16)+1,INT((ROW()-1)/16)+1),15,2)</f>
        <v>03</v>
      </c>
      <c r="M194" t="s">
        <v>446</v>
      </c>
      <c r="N194">
        <v>0</v>
      </c>
    </row>
    <row r="195" spans="1:14">
      <c r="A195" s="16">
        <f>INDEX('Old Paths'!$B$80:$CS$95,MOD(ROW()-1,16)+1,INT((ROW()-1)/16)*2+COLUMN())</f>
        <v>-102</v>
      </c>
      <c r="B195" s="16">
        <f>-1*INDEX('Old Paths'!$B$80:$CS$95,MOD(ROW()-1,16)+1,INT((ROW()-1)/16)*2+COLUMN())</f>
        <v>22</v>
      </c>
      <c r="C195" s="16">
        <f t="shared" si="25"/>
        <v>-7</v>
      </c>
      <c r="D195" s="16">
        <f t="shared" si="26"/>
        <v>-6</v>
      </c>
      <c r="F195">
        <f t="shared" si="28"/>
        <v>0.8571428571428571</v>
      </c>
      <c r="G195">
        <f t="shared" si="29"/>
        <v>40.601294645004472</v>
      </c>
      <c r="H195">
        <f t="shared" si="27"/>
        <v>40.601294645004472</v>
      </c>
      <c r="I195">
        <f t="shared" si="30"/>
        <v>-139.39870535499551</v>
      </c>
      <c r="K195" t="str">
        <f>MID(INDEX('Old Paths'!$B$10:$AW$25,MOD(ROW()-1,16)+1,INT((ROW()-1)/16)+1),15,2)</f>
        <v>02</v>
      </c>
      <c r="M195" t="s">
        <v>446</v>
      </c>
      <c r="N195">
        <v>0</v>
      </c>
    </row>
    <row r="196" spans="1:14">
      <c r="A196" s="16">
        <f>INDEX('Old Paths'!$B$80:$CS$95,MOD(ROW()-1,16)+1,INT((ROW()-1)/16)*2+COLUMN())</f>
        <v>-109</v>
      </c>
      <c r="B196" s="16">
        <f>-1*INDEX('Old Paths'!$B$80:$CS$95,MOD(ROW()-1,16)+1,INT((ROW()-1)/16)*2+COLUMN())</f>
        <v>16</v>
      </c>
      <c r="C196" s="16">
        <f t="shared" si="25"/>
        <v>-11</v>
      </c>
      <c r="D196" s="16">
        <f t="shared" si="26"/>
        <v>-4</v>
      </c>
      <c r="F196">
        <f t="shared" si="28"/>
        <v>0.36363636363636365</v>
      </c>
      <c r="G196">
        <f t="shared" si="29"/>
        <v>19.98310652189998</v>
      </c>
      <c r="H196">
        <f t="shared" si="27"/>
        <v>19.98310652189998</v>
      </c>
      <c r="I196">
        <f t="shared" si="30"/>
        <v>-160.01689347810003</v>
      </c>
      <c r="K196" t="str">
        <f>MID(INDEX('Old Paths'!$B$10:$AW$25,MOD(ROW()-1,16)+1,INT((ROW()-1)/16)+1),15,2)</f>
        <v>03</v>
      </c>
      <c r="M196" t="s">
        <v>446</v>
      </c>
      <c r="N196">
        <v>0</v>
      </c>
    </row>
    <row r="197" spans="1:14">
      <c r="A197" s="16">
        <f>INDEX('Old Paths'!$B$80:$CS$95,MOD(ROW()-1,16)+1,INT((ROW()-1)/16)*2+COLUMN())</f>
        <v>-120</v>
      </c>
      <c r="B197" s="16">
        <f>-1*INDEX('Old Paths'!$B$80:$CS$95,MOD(ROW()-1,16)+1,INT((ROW()-1)/16)*2+COLUMN())</f>
        <v>12</v>
      </c>
      <c r="C197" s="16">
        <f t="shared" si="25"/>
        <v>-12</v>
      </c>
      <c r="D197" s="16">
        <f t="shared" si="26"/>
        <v>0</v>
      </c>
      <c r="F197">
        <f t="shared" si="28"/>
        <v>0</v>
      </c>
      <c r="G197">
        <f t="shared" si="29"/>
        <v>0</v>
      </c>
      <c r="H197">
        <f t="shared" si="27"/>
        <v>-180</v>
      </c>
      <c r="I197">
        <f t="shared" si="30"/>
        <v>-180</v>
      </c>
      <c r="K197" t="str">
        <f>MID(INDEX('Old Paths'!$B$10:$AW$25,MOD(ROW()-1,16)+1,INT((ROW()-1)/16)+1),15,2)</f>
        <v>04</v>
      </c>
      <c r="M197" t="s">
        <v>446</v>
      </c>
      <c r="N197">
        <v>0</v>
      </c>
    </row>
    <row r="198" spans="1:14">
      <c r="A198" s="16">
        <f>INDEX('Old Paths'!$B$80:$CS$95,MOD(ROW()-1,16)+1,INT((ROW()-1)/16)*2+COLUMN())</f>
        <v>-132</v>
      </c>
      <c r="B198" s="16">
        <f>-1*INDEX('Old Paths'!$B$80:$CS$95,MOD(ROW()-1,16)+1,INT((ROW()-1)/16)*2+COLUMN())</f>
        <v>12</v>
      </c>
      <c r="C198" s="16" t="e">
        <f t="shared" si="25"/>
        <v>#N/A</v>
      </c>
      <c r="D198" s="16" t="e">
        <f t="shared" si="26"/>
        <v>#N/A</v>
      </c>
      <c r="F198" t="str">
        <f t="shared" si="28"/>
        <v/>
      </c>
      <c r="G198" t="str">
        <f t="shared" si="29"/>
        <v/>
      </c>
      <c r="H198" t="e">
        <f t="shared" si="27"/>
        <v>#N/A</v>
      </c>
      <c r="I198" t="e">
        <f t="shared" si="30"/>
        <v>#N/A</v>
      </c>
      <c r="K198" t="str">
        <f>MID(INDEX('Old Paths'!$B$10:$AW$25,MOD(ROW()-1,16)+1,INT((ROW()-1)/16)+1),15,2)</f>
        <v>00</v>
      </c>
      <c r="M198" t="s">
        <v>446</v>
      </c>
      <c r="N198">
        <v>0</v>
      </c>
    </row>
    <row r="199" spans="1:14">
      <c r="A199" s="16" t="e">
        <f>INDEX('Old Paths'!$B$80:$CS$95,MOD(ROW()-1,16)+1,INT((ROW()-1)/16)*2+COLUMN())</f>
        <v>#N/A</v>
      </c>
      <c r="B199" s="16" t="e">
        <f>-1*INDEX('Old Paths'!$B$80:$CS$95,MOD(ROW()-1,16)+1,INT((ROW()-1)/16)*2+COLUMN())</f>
        <v>#N/A</v>
      </c>
      <c r="C199" s="16" t="e">
        <f t="shared" si="25"/>
        <v>#N/A</v>
      </c>
      <c r="D199" s="16" t="e">
        <f t="shared" si="26"/>
        <v>#N/A</v>
      </c>
      <c r="F199" t="str">
        <f t="shared" si="28"/>
        <v/>
      </c>
      <c r="G199" t="str">
        <f t="shared" si="29"/>
        <v/>
      </c>
      <c r="H199" t="e">
        <f t="shared" si="27"/>
        <v>#N/A</v>
      </c>
      <c r="I199" t="e">
        <f t="shared" si="30"/>
        <v>#N/A</v>
      </c>
      <c r="K199" t="str">
        <f>MID(INDEX('Old Paths'!$B$10:$AW$25,MOD(ROW()-1,16)+1,INT((ROW()-1)/16)+1),15,2)</f>
        <v/>
      </c>
      <c r="M199" t="s">
        <v>446</v>
      </c>
      <c r="N199">
        <v>0</v>
      </c>
    </row>
    <row r="200" spans="1:14">
      <c r="A200" s="16" t="e">
        <f>INDEX('Old Paths'!$B$80:$CS$95,MOD(ROW()-1,16)+1,INT((ROW()-1)/16)*2+COLUMN())</f>
        <v>#N/A</v>
      </c>
      <c r="B200" s="16" t="e">
        <f>-1*INDEX('Old Paths'!$B$80:$CS$95,MOD(ROW()-1,16)+1,INT((ROW()-1)/16)*2+COLUMN())</f>
        <v>#N/A</v>
      </c>
      <c r="C200" s="16" t="e">
        <f t="shared" si="25"/>
        <v>#N/A</v>
      </c>
      <c r="D200" s="16" t="e">
        <f t="shared" si="26"/>
        <v>#N/A</v>
      </c>
      <c r="F200" t="str">
        <f t="shared" si="28"/>
        <v/>
      </c>
      <c r="G200" t="str">
        <f t="shared" si="29"/>
        <v/>
      </c>
      <c r="H200" t="e">
        <f t="shared" si="27"/>
        <v>#N/A</v>
      </c>
      <c r="I200" t="e">
        <f t="shared" si="30"/>
        <v>#N/A</v>
      </c>
      <c r="K200" t="str">
        <f>MID(INDEX('Old Paths'!$B$10:$AW$25,MOD(ROW()-1,16)+1,INT((ROW()-1)/16)+1),15,2)</f>
        <v/>
      </c>
      <c r="M200" t="s">
        <v>446</v>
      </c>
      <c r="N200">
        <v>0</v>
      </c>
    </row>
    <row r="201" spans="1:14">
      <c r="A201" s="16" t="e">
        <f>INDEX('Old Paths'!$B$80:$CS$95,MOD(ROW()-1,16)+1,INT((ROW()-1)/16)*2+COLUMN())</f>
        <v>#N/A</v>
      </c>
      <c r="B201" s="16" t="e">
        <f>-1*INDEX('Old Paths'!$B$80:$CS$95,MOD(ROW()-1,16)+1,INT((ROW()-1)/16)*2+COLUMN())</f>
        <v>#N/A</v>
      </c>
      <c r="C201" s="16" t="e">
        <f t="shared" si="25"/>
        <v>#N/A</v>
      </c>
      <c r="D201" s="16" t="e">
        <f t="shared" si="26"/>
        <v>#N/A</v>
      </c>
      <c r="F201" t="str">
        <f t="shared" si="28"/>
        <v/>
      </c>
      <c r="G201" t="str">
        <f t="shared" si="29"/>
        <v/>
      </c>
      <c r="H201" t="e">
        <f t="shared" si="27"/>
        <v>#N/A</v>
      </c>
      <c r="I201" t="e">
        <f t="shared" si="30"/>
        <v>#N/A</v>
      </c>
      <c r="K201" t="str">
        <f>MID(INDEX('Old Paths'!$B$10:$AW$25,MOD(ROW()-1,16)+1,INT((ROW()-1)/16)+1),15,2)</f>
        <v/>
      </c>
      <c r="M201" t="s">
        <v>446</v>
      </c>
      <c r="N201">
        <v>0</v>
      </c>
    </row>
    <row r="202" spans="1:14">
      <c r="A202" s="16" t="e">
        <f>INDEX('Old Paths'!$B$80:$CS$95,MOD(ROW()-1,16)+1,INT((ROW()-1)/16)*2+COLUMN())</f>
        <v>#N/A</v>
      </c>
      <c r="B202" s="16" t="e">
        <f>-1*INDEX('Old Paths'!$B$80:$CS$95,MOD(ROW()-1,16)+1,INT((ROW()-1)/16)*2+COLUMN())</f>
        <v>#N/A</v>
      </c>
      <c r="C202" s="16" t="e">
        <f t="shared" si="25"/>
        <v>#N/A</v>
      </c>
      <c r="D202" s="16" t="e">
        <f t="shared" si="26"/>
        <v>#N/A</v>
      </c>
      <c r="F202" t="str">
        <f t="shared" si="28"/>
        <v/>
      </c>
      <c r="G202" t="str">
        <f t="shared" si="29"/>
        <v/>
      </c>
      <c r="H202" t="e">
        <f t="shared" si="27"/>
        <v>#N/A</v>
      </c>
      <c r="I202" t="e">
        <f t="shared" si="30"/>
        <v>#N/A</v>
      </c>
      <c r="K202" t="str">
        <f>MID(INDEX('Old Paths'!$B$10:$AW$25,MOD(ROW()-1,16)+1,INT((ROW()-1)/16)+1),15,2)</f>
        <v/>
      </c>
      <c r="M202" t="s">
        <v>445</v>
      </c>
      <c r="N202">
        <v>3.179830119864234</v>
      </c>
    </row>
    <row r="203" spans="1:14">
      <c r="A203" s="16" t="e">
        <f>INDEX('Old Paths'!$B$80:$CS$95,MOD(ROW()-1,16)+1,INT((ROW()-1)/16)*2+COLUMN())</f>
        <v>#N/A</v>
      </c>
      <c r="B203" s="16" t="e">
        <f>-1*INDEX('Old Paths'!$B$80:$CS$95,MOD(ROW()-1,16)+1,INT((ROW()-1)/16)*2+COLUMN())</f>
        <v>#N/A</v>
      </c>
      <c r="C203" s="16" t="e">
        <f t="shared" si="25"/>
        <v>#N/A</v>
      </c>
      <c r="D203" s="16" t="e">
        <f t="shared" si="26"/>
        <v>#N/A</v>
      </c>
      <c r="F203" t="str">
        <f t="shared" si="28"/>
        <v/>
      </c>
      <c r="G203" t="str">
        <f t="shared" si="29"/>
        <v/>
      </c>
      <c r="H203" t="e">
        <f t="shared" si="27"/>
        <v>#N/A</v>
      </c>
      <c r="I203" t="e">
        <f t="shared" si="30"/>
        <v>#N/A</v>
      </c>
      <c r="K203" t="str">
        <f>MID(INDEX('Old Paths'!$B$10:$AW$25,MOD(ROW()-1,16)+1,INT((ROW()-1)/16)+1),15,2)</f>
        <v/>
      </c>
      <c r="M203" t="s">
        <v>445</v>
      </c>
      <c r="N203">
        <v>3.6913859864512752</v>
      </c>
    </row>
    <row r="204" spans="1:14">
      <c r="A204" s="16" t="e">
        <f>INDEX('Old Paths'!$B$80:$CS$95,MOD(ROW()-1,16)+1,INT((ROW()-1)/16)*2+COLUMN())</f>
        <v>#N/A</v>
      </c>
      <c r="B204" s="16" t="e">
        <f>-1*INDEX('Old Paths'!$B$80:$CS$95,MOD(ROW()-1,16)+1,INT((ROW()-1)/16)*2+COLUMN())</f>
        <v>#N/A</v>
      </c>
      <c r="C204" s="16" t="e">
        <f t="shared" si="25"/>
        <v>#N/A</v>
      </c>
      <c r="D204" s="16" t="e">
        <f t="shared" si="26"/>
        <v>#N/A</v>
      </c>
      <c r="F204" t="str">
        <f t="shared" si="28"/>
        <v/>
      </c>
      <c r="G204" t="str">
        <f t="shared" si="29"/>
        <v/>
      </c>
      <c r="H204" t="e">
        <f t="shared" si="27"/>
        <v>#N/A</v>
      </c>
      <c r="I204" t="e">
        <f t="shared" si="30"/>
        <v>#N/A</v>
      </c>
      <c r="K204" t="str">
        <f>MID(INDEX('Old Paths'!$B$10:$AW$25,MOD(ROW()-1,16)+1,INT((ROW()-1)/16)+1),15,2)</f>
        <v/>
      </c>
      <c r="M204" t="s">
        <v>445</v>
      </c>
      <c r="N204">
        <v>5.1944289077348058</v>
      </c>
    </row>
    <row r="205" spans="1:14">
      <c r="A205" s="16" t="e">
        <f>INDEX('Old Paths'!$B$80:$CS$95,MOD(ROW()-1,16)+1,INT((ROW()-1)/16)*2+COLUMN())</f>
        <v>#N/A</v>
      </c>
      <c r="B205" s="16" t="e">
        <f>-1*INDEX('Old Paths'!$B$80:$CS$95,MOD(ROW()-1,16)+1,INT((ROW()-1)/16)*2+COLUMN())</f>
        <v>#N/A</v>
      </c>
      <c r="C205" s="16" t="e">
        <f t="shared" si="25"/>
        <v>#N/A</v>
      </c>
      <c r="D205" s="16" t="e">
        <f t="shared" si="26"/>
        <v>#N/A</v>
      </c>
      <c r="F205" t="str">
        <f t="shared" si="28"/>
        <v/>
      </c>
      <c r="G205" t="str">
        <f t="shared" si="29"/>
        <v/>
      </c>
      <c r="H205" t="e">
        <f t="shared" si="27"/>
        <v>#N/A</v>
      </c>
      <c r="I205" t="e">
        <f t="shared" si="30"/>
        <v>#N/A</v>
      </c>
      <c r="K205" t="str">
        <f>MID(INDEX('Old Paths'!$B$10:$AW$25,MOD(ROW()-1,16)+1,INT((ROW()-1)/16)+1),15,2)</f>
        <v/>
      </c>
      <c r="M205" t="s">
        <v>445</v>
      </c>
      <c r="N205">
        <v>5.710593137499643</v>
      </c>
    </row>
    <row r="206" spans="1:14">
      <c r="A206" s="16" t="e">
        <f>INDEX('Old Paths'!$B$80:$CS$95,MOD(ROW()-1,16)+1,INT((ROW()-1)/16)*2+COLUMN())</f>
        <v>#N/A</v>
      </c>
      <c r="B206" s="16" t="e">
        <f>-1*INDEX('Old Paths'!$B$80:$CS$95,MOD(ROW()-1,16)+1,INT((ROW()-1)/16)*2+COLUMN())</f>
        <v>#N/A</v>
      </c>
      <c r="C206" s="16" t="e">
        <f t="shared" si="25"/>
        <v>#N/A</v>
      </c>
      <c r="D206" s="16" t="e">
        <f t="shared" si="26"/>
        <v>#N/A</v>
      </c>
      <c r="F206" t="str">
        <f t="shared" si="28"/>
        <v/>
      </c>
      <c r="G206" t="str">
        <f t="shared" si="29"/>
        <v/>
      </c>
      <c r="H206" t="e">
        <f t="shared" si="27"/>
        <v>#N/A</v>
      </c>
      <c r="I206" t="e">
        <f t="shared" si="30"/>
        <v>#N/A</v>
      </c>
      <c r="K206" t="str">
        <f>MID(INDEX('Old Paths'!$B$10:$AW$25,MOD(ROW()-1,16)+1,INT((ROW()-1)/16)+1),15,2)</f>
        <v/>
      </c>
      <c r="M206" t="s">
        <v>445</v>
      </c>
      <c r="N206">
        <v>6.3401917459099089</v>
      </c>
    </row>
    <row r="207" spans="1:14">
      <c r="A207" s="16" t="e">
        <f>INDEX('Old Paths'!$B$80:$CS$95,MOD(ROW()-1,16)+1,INT((ROW()-1)/16)*2+COLUMN())</f>
        <v>#N/A</v>
      </c>
      <c r="B207" s="16" t="e">
        <f>-1*INDEX('Old Paths'!$B$80:$CS$95,MOD(ROW()-1,16)+1,INT((ROW()-1)/16)*2+COLUMN())</f>
        <v>#N/A</v>
      </c>
      <c r="C207" s="16" t="e">
        <f t="shared" si="25"/>
        <v>#N/A</v>
      </c>
      <c r="D207" s="16" t="e">
        <f t="shared" si="26"/>
        <v>#N/A</v>
      </c>
      <c r="F207" t="str">
        <f t="shared" si="28"/>
        <v/>
      </c>
      <c r="G207" t="str">
        <f t="shared" si="29"/>
        <v/>
      </c>
      <c r="H207" t="e">
        <f t="shared" si="27"/>
        <v>#N/A</v>
      </c>
      <c r="I207" t="e">
        <f t="shared" si="30"/>
        <v>#N/A</v>
      </c>
      <c r="K207" t="str">
        <f>MID(INDEX('Old Paths'!$B$10:$AW$25,MOD(ROW()-1,16)+1,INT((ROW()-1)/16)+1),15,2)</f>
        <v/>
      </c>
      <c r="M207" t="s">
        <v>445</v>
      </c>
      <c r="N207">
        <v>6.3401917459099089</v>
      </c>
    </row>
    <row r="208" spans="1:14">
      <c r="A208" s="16" t="e">
        <f>INDEX('Old Paths'!$B$80:$CS$95,MOD(ROW()-1,16)+1,INT((ROW()-1)/16)*2+COLUMN())</f>
        <v>#N/A</v>
      </c>
      <c r="B208" s="16" t="e">
        <f>-1*INDEX('Old Paths'!$B$80:$CS$95,MOD(ROW()-1,16)+1,INT((ROW()-1)/16)*2+COLUMN())</f>
        <v>#N/A</v>
      </c>
      <c r="C208" s="16" t="e">
        <f t="shared" si="25"/>
        <v>#N/A</v>
      </c>
      <c r="D208" s="16" t="e">
        <f t="shared" si="26"/>
        <v>#N/A</v>
      </c>
      <c r="F208" t="str">
        <f t="shared" si="28"/>
        <v/>
      </c>
      <c r="G208" t="str">
        <f t="shared" si="29"/>
        <v/>
      </c>
      <c r="H208" t="e">
        <f t="shared" si="27"/>
        <v>#N/A</v>
      </c>
      <c r="I208" t="e">
        <f t="shared" si="30"/>
        <v>#N/A</v>
      </c>
      <c r="K208" t="str">
        <f>MID(INDEX('Old Paths'!$B$10:$AW$25,MOD(ROW()-1,16)+1,INT((ROW()-1)/16)+1),15,2)</f>
        <v/>
      </c>
      <c r="M208" t="s">
        <v>445</v>
      </c>
      <c r="N208">
        <v>8.1301023541559783</v>
      </c>
    </row>
    <row r="209" spans="1:14">
      <c r="A209" s="16">
        <f>INDEX('Old Paths'!$B$80:$CS$95,MOD(ROW()-1,16)+1,INT((ROW()-1)/16)*2+COLUMN())</f>
        <v>-84</v>
      </c>
      <c r="B209" s="16">
        <f>-1*INDEX('Old Paths'!$B$80:$CS$95,MOD(ROW()-1,16)+1,INT((ROW()-1)/16)*2+COLUMN())</f>
        <v>107</v>
      </c>
      <c r="C209" s="16">
        <f t="shared" si="25"/>
        <v>0</v>
      </c>
      <c r="D209" s="16">
        <f t="shared" si="26"/>
        <v>8</v>
      </c>
      <c r="F209" t="str">
        <f t="shared" si="28"/>
        <v/>
      </c>
      <c r="G209" t="str">
        <f t="shared" si="29"/>
        <v/>
      </c>
      <c r="H209">
        <f t="shared" si="27"/>
        <v>90</v>
      </c>
      <c r="I209">
        <f t="shared" si="30"/>
        <v>90</v>
      </c>
      <c r="K209" t="str">
        <f>MID(INDEX('Old Paths'!$B$10:$AW$25,MOD(ROW()-1,16)+1,INT((ROW()-1)/16)+1),15,2)</f>
        <v>07</v>
      </c>
      <c r="M209" t="s">
        <v>445</v>
      </c>
      <c r="N209">
        <v>8.7461622625552096</v>
      </c>
    </row>
    <row r="210" spans="1:14">
      <c r="A210" s="16">
        <f>INDEX('Old Paths'!$B$80:$CS$95,MOD(ROW()-1,16)+1,INT((ROW()-1)/16)*2+COLUMN())</f>
        <v>-84</v>
      </c>
      <c r="B210" s="16">
        <f>-1*INDEX('Old Paths'!$B$80:$CS$95,MOD(ROW()-1,16)+1,INT((ROW()-1)/16)*2+COLUMN())</f>
        <v>115</v>
      </c>
      <c r="C210" s="16">
        <f t="shared" si="25"/>
        <v>1</v>
      </c>
      <c r="D210" s="16">
        <f t="shared" si="26"/>
        <v>8</v>
      </c>
      <c r="F210">
        <f t="shared" si="28"/>
        <v>8</v>
      </c>
      <c r="G210">
        <f t="shared" si="29"/>
        <v>82.874983651098191</v>
      </c>
      <c r="H210">
        <f t="shared" si="27"/>
        <v>82.874983651098191</v>
      </c>
      <c r="I210">
        <f t="shared" si="30"/>
        <v>82.874983651098191</v>
      </c>
      <c r="K210" t="str">
        <f>MID(INDEX('Old Paths'!$B$10:$AW$25,MOD(ROW()-1,16)+1,INT((ROW()-1)/16)+1),15,2)</f>
        <v>08</v>
      </c>
      <c r="M210" t="s">
        <v>445</v>
      </c>
      <c r="N210">
        <v>10.007979801441339</v>
      </c>
    </row>
    <row r="211" spans="1:14">
      <c r="A211" s="16">
        <f>INDEX('Old Paths'!$B$80:$CS$95,MOD(ROW()-1,16)+1,INT((ROW()-1)/16)*2+COLUMN())</f>
        <v>-83</v>
      </c>
      <c r="B211" s="16">
        <f>-1*INDEX('Old Paths'!$B$80:$CS$95,MOD(ROW()-1,16)+1,INT((ROW()-1)/16)*2+COLUMN())</f>
        <v>123</v>
      </c>
      <c r="C211" s="16">
        <f t="shared" si="25"/>
        <v>4</v>
      </c>
      <c r="D211" s="16">
        <f t="shared" si="26"/>
        <v>6</v>
      </c>
      <c r="F211">
        <f t="shared" si="28"/>
        <v>1.5</v>
      </c>
      <c r="G211">
        <f t="shared" si="29"/>
        <v>56.309932474020215</v>
      </c>
      <c r="H211">
        <f t="shared" si="27"/>
        <v>56.309932474020215</v>
      </c>
      <c r="I211">
        <f t="shared" si="30"/>
        <v>56.309932474020215</v>
      </c>
      <c r="K211" t="str">
        <f>MID(INDEX('Old Paths'!$B$10:$AW$25,MOD(ROW()-1,16)+1,INT((ROW()-1)/16)+1),15,2)</f>
        <v>09</v>
      </c>
      <c r="M211" t="s">
        <v>445</v>
      </c>
      <c r="N211">
        <v>12.994616791916506</v>
      </c>
    </row>
    <row r="212" spans="1:14">
      <c r="A212" s="16">
        <f>INDEX('Old Paths'!$B$80:$CS$95,MOD(ROW()-1,16)+1,INT((ROW()-1)/16)*2+COLUMN())</f>
        <v>-79</v>
      </c>
      <c r="B212" s="16">
        <f>-1*INDEX('Old Paths'!$B$80:$CS$95,MOD(ROW()-1,16)+1,INT((ROW()-1)/16)*2+COLUMN())</f>
        <v>129</v>
      </c>
      <c r="C212" s="16">
        <f t="shared" si="25"/>
        <v>7</v>
      </c>
      <c r="D212" s="16">
        <f t="shared" si="26"/>
        <v>4</v>
      </c>
      <c r="F212">
        <f t="shared" si="28"/>
        <v>0.5714285714285714</v>
      </c>
      <c r="G212">
        <f t="shared" si="29"/>
        <v>29.744881296942225</v>
      </c>
      <c r="H212">
        <f t="shared" si="27"/>
        <v>29.744881296942225</v>
      </c>
      <c r="I212">
        <f t="shared" si="30"/>
        <v>29.744881296942225</v>
      </c>
      <c r="K212" t="str">
        <f>MID(INDEX('Old Paths'!$B$10:$AW$25,MOD(ROW()-1,16)+1,INT((ROW()-1)/16)+1),15,2)</f>
        <v>0A</v>
      </c>
      <c r="M212" t="s">
        <v>445</v>
      </c>
      <c r="N212">
        <v>15.945395900922856</v>
      </c>
    </row>
    <row r="213" spans="1:14">
      <c r="A213" s="16">
        <f>INDEX('Old Paths'!$B$80:$CS$95,MOD(ROW()-1,16)+1,INT((ROW()-1)/16)*2+COLUMN())</f>
        <v>-72</v>
      </c>
      <c r="B213" s="16">
        <f>-1*INDEX('Old Paths'!$B$80:$CS$95,MOD(ROW()-1,16)+1,INT((ROW()-1)/16)*2+COLUMN())</f>
        <v>133</v>
      </c>
      <c r="C213" s="16" t="e">
        <f t="shared" si="25"/>
        <v>#N/A</v>
      </c>
      <c r="D213" s="16" t="e">
        <f t="shared" si="26"/>
        <v>#N/A</v>
      </c>
      <c r="F213" t="str">
        <f t="shared" si="28"/>
        <v/>
      </c>
      <c r="G213" t="str">
        <f t="shared" si="29"/>
        <v/>
      </c>
      <c r="H213" t="e">
        <f t="shared" si="27"/>
        <v>#N/A</v>
      </c>
      <c r="I213" t="e">
        <f t="shared" si="30"/>
        <v>#N/A</v>
      </c>
      <c r="K213" t="str">
        <f>MID(INDEX('Old Paths'!$B$10:$AW$25,MOD(ROW()-1,16)+1,INT((ROW()-1)/16)+1),15,2)</f>
        <v>00</v>
      </c>
      <c r="M213" t="s">
        <v>445</v>
      </c>
      <c r="N213">
        <v>15.945395900922856</v>
      </c>
    </row>
    <row r="214" spans="1:14">
      <c r="A214" s="16" t="e">
        <f>INDEX('Old Paths'!$B$80:$CS$95,MOD(ROW()-1,16)+1,INT((ROW()-1)/16)*2+COLUMN())</f>
        <v>#N/A</v>
      </c>
      <c r="B214" s="16" t="e">
        <f>-1*INDEX('Old Paths'!$B$80:$CS$95,MOD(ROW()-1,16)+1,INT((ROW()-1)/16)*2+COLUMN())</f>
        <v>#N/A</v>
      </c>
      <c r="C214" s="16" t="e">
        <f t="shared" si="25"/>
        <v>#N/A</v>
      </c>
      <c r="D214" s="16" t="e">
        <f t="shared" si="26"/>
        <v>#N/A</v>
      </c>
      <c r="F214" t="str">
        <f t="shared" si="28"/>
        <v/>
      </c>
      <c r="G214" t="str">
        <f t="shared" si="29"/>
        <v/>
      </c>
      <c r="H214" t="e">
        <f t="shared" si="27"/>
        <v>#N/A</v>
      </c>
      <c r="I214" t="e">
        <f t="shared" si="30"/>
        <v>#N/A</v>
      </c>
      <c r="K214" t="str">
        <f>MID(INDEX('Old Paths'!$B$10:$AW$25,MOD(ROW()-1,16)+1,INT((ROW()-1)/16)+1),15,2)</f>
        <v/>
      </c>
      <c r="M214" t="s">
        <v>445</v>
      </c>
      <c r="N214">
        <v>16.389540334034784</v>
      </c>
    </row>
    <row r="215" spans="1:14">
      <c r="A215" s="16" t="e">
        <f>INDEX('Old Paths'!$B$80:$CS$95,MOD(ROW()-1,16)+1,INT((ROW()-1)/16)*2+COLUMN())</f>
        <v>#N/A</v>
      </c>
      <c r="B215" s="16" t="e">
        <f>-1*INDEX('Old Paths'!$B$80:$CS$95,MOD(ROW()-1,16)+1,INT((ROW()-1)/16)*2+COLUMN())</f>
        <v>#N/A</v>
      </c>
      <c r="C215" s="16" t="e">
        <f t="shared" si="25"/>
        <v>#N/A</v>
      </c>
      <c r="D215" s="16" t="e">
        <f t="shared" si="26"/>
        <v>#N/A</v>
      </c>
      <c r="F215" t="str">
        <f t="shared" si="28"/>
        <v/>
      </c>
      <c r="G215" t="str">
        <f t="shared" si="29"/>
        <v/>
      </c>
      <c r="H215" t="e">
        <f t="shared" si="27"/>
        <v>#N/A</v>
      </c>
      <c r="I215" t="e">
        <f t="shared" si="30"/>
        <v>#N/A</v>
      </c>
      <c r="K215" t="str">
        <f>MID(INDEX('Old Paths'!$B$10:$AW$25,MOD(ROW()-1,16)+1,INT((ROW()-1)/16)+1),15,2)</f>
        <v/>
      </c>
      <c r="M215" t="s">
        <v>445</v>
      </c>
      <c r="N215">
        <v>16.699244233993621</v>
      </c>
    </row>
    <row r="216" spans="1:14">
      <c r="A216" s="16" t="e">
        <f>INDEX('Old Paths'!$B$80:$CS$95,MOD(ROW()-1,16)+1,INT((ROW()-1)/16)*2+COLUMN())</f>
        <v>#N/A</v>
      </c>
      <c r="B216" s="16" t="e">
        <f>-1*INDEX('Old Paths'!$B$80:$CS$95,MOD(ROW()-1,16)+1,INT((ROW()-1)/16)*2+COLUMN())</f>
        <v>#N/A</v>
      </c>
      <c r="C216" s="16" t="e">
        <f t="shared" si="25"/>
        <v>#N/A</v>
      </c>
      <c r="D216" s="16" t="e">
        <f t="shared" si="26"/>
        <v>#N/A</v>
      </c>
      <c r="F216" t="str">
        <f t="shared" si="28"/>
        <v/>
      </c>
      <c r="G216" t="str">
        <f t="shared" si="29"/>
        <v/>
      </c>
      <c r="H216" t="e">
        <f t="shared" si="27"/>
        <v>#N/A</v>
      </c>
      <c r="I216" t="e">
        <f t="shared" si="30"/>
        <v>#N/A</v>
      </c>
      <c r="K216" t="str">
        <f>MID(INDEX('Old Paths'!$B$10:$AW$25,MOD(ROW()-1,16)+1,INT((ROW()-1)/16)+1),15,2)</f>
        <v/>
      </c>
      <c r="M216" t="s">
        <v>445</v>
      </c>
      <c r="N216">
        <v>18.43494882292201</v>
      </c>
    </row>
    <row r="217" spans="1:14">
      <c r="A217" s="16" t="e">
        <f>INDEX('Old Paths'!$B$80:$CS$95,MOD(ROW()-1,16)+1,INT((ROW()-1)/16)*2+COLUMN())</f>
        <v>#N/A</v>
      </c>
      <c r="B217" s="16" t="e">
        <f>-1*INDEX('Old Paths'!$B$80:$CS$95,MOD(ROW()-1,16)+1,INT((ROW()-1)/16)*2+COLUMN())</f>
        <v>#N/A</v>
      </c>
      <c r="C217" s="16" t="e">
        <f t="shared" si="25"/>
        <v>#N/A</v>
      </c>
      <c r="D217" s="16" t="e">
        <f t="shared" si="26"/>
        <v>#N/A</v>
      </c>
      <c r="F217" t="str">
        <f t="shared" si="28"/>
        <v/>
      </c>
      <c r="G217" t="str">
        <f t="shared" si="29"/>
        <v/>
      </c>
      <c r="H217" t="e">
        <f t="shared" si="27"/>
        <v>#N/A</v>
      </c>
      <c r="I217" t="e">
        <f t="shared" si="30"/>
        <v>#N/A</v>
      </c>
      <c r="K217" t="str">
        <f>MID(INDEX('Old Paths'!$B$10:$AW$25,MOD(ROW()-1,16)+1,INT((ROW()-1)/16)+1),15,2)</f>
        <v/>
      </c>
      <c r="M217" t="s">
        <v>445</v>
      </c>
      <c r="N217">
        <v>18.43494882292201</v>
      </c>
    </row>
    <row r="218" spans="1:14">
      <c r="A218" s="16" t="e">
        <f>INDEX('Old Paths'!$B$80:$CS$95,MOD(ROW()-1,16)+1,INT((ROW()-1)/16)*2+COLUMN())</f>
        <v>#N/A</v>
      </c>
      <c r="B218" s="16" t="e">
        <f>-1*INDEX('Old Paths'!$B$80:$CS$95,MOD(ROW()-1,16)+1,INT((ROW()-1)/16)*2+COLUMN())</f>
        <v>#N/A</v>
      </c>
      <c r="C218" s="16" t="e">
        <f t="shared" si="25"/>
        <v>#N/A</v>
      </c>
      <c r="D218" s="16" t="e">
        <f t="shared" si="26"/>
        <v>#N/A</v>
      </c>
      <c r="F218" t="str">
        <f t="shared" si="28"/>
        <v/>
      </c>
      <c r="G218" t="str">
        <f t="shared" si="29"/>
        <v/>
      </c>
      <c r="H218" t="e">
        <f t="shared" si="27"/>
        <v>#N/A</v>
      </c>
      <c r="I218" t="e">
        <f t="shared" si="30"/>
        <v>#N/A</v>
      </c>
      <c r="K218" t="str">
        <f>MID(INDEX('Old Paths'!$B$10:$AW$25,MOD(ROW()-1,16)+1,INT((ROW()-1)/16)+1),15,2)</f>
        <v/>
      </c>
      <c r="M218" t="s">
        <v>445</v>
      </c>
      <c r="N218">
        <v>21.037511025421818</v>
      </c>
    </row>
    <row r="219" spans="1:14">
      <c r="A219" s="16" t="e">
        <f>INDEX('Old Paths'!$B$80:$CS$95,MOD(ROW()-1,16)+1,INT((ROW()-1)/16)*2+COLUMN())</f>
        <v>#N/A</v>
      </c>
      <c r="B219" s="16" t="e">
        <f>-1*INDEX('Old Paths'!$B$80:$CS$95,MOD(ROW()-1,16)+1,INT((ROW()-1)/16)*2+COLUMN())</f>
        <v>#N/A</v>
      </c>
      <c r="C219" s="16" t="e">
        <f t="shared" si="25"/>
        <v>#N/A</v>
      </c>
      <c r="D219" s="16" t="e">
        <f t="shared" si="26"/>
        <v>#N/A</v>
      </c>
      <c r="F219" t="str">
        <f t="shared" si="28"/>
        <v/>
      </c>
      <c r="G219" t="str">
        <f t="shared" si="29"/>
        <v/>
      </c>
      <c r="H219" t="e">
        <f t="shared" si="27"/>
        <v>#N/A</v>
      </c>
      <c r="I219" t="e">
        <f t="shared" si="30"/>
        <v>#N/A</v>
      </c>
      <c r="K219" t="str">
        <f>MID(INDEX('Old Paths'!$B$10:$AW$25,MOD(ROW()-1,16)+1,INT((ROW()-1)/16)+1),15,2)</f>
        <v/>
      </c>
      <c r="M219" t="s">
        <v>445</v>
      </c>
      <c r="N219">
        <v>22.380135051959574</v>
      </c>
    </row>
    <row r="220" spans="1:14">
      <c r="A220" s="16" t="e">
        <f>INDEX('Old Paths'!$B$80:$CS$95,MOD(ROW()-1,16)+1,INT((ROW()-1)/16)*2+COLUMN())</f>
        <v>#N/A</v>
      </c>
      <c r="B220" s="16" t="e">
        <f>-1*INDEX('Old Paths'!$B$80:$CS$95,MOD(ROW()-1,16)+1,INT((ROW()-1)/16)*2+COLUMN())</f>
        <v>#N/A</v>
      </c>
      <c r="C220" s="16" t="e">
        <f t="shared" si="25"/>
        <v>#N/A</v>
      </c>
      <c r="D220" s="16" t="e">
        <f t="shared" si="26"/>
        <v>#N/A</v>
      </c>
      <c r="F220" t="str">
        <f t="shared" si="28"/>
        <v/>
      </c>
      <c r="G220" t="str">
        <f t="shared" si="29"/>
        <v/>
      </c>
      <c r="H220" t="e">
        <f t="shared" si="27"/>
        <v>#N/A</v>
      </c>
      <c r="I220" t="e">
        <f t="shared" si="30"/>
        <v>#N/A</v>
      </c>
      <c r="K220" t="str">
        <f>MID(INDEX('Old Paths'!$B$10:$AW$25,MOD(ROW()-1,16)+1,INT((ROW()-1)/16)+1),15,2)</f>
        <v/>
      </c>
      <c r="M220" t="s">
        <v>453</v>
      </c>
      <c r="N220">
        <v>23.198590513648188</v>
      </c>
    </row>
    <row r="221" spans="1:14">
      <c r="A221" s="16" t="e">
        <f>INDEX('Old Paths'!$B$80:$CS$95,MOD(ROW()-1,16)+1,INT((ROW()-1)/16)*2+COLUMN())</f>
        <v>#N/A</v>
      </c>
      <c r="B221" s="16" t="e">
        <f>-1*INDEX('Old Paths'!$B$80:$CS$95,MOD(ROW()-1,16)+1,INT((ROW()-1)/16)*2+COLUMN())</f>
        <v>#N/A</v>
      </c>
      <c r="C221" s="16" t="e">
        <f t="shared" si="25"/>
        <v>#N/A</v>
      </c>
      <c r="D221" s="16" t="e">
        <f t="shared" si="26"/>
        <v>#N/A</v>
      </c>
      <c r="F221" t="str">
        <f t="shared" si="28"/>
        <v/>
      </c>
      <c r="G221" t="str">
        <f t="shared" si="29"/>
        <v/>
      </c>
      <c r="H221" t="e">
        <f t="shared" si="27"/>
        <v>#N/A</v>
      </c>
      <c r="I221" t="e">
        <f t="shared" si="30"/>
        <v>#N/A</v>
      </c>
      <c r="K221" t="str">
        <f>MID(INDEX('Old Paths'!$B$10:$AW$25,MOD(ROW()-1,16)+1,INT((ROW()-1)/16)+1),15,2)</f>
        <v/>
      </c>
      <c r="M221" t="s">
        <v>453</v>
      </c>
      <c r="N221">
        <v>26.56505117707799</v>
      </c>
    </row>
    <row r="222" spans="1:14">
      <c r="A222" s="16" t="e">
        <f>INDEX('Old Paths'!$B$80:$CS$95,MOD(ROW()-1,16)+1,INT((ROW()-1)/16)*2+COLUMN())</f>
        <v>#N/A</v>
      </c>
      <c r="B222" s="16" t="e">
        <f>-1*INDEX('Old Paths'!$B$80:$CS$95,MOD(ROW()-1,16)+1,INT((ROW()-1)/16)*2+COLUMN())</f>
        <v>#N/A</v>
      </c>
      <c r="C222" s="16" t="e">
        <f t="shared" si="25"/>
        <v>#N/A</v>
      </c>
      <c r="D222" s="16" t="e">
        <f t="shared" si="26"/>
        <v>#N/A</v>
      </c>
      <c r="F222" t="str">
        <f t="shared" si="28"/>
        <v/>
      </c>
      <c r="G222" t="str">
        <f t="shared" si="29"/>
        <v/>
      </c>
      <c r="H222" t="e">
        <f t="shared" si="27"/>
        <v>#N/A</v>
      </c>
      <c r="I222" t="e">
        <f t="shared" si="30"/>
        <v>#N/A</v>
      </c>
      <c r="K222" t="str">
        <f>MID(INDEX('Old Paths'!$B$10:$AW$25,MOD(ROW()-1,16)+1,INT((ROW()-1)/16)+1),15,2)</f>
        <v/>
      </c>
      <c r="M222" t="s">
        <v>453</v>
      </c>
      <c r="N222">
        <v>26.56505117707799</v>
      </c>
    </row>
    <row r="223" spans="1:14">
      <c r="A223" s="16" t="e">
        <f>INDEX('Old Paths'!$B$80:$CS$95,MOD(ROW()-1,16)+1,INT((ROW()-1)/16)*2+COLUMN())</f>
        <v>#N/A</v>
      </c>
      <c r="B223" s="16" t="e">
        <f>-1*INDEX('Old Paths'!$B$80:$CS$95,MOD(ROW()-1,16)+1,INT((ROW()-1)/16)*2+COLUMN())</f>
        <v>#N/A</v>
      </c>
      <c r="C223" s="16" t="e">
        <f t="shared" si="25"/>
        <v>#N/A</v>
      </c>
      <c r="D223" s="16" t="e">
        <f t="shared" si="26"/>
        <v>#N/A</v>
      </c>
      <c r="F223" t="str">
        <f t="shared" si="28"/>
        <v/>
      </c>
      <c r="G223" t="str">
        <f t="shared" si="29"/>
        <v/>
      </c>
      <c r="H223" t="e">
        <f t="shared" si="27"/>
        <v>#N/A</v>
      </c>
      <c r="I223" t="e">
        <f t="shared" si="30"/>
        <v>#N/A</v>
      </c>
      <c r="K223" t="str">
        <f>MID(INDEX('Old Paths'!$B$10:$AW$25,MOD(ROW()-1,16)+1,INT((ROW()-1)/16)+1),15,2)</f>
        <v/>
      </c>
      <c r="M223" t="s">
        <v>453</v>
      </c>
      <c r="N223">
        <v>26.56505117707799</v>
      </c>
    </row>
    <row r="224" spans="1:14">
      <c r="A224" s="16" t="e">
        <f>INDEX('Old Paths'!$B$80:$CS$95,MOD(ROW()-1,16)+1,INT((ROW()-1)/16)*2+COLUMN())</f>
        <v>#N/A</v>
      </c>
      <c r="B224" s="16" t="e">
        <f>-1*INDEX('Old Paths'!$B$80:$CS$95,MOD(ROW()-1,16)+1,INT((ROW()-1)/16)*2+COLUMN())</f>
        <v>#N/A</v>
      </c>
      <c r="C224" s="16" t="e">
        <f t="shared" si="25"/>
        <v>#N/A</v>
      </c>
      <c r="D224" s="16" t="e">
        <f t="shared" si="26"/>
        <v>#N/A</v>
      </c>
      <c r="F224" t="str">
        <f t="shared" si="28"/>
        <v/>
      </c>
      <c r="G224" t="str">
        <f t="shared" si="29"/>
        <v/>
      </c>
      <c r="H224" t="e">
        <f t="shared" si="27"/>
        <v>#N/A</v>
      </c>
      <c r="I224" t="e">
        <f t="shared" si="30"/>
        <v>#N/A</v>
      </c>
      <c r="K224" t="str">
        <f>MID(INDEX('Old Paths'!$B$10:$AW$25,MOD(ROW()-1,16)+1,INT((ROW()-1)/16)+1),15,2)</f>
        <v/>
      </c>
      <c r="M224" t="s">
        <v>453</v>
      </c>
      <c r="N224">
        <v>29.744881296942225</v>
      </c>
    </row>
    <row r="225" spans="1:14">
      <c r="A225" s="16">
        <f>INDEX('Old Paths'!$B$80:$CS$95,MOD(ROW()-1,16)+1,INT((ROW()-1)/16)*2+COLUMN())</f>
        <v>-72</v>
      </c>
      <c r="B225" s="16">
        <f>-1*INDEX('Old Paths'!$B$80:$CS$95,MOD(ROW()-1,16)+1,INT((ROW()-1)/16)*2+COLUMN())</f>
        <v>133</v>
      </c>
      <c r="C225" s="16">
        <f t="shared" si="25"/>
        <v>8</v>
      </c>
      <c r="D225" s="16">
        <f t="shared" si="26"/>
        <v>0</v>
      </c>
      <c r="F225">
        <f t="shared" si="28"/>
        <v>0</v>
      </c>
      <c r="G225">
        <f t="shared" si="29"/>
        <v>0</v>
      </c>
      <c r="H225">
        <f>IF(C225=0,IF(D225=0,0,D225/ABS(D225)*90),IF(D225=0,-90+C225/ABS(C225)*90,G225))</f>
        <v>0</v>
      </c>
      <c r="I225">
        <f t="shared" si="30"/>
        <v>0</v>
      </c>
      <c r="K225" t="str">
        <f>MID(INDEX('Old Paths'!$B$10:$AW$25,MOD(ROW()-1,16)+1,INT((ROW()-1)/16)+1),15,2)</f>
        <v>FC</v>
      </c>
      <c r="M225" t="s">
        <v>453</v>
      </c>
      <c r="N225">
        <v>32.005383208083494</v>
      </c>
    </row>
    <row r="226" spans="1:14">
      <c r="A226" s="16">
        <f>INDEX('Old Paths'!$B$80:$CS$95,MOD(ROW()-1,16)+1,INT((ROW()-1)/16)*2+COLUMN())</f>
        <v>-64</v>
      </c>
      <c r="B226" s="16">
        <f>-1*INDEX('Old Paths'!$B$80:$CS$95,MOD(ROW()-1,16)+1,INT((ROW()-1)/16)*2+COLUMN())</f>
        <v>133</v>
      </c>
      <c r="C226" s="16">
        <f t="shared" si="25"/>
        <v>6</v>
      </c>
      <c r="D226" s="16">
        <f t="shared" si="26"/>
        <v>-1</v>
      </c>
      <c r="F226">
        <f t="shared" si="28"/>
        <v>-0.16666666666666666</v>
      </c>
      <c r="G226">
        <f t="shared" si="29"/>
        <v>-9.4623222080256166</v>
      </c>
      <c r="H226">
        <f t="shared" ref="H226:H289" si="31">IF(C226=0,IF(D226=0,0,D226/ABS(D226)*90),IF(D226=0,-90+C226/ABS(C226)*90,G226))</f>
        <v>-9.4623222080256166</v>
      </c>
      <c r="I226">
        <f t="shared" si="30"/>
        <v>-9.4623222080256166</v>
      </c>
      <c r="K226" t="str">
        <f>MID(INDEX('Old Paths'!$B$10:$AW$25,MOD(ROW()-1,16)+1,INT((ROW()-1)/16)+1),15,2)</f>
        <v>FC</v>
      </c>
      <c r="M226" t="s">
        <v>453</v>
      </c>
      <c r="N226">
        <v>33.690067525979785</v>
      </c>
    </row>
    <row r="227" spans="1:14">
      <c r="A227" s="16">
        <f>INDEX('Old Paths'!$B$80:$CS$95,MOD(ROW()-1,16)+1,INT((ROW()-1)/16)*2+COLUMN())</f>
        <v>-58</v>
      </c>
      <c r="B227" s="16">
        <f>-1*INDEX('Old Paths'!$B$80:$CS$95,MOD(ROW()-1,16)+1,INT((ROW()-1)/16)*2+COLUMN())</f>
        <v>132</v>
      </c>
      <c r="C227" s="16">
        <f t="shared" si="25"/>
        <v>7</v>
      </c>
      <c r="D227" s="16">
        <f t="shared" si="26"/>
        <v>-4</v>
      </c>
      <c r="F227">
        <f t="shared" si="28"/>
        <v>-0.5714285714285714</v>
      </c>
      <c r="G227">
        <f t="shared" si="29"/>
        <v>-29.744881296942225</v>
      </c>
      <c r="H227">
        <f t="shared" si="31"/>
        <v>-29.744881296942225</v>
      </c>
      <c r="I227">
        <f t="shared" si="30"/>
        <v>-29.744881296942225</v>
      </c>
      <c r="K227" t="str">
        <f>MID(INDEX('Old Paths'!$B$10:$AW$25,MOD(ROW()-1,16)+1,INT((ROW()-1)/16)+1),15,2)</f>
        <v>FD</v>
      </c>
      <c r="M227" t="s">
        <v>453</v>
      </c>
      <c r="N227">
        <v>35.537677791974382</v>
      </c>
    </row>
    <row r="228" spans="1:14">
      <c r="A228" s="16">
        <f>INDEX('Old Paths'!$B$80:$CS$95,MOD(ROW()-1,16)+1,INT((ROW()-1)/16)*2+COLUMN())</f>
        <v>-51</v>
      </c>
      <c r="B228" s="16">
        <f>-1*INDEX('Old Paths'!$B$80:$CS$95,MOD(ROW()-1,16)+1,INT((ROW()-1)/16)*2+COLUMN())</f>
        <v>128</v>
      </c>
      <c r="C228" s="16">
        <f t="shared" si="25"/>
        <v>6</v>
      </c>
      <c r="D228" s="16">
        <f t="shared" si="26"/>
        <v>-3</v>
      </c>
      <c r="F228">
        <f t="shared" si="28"/>
        <v>-0.5</v>
      </c>
      <c r="G228">
        <f t="shared" si="29"/>
        <v>-26.56505117707799</v>
      </c>
      <c r="H228">
        <f t="shared" si="31"/>
        <v>-26.56505117707799</v>
      </c>
      <c r="I228">
        <f t="shared" si="30"/>
        <v>-26.56505117707799</v>
      </c>
      <c r="K228" t="str">
        <f>MID(INDEX('Old Paths'!$B$10:$AW$25,MOD(ROW()-1,16)+1,INT((ROW()-1)/16)+1),15,2)</f>
        <v>FD</v>
      </c>
      <c r="M228" t="s">
        <v>453</v>
      </c>
      <c r="N228">
        <v>36.86989764584402</v>
      </c>
    </row>
    <row r="229" spans="1:14">
      <c r="A229" s="16">
        <f>INDEX('Old Paths'!$B$80:$CS$95,MOD(ROW()-1,16)+1,INT((ROW()-1)/16)*2+COLUMN())</f>
        <v>-45</v>
      </c>
      <c r="B229" s="16">
        <f>-1*INDEX('Old Paths'!$B$80:$CS$95,MOD(ROW()-1,16)+1,INT((ROW()-1)/16)*2+COLUMN())</f>
        <v>125</v>
      </c>
      <c r="C229" s="16">
        <f t="shared" si="25"/>
        <v>7</v>
      </c>
      <c r="D229" s="16">
        <f t="shared" si="26"/>
        <v>0</v>
      </c>
      <c r="F229">
        <f t="shared" si="28"/>
        <v>0</v>
      </c>
      <c r="G229">
        <f t="shared" si="29"/>
        <v>0</v>
      </c>
      <c r="H229">
        <f t="shared" si="31"/>
        <v>0</v>
      </c>
      <c r="I229">
        <f t="shared" si="30"/>
        <v>0</v>
      </c>
      <c r="K229" t="str">
        <f>MID(INDEX('Old Paths'!$B$10:$AW$25,MOD(ROW()-1,16)+1,INT((ROW()-1)/16)+1),15,2)</f>
        <v>FC</v>
      </c>
      <c r="M229" t="s">
        <v>453</v>
      </c>
      <c r="N229">
        <v>37.874983651098205</v>
      </c>
    </row>
    <row r="230" spans="1:14">
      <c r="A230" s="16">
        <f>INDEX('Old Paths'!$B$80:$CS$95,MOD(ROW()-1,16)+1,INT((ROW()-1)/16)*2+COLUMN())</f>
        <v>-38</v>
      </c>
      <c r="B230" s="16">
        <f>-1*INDEX('Old Paths'!$B$80:$CS$95,MOD(ROW()-1,16)+1,INT((ROW()-1)/16)*2+COLUMN())</f>
        <v>125</v>
      </c>
      <c r="C230" s="16" t="e">
        <f t="shared" si="25"/>
        <v>#N/A</v>
      </c>
      <c r="D230" s="16" t="e">
        <f t="shared" si="26"/>
        <v>#N/A</v>
      </c>
      <c r="F230" t="str">
        <f t="shared" si="28"/>
        <v/>
      </c>
      <c r="G230" t="str">
        <f t="shared" si="29"/>
        <v/>
      </c>
      <c r="H230" t="e">
        <f t="shared" si="31"/>
        <v>#N/A</v>
      </c>
      <c r="I230" t="e">
        <f t="shared" si="30"/>
        <v>#N/A</v>
      </c>
      <c r="K230" t="str">
        <f>MID(INDEX('Old Paths'!$B$10:$AW$25,MOD(ROW()-1,16)+1,INT((ROW()-1)/16)+1),15,2)</f>
        <v>00</v>
      </c>
      <c r="M230" t="s">
        <v>453</v>
      </c>
      <c r="N230">
        <v>38.659808254090095</v>
      </c>
    </row>
    <row r="231" spans="1:14">
      <c r="A231" s="16" t="e">
        <f>INDEX('Old Paths'!$B$80:$CS$95,MOD(ROW()-1,16)+1,INT((ROW()-1)/16)*2+COLUMN())</f>
        <v>#N/A</v>
      </c>
      <c r="B231" s="16" t="e">
        <f>-1*INDEX('Old Paths'!$B$80:$CS$95,MOD(ROW()-1,16)+1,INT((ROW()-1)/16)*2+COLUMN())</f>
        <v>#N/A</v>
      </c>
      <c r="C231" s="16" t="e">
        <f t="shared" si="25"/>
        <v>#N/A</v>
      </c>
      <c r="D231" s="16" t="e">
        <f t="shared" si="26"/>
        <v>#N/A</v>
      </c>
      <c r="F231" t="str">
        <f t="shared" si="28"/>
        <v/>
      </c>
      <c r="G231" t="str">
        <f t="shared" si="29"/>
        <v/>
      </c>
      <c r="H231" t="e">
        <f t="shared" si="31"/>
        <v>#N/A</v>
      </c>
      <c r="I231" t="e">
        <f t="shared" si="30"/>
        <v>#N/A</v>
      </c>
      <c r="K231" t="str">
        <f>MID(INDEX('Old Paths'!$B$10:$AW$25,MOD(ROW()-1,16)+1,INT((ROW()-1)/16)+1),15,2)</f>
        <v/>
      </c>
      <c r="M231" t="s">
        <v>453</v>
      </c>
      <c r="N231">
        <v>38.659808254090095</v>
      </c>
    </row>
    <row r="232" spans="1:14">
      <c r="A232" s="16" t="e">
        <f>INDEX('Old Paths'!$B$80:$CS$95,MOD(ROW()-1,16)+1,INT((ROW()-1)/16)*2+COLUMN())</f>
        <v>#N/A</v>
      </c>
      <c r="B232" s="16" t="e">
        <f>-1*INDEX('Old Paths'!$B$80:$CS$95,MOD(ROW()-1,16)+1,INT((ROW()-1)/16)*2+COLUMN())</f>
        <v>#N/A</v>
      </c>
      <c r="C232" s="16" t="e">
        <f t="shared" si="25"/>
        <v>#N/A</v>
      </c>
      <c r="D232" s="16" t="e">
        <f t="shared" si="26"/>
        <v>#N/A</v>
      </c>
      <c r="F232" t="str">
        <f t="shared" si="28"/>
        <v/>
      </c>
      <c r="G232" t="str">
        <f t="shared" si="29"/>
        <v/>
      </c>
      <c r="H232" t="e">
        <f t="shared" si="31"/>
        <v>#N/A</v>
      </c>
      <c r="I232" t="e">
        <f t="shared" si="30"/>
        <v>#N/A</v>
      </c>
      <c r="K232" t="str">
        <f>MID(INDEX('Old Paths'!$B$10:$AW$25,MOD(ROW()-1,16)+1,INT((ROW()-1)/16)+1),15,2)</f>
        <v/>
      </c>
      <c r="M232" t="s">
        <v>444</v>
      </c>
      <c r="N232">
        <v>45</v>
      </c>
    </row>
    <row r="233" spans="1:14">
      <c r="A233" s="16" t="e">
        <f>INDEX('Old Paths'!$B$80:$CS$95,MOD(ROW()-1,16)+1,INT((ROW()-1)/16)*2+COLUMN())</f>
        <v>#N/A</v>
      </c>
      <c r="B233" s="16" t="e">
        <f>-1*INDEX('Old Paths'!$B$80:$CS$95,MOD(ROW()-1,16)+1,INT((ROW()-1)/16)*2+COLUMN())</f>
        <v>#N/A</v>
      </c>
      <c r="C233" s="16" t="e">
        <f t="shared" si="25"/>
        <v>#N/A</v>
      </c>
      <c r="D233" s="16" t="e">
        <f t="shared" si="26"/>
        <v>#N/A</v>
      </c>
      <c r="F233" t="str">
        <f t="shared" si="28"/>
        <v/>
      </c>
      <c r="G233" t="str">
        <f t="shared" si="29"/>
        <v/>
      </c>
      <c r="H233" t="e">
        <f t="shared" si="31"/>
        <v>#N/A</v>
      </c>
      <c r="I233" t="e">
        <f t="shared" si="30"/>
        <v>#N/A</v>
      </c>
      <c r="K233" t="str">
        <f>MID(INDEX('Old Paths'!$B$10:$AW$25,MOD(ROW()-1,16)+1,INT((ROW()-1)/16)+1),15,2)</f>
        <v/>
      </c>
      <c r="M233" t="s">
        <v>444</v>
      </c>
      <c r="N233">
        <v>45</v>
      </c>
    </row>
    <row r="234" spans="1:14">
      <c r="A234" s="16" t="e">
        <f>INDEX('Old Paths'!$B$80:$CS$95,MOD(ROW()-1,16)+1,INT((ROW()-1)/16)*2+COLUMN())</f>
        <v>#N/A</v>
      </c>
      <c r="B234" s="16" t="e">
        <f>-1*INDEX('Old Paths'!$B$80:$CS$95,MOD(ROW()-1,16)+1,INT((ROW()-1)/16)*2+COLUMN())</f>
        <v>#N/A</v>
      </c>
      <c r="C234" s="16" t="e">
        <f t="shared" si="25"/>
        <v>#N/A</v>
      </c>
      <c r="D234" s="16" t="e">
        <f t="shared" si="26"/>
        <v>#N/A</v>
      </c>
      <c r="F234" t="str">
        <f t="shared" si="28"/>
        <v/>
      </c>
      <c r="G234" t="str">
        <f t="shared" si="29"/>
        <v/>
      </c>
      <c r="H234" t="e">
        <f t="shared" si="31"/>
        <v>#N/A</v>
      </c>
      <c r="I234" t="e">
        <f t="shared" si="30"/>
        <v>#N/A</v>
      </c>
      <c r="K234" t="str">
        <f>MID(INDEX('Old Paths'!$B$10:$AW$25,MOD(ROW()-1,16)+1,INT((ROW()-1)/16)+1),15,2)</f>
        <v/>
      </c>
      <c r="M234" t="s">
        <v>444</v>
      </c>
      <c r="N234">
        <v>45</v>
      </c>
    </row>
    <row r="235" spans="1:14">
      <c r="A235" s="16" t="e">
        <f>INDEX('Old Paths'!$B$80:$CS$95,MOD(ROW()-1,16)+1,INT((ROW()-1)/16)*2+COLUMN())</f>
        <v>#N/A</v>
      </c>
      <c r="B235" s="16" t="e">
        <f>-1*INDEX('Old Paths'!$B$80:$CS$95,MOD(ROW()-1,16)+1,INT((ROW()-1)/16)*2+COLUMN())</f>
        <v>#N/A</v>
      </c>
      <c r="C235" s="16" t="e">
        <f t="shared" si="25"/>
        <v>#N/A</v>
      </c>
      <c r="D235" s="16" t="e">
        <f t="shared" si="26"/>
        <v>#N/A</v>
      </c>
      <c r="F235" t="str">
        <f t="shared" si="28"/>
        <v/>
      </c>
      <c r="G235" t="str">
        <f t="shared" si="29"/>
        <v/>
      </c>
      <c r="H235" t="e">
        <f t="shared" si="31"/>
        <v>#N/A</v>
      </c>
      <c r="I235" t="e">
        <f t="shared" si="30"/>
        <v>#N/A</v>
      </c>
      <c r="K235" t="str">
        <f>MID(INDEX('Old Paths'!$B$10:$AW$25,MOD(ROW()-1,16)+1,INT((ROW()-1)/16)+1),15,2)</f>
        <v/>
      </c>
      <c r="M235" t="s">
        <v>444</v>
      </c>
      <c r="N235">
        <v>53.13010235415598</v>
      </c>
    </row>
    <row r="236" spans="1:14">
      <c r="A236" s="16" t="e">
        <f>INDEX('Old Paths'!$B$80:$CS$95,MOD(ROW()-1,16)+1,INT((ROW()-1)/16)*2+COLUMN())</f>
        <v>#N/A</v>
      </c>
      <c r="B236" s="16" t="e">
        <f>-1*INDEX('Old Paths'!$B$80:$CS$95,MOD(ROW()-1,16)+1,INT((ROW()-1)/16)*2+COLUMN())</f>
        <v>#N/A</v>
      </c>
      <c r="C236" s="16" t="e">
        <f t="shared" si="25"/>
        <v>#N/A</v>
      </c>
      <c r="D236" s="16" t="e">
        <f t="shared" si="26"/>
        <v>#N/A</v>
      </c>
      <c r="F236" t="str">
        <f t="shared" si="28"/>
        <v/>
      </c>
      <c r="G236" t="str">
        <f t="shared" si="29"/>
        <v/>
      </c>
      <c r="H236" t="e">
        <f t="shared" si="31"/>
        <v>#N/A</v>
      </c>
      <c r="I236" t="e">
        <f t="shared" si="30"/>
        <v>#N/A</v>
      </c>
      <c r="K236" t="str">
        <f>MID(INDEX('Old Paths'!$B$10:$AW$25,MOD(ROW()-1,16)+1,INT((ROW()-1)/16)+1),15,2)</f>
        <v/>
      </c>
      <c r="M236" t="s">
        <v>444</v>
      </c>
      <c r="N236">
        <v>56.309932474020215</v>
      </c>
    </row>
    <row r="237" spans="1:14">
      <c r="A237" s="16" t="e">
        <f>INDEX('Old Paths'!$B$80:$CS$95,MOD(ROW()-1,16)+1,INT((ROW()-1)/16)*2+COLUMN())</f>
        <v>#N/A</v>
      </c>
      <c r="B237" s="16" t="e">
        <f>-1*INDEX('Old Paths'!$B$80:$CS$95,MOD(ROW()-1,16)+1,INT((ROW()-1)/16)*2+COLUMN())</f>
        <v>#N/A</v>
      </c>
      <c r="C237" s="16" t="e">
        <f t="shared" si="25"/>
        <v>#N/A</v>
      </c>
      <c r="D237" s="16" t="e">
        <f t="shared" si="26"/>
        <v>#N/A</v>
      </c>
      <c r="F237" t="str">
        <f t="shared" si="28"/>
        <v/>
      </c>
      <c r="G237" t="str">
        <f t="shared" si="29"/>
        <v/>
      </c>
      <c r="H237" t="e">
        <f t="shared" si="31"/>
        <v>#N/A</v>
      </c>
      <c r="I237" t="e">
        <f t="shared" si="30"/>
        <v>#N/A</v>
      </c>
      <c r="K237" t="str">
        <f>MID(INDEX('Old Paths'!$B$10:$AW$25,MOD(ROW()-1,16)+1,INT((ROW()-1)/16)+1),15,2)</f>
        <v/>
      </c>
      <c r="M237" t="s">
        <v>444</v>
      </c>
      <c r="N237">
        <v>56.309932474020215</v>
      </c>
    </row>
    <row r="238" spans="1:14">
      <c r="A238" s="16" t="e">
        <f>INDEX('Old Paths'!$B$80:$CS$95,MOD(ROW()-1,16)+1,INT((ROW()-1)/16)*2+COLUMN())</f>
        <v>#N/A</v>
      </c>
      <c r="B238" s="16" t="e">
        <f>-1*INDEX('Old Paths'!$B$80:$CS$95,MOD(ROW()-1,16)+1,INT((ROW()-1)/16)*2+COLUMN())</f>
        <v>#N/A</v>
      </c>
      <c r="C238" s="16" t="e">
        <f t="shared" si="25"/>
        <v>#N/A</v>
      </c>
      <c r="D238" s="16" t="e">
        <f t="shared" si="26"/>
        <v>#N/A</v>
      </c>
      <c r="F238" t="str">
        <f t="shared" si="28"/>
        <v/>
      </c>
      <c r="G238" t="str">
        <f t="shared" si="29"/>
        <v/>
      </c>
      <c r="H238" t="e">
        <f t="shared" si="31"/>
        <v>#N/A</v>
      </c>
      <c r="I238" t="e">
        <f t="shared" si="30"/>
        <v>#N/A</v>
      </c>
      <c r="K238" t="str">
        <f>MID(INDEX('Old Paths'!$B$10:$AW$25,MOD(ROW()-1,16)+1,INT((ROW()-1)/16)+1),15,2)</f>
        <v/>
      </c>
      <c r="M238" t="s">
        <v>444</v>
      </c>
      <c r="N238">
        <v>56.309932474020215</v>
      </c>
    </row>
    <row r="239" spans="1:14">
      <c r="A239" s="16" t="e">
        <f>INDEX('Old Paths'!$B$80:$CS$95,MOD(ROW()-1,16)+1,INT((ROW()-1)/16)*2+COLUMN())</f>
        <v>#N/A</v>
      </c>
      <c r="B239" s="16" t="e">
        <f>-1*INDEX('Old Paths'!$B$80:$CS$95,MOD(ROW()-1,16)+1,INT((ROW()-1)/16)*2+COLUMN())</f>
        <v>#N/A</v>
      </c>
      <c r="C239" s="16" t="e">
        <f t="shared" si="25"/>
        <v>#N/A</v>
      </c>
      <c r="D239" s="16" t="e">
        <f t="shared" si="26"/>
        <v>#N/A</v>
      </c>
      <c r="F239" t="str">
        <f t="shared" si="28"/>
        <v/>
      </c>
      <c r="G239" t="str">
        <f t="shared" si="29"/>
        <v/>
      </c>
      <c r="H239" t="e">
        <f t="shared" si="31"/>
        <v>#N/A</v>
      </c>
      <c r="I239" t="e">
        <f t="shared" si="30"/>
        <v>#N/A</v>
      </c>
      <c r="K239" t="str">
        <f>MID(INDEX('Old Paths'!$B$10:$AW$25,MOD(ROW()-1,16)+1,INT((ROW()-1)/16)+1),15,2)</f>
        <v/>
      </c>
      <c r="M239" t="s">
        <v>444</v>
      </c>
      <c r="N239">
        <v>57.994616791916499</v>
      </c>
    </row>
    <row r="240" spans="1:14">
      <c r="A240" s="16" t="e">
        <f>INDEX('Old Paths'!$B$80:$CS$95,MOD(ROW()-1,16)+1,INT((ROW()-1)/16)*2+COLUMN())</f>
        <v>#N/A</v>
      </c>
      <c r="B240" s="16" t="e">
        <f>-1*INDEX('Old Paths'!$B$80:$CS$95,MOD(ROW()-1,16)+1,INT((ROW()-1)/16)*2+COLUMN())</f>
        <v>#N/A</v>
      </c>
      <c r="C240" s="16" t="e">
        <f t="shared" si="25"/>
        <v>#N/A</v>
      </c>
      <c r="D240" s="16" t="e">
        <f t="shared" si="26"/>
        <v>#N/A</v>
      </c>
      <c r="F240" t="str">
        <f t="shared" si="28"/>
        <v/>
      </c>
      <c r="G240" t="str">
        <f t="shared" si="29"/>
        <v/>
      </c>
      <c r="H240" t="e">
        <f t="shared" si="31"/>
        <v>#N/A</v>
      </c>
      <c r="I240" t="e">
        <f t="shared" si="30"/>
        <v>#N/A</v>
      </c>
      <c r="K240" t="str">
        <f>MID(INDEX('Old Paths'!$B$10:$AW$25,MOD(ROW()-1,16)+1,INT((ROW()-1)/16)+1),15,2)</f>
        <v/>
      </c>
      <c r="M240" t="s">
        <v>444</v>
      </c>
      <c r="N240">
        <v>60.945395900922861</v>
      </c>
    </row>
    <row r="241" spans="1:14">
      <c r="A241" s="16">
        <f>INDEX('Old Paths'!$B$80:$CS$95,MOD(ROW()-1,16)+1,INT((ROW()-1)/16)*2+COLUMN())</f>
        <v>-38</v>
      </c>
      <c r="B241" s="16">
        <f>-1*INDEX('Old Paths'!$B$80:$CS$95,MOD(ROW()-1,16)+1,INT((ROW()-1)/16)*2+COLUMN())</f>
        <v>125</v>
      </c>
      <c r="C241" s="16">
        <f t="shared" si="25"/>
        <v>1</v>
      </c>
      <c r="D241" s="16">
        <f t="shared" si="26"/>
        <v>-7</v>
      </c>
      <c r="F241">
        <f t="shared" si="28"/>
        <v>-7</v>
      </c>
      <c r="G241">
        <f t="shared" si="29"/>
        <v>-81.869897645844034</v>
      </c>
      <c r="H241">
        <f t="shared" si="31"/>
        <v>-81.869897645844034</v>
      </c>
      <c r="I241">
        <f t="shared" si="30"/>
        <v>-81.869897645844034</v>
      </c>
      <c r="K241" t="str">
        <f>MID(INDEX('Old Paths'!$B$10:$AW$25,MOD(ROW()-1,16)+1,INT((ROW()-1)/16)+1),15,2)</f>
        <v>FF</v>
      </c>
      <c r="M241" t="s">
        <v>444</v>
      </c>
      <c r="N241">
        <v>63.43494882292201</v>
      </c>
    </row>
    <row r="242" spans="1:14">
      <c r="A242" s="16">
        <f>INDEX('Old Paths'!$B$80:$CS$95,MOD(ROW()-1,16)+1,INT((ROW()-1)/16)*2+COLUMN())</f>
        <v>-37</v>
      </c>
      <c r="B242" s="16">
        <f>-1*INDEX('Old Paths'!$B$80:$CS$95,MOD(ROW()-1,16)+1,INT((ROW()-1)/16)*2+COLUMN())</f>
        <v>118</v>
      </c>
      <c r="C242" s="16">
        <f t="shared" si="25"/>
        <v>-3</v>
      </c>
      <c r="D242" s="16">
        <f t="shared" si="26"/>
        <v>-5</v>
      </c>
      <c r="F242">
        <f t="shared" si="28"/>
        <v>1.6666666666666667</v>
      </c>
      <c r="G242">
        <f t="shared" si="29"/>
        <v>59.036243467926482</v>
      </c>
      <c r="H242">
        <f t="shared" si="31"/>
        <v>59.036243467926482</v>
      </c>
      <c r="I242">
        <f t="shared" si="30"/>
        <v>-120.96375653207352</v>
      </c>
      <c r="K242" t="str">
        <f>MID(INDEX('Old Paths'!$B$10:$AW$25,MOD(ROW()-1,16)+1,INT((ROW()-1)/16)+1),15,2)</f>
        <v>01</v>
      </c>
      <c r="M242" t="s">
        <v>444</v>
      </c>
      <c r="N242">
        <v>63.43494882292201</v>
      </c>
    </row>
    <row r="243" spans="1:14">
      <c r="A243" s="16">
        <f>INDEX('Old Paths'!$B$80:$CS$95,MOD(ROW()-1,16)+1,INT((ROW()-1)/16)*2+COLUMN())</f>
        <v>-40</v>
      </c>
      <c r="B243" s="16">
        <f>-1*INDEX('Old Paths'!$B$80:$CS$95,MOD(ROW()-1,16)+1,INT((ROW()-1)/16)*2+COLUMN())</f>
        <v>113</v>
      </c>
      <c r="C243" s="16">
        <f t="shared" si="25"/>
        <v>-2</v>
      </c>
      <c r="D243" s="16">
        <f t="shared" si="26"/>
        <v>-8</v>
      </c>
      <c r="F243">
        <f t="shared" si="28"/>
        <v>4</v>
      </c>
      <c r="G243">
        <f t="shared" si="29"/>
        <v>75.963756532073532</v>
      </c>
      <c r="H243">
        <f t="shared" si="31"/>
        <v>75.963756532073532</v>
      </c>
      <c r="I243">
        <f t="shared" si="30"/>
        <v>-104.03624346792647</v>
      </c>
      <c r="K243" t="str">
        <f>MID(INDEX('Old Paths'!$B$10:$AW$25,MOD(ROW()-1,16)+1,INT((ROW()-1)/16)+1),15,2)</f>
        <v>00</v>
      </c>
      <c r="M243" t="s">
        <v>452</v>
      </c>
      <c r="N243">
        <v>75.963756532073532</v>
      </c>
    </row>
    <row r="244" spans="1:14">
      <c r="A244" s="16">
        <f>INDEX('Old Paths'!$B$80:$CS$95,MOD(ROW()-1,16)+1,INT((ROW()-1)/16)*2+COLUMN())</f>
        <v>-42</v>
      </c>
      <c r="B244" s="16">
        <f>-1*INDEX('Old Paths'!$B$80:$CS$95,MOD(ROW()-1,16)+1,INT((ROW()-1)/16)*2+COLUMN())</f>
        <v>105</v>
      </c>
      <c r="C244" s="16">
        <f t="shared" si="25"/>
        <v>1</v>
      </c>
      <c r="D244" s="16">
        <f t="shared" si="26"/>
        <v>-5</v>
      </c>
      <c r="F244">
        <f t="shared" si="28"/>
        <v>-5</v>
      </c>
      <c r="G244">
        <f t="shared" si="29"/>
        <v>-78.690067525979785</v>
      </c>
      <c r="H244">
        <f t="shared" si="31"/>
        <v>-78.690067525979785</v>
      </c>
      <c r="I244">
        <f t="shared" si="30"/>
        <v>-78.690067525979785</v>
      </c>
      <c r="K244" t="str">
        <f>MID(INDEX('Old Paths'!$B$10:$AW$25,MOD(ROW()-1,16)+1,INT((ROW()-1)/16)+1),15,2)</f>
        <v>FF</v>
      </c>
      <c r="M244" t="s">
        <v>452</v>
      </c>
      <c r="N244">
        <v>77.471192290848492</v>
      </c>
    </row>
    <row r="245" spans="1:14">
      <c r="A245" s="16">
        <f>INDEX('Old Paths'!$B$80:$CS$95,MOD(ROW()-1,16)+1,INT((ROW()-1)/16)*2+COLUMN())</f>
        <v>-41</v>
      </c>
      <c r="B245" s="16">
        <f>-1*INDEX('Old Paths'!$B$80:$CS$95,MOD(ROW()-1,16)+1,INT((ROW()-1)/16)*2+COLUMN())</f>
        <v>100</v>
      </c>
      <c r="C245" s="16">
        <f t="shared" si="25"/>
        <v>9</v>
      </c>
      <c r="D245" s="16">
        <f t="shared" si="26"/>
        <v>-4</v>
      </c>
      <c r="F245">
        <f t="shared" si="28"/>
        <v>-0.44444444444444442</v>
      </c>
      <c r="G245">
        <f t="shared" si="29"/>
        <v>-23.962488974578182</v>
      </c>
      <c r="H245">
        <f t="shared" si="31"/>
        <v>-23.962488974578182</v>
      </c>
      <c r="I245">
        <f t="shared" si="30"/>
        <v>-23.962488974578182</v>
      </c>
      <c r="K245" t="str">
        <f>MID(INDEX('Old Paths'!$B$10:$AW$25,MOD(ROW()-1,16)+1,INT((ROW()-1)/16)+1),15,2)</f>
        <v>FD</v>
      </c>
      <c r="M245" t="s">
        <v>452</v>
      </c>
      <c r="N245">
        <v>78.690067525979785</v>
      </c>
    </row>
    <row r="246" spans="1:14">
      <c r="A246" s="16">
        <f>INDEX('Old Paths'!$B$80:$CS$95,MOD(ROW()-1,16)+1,INT((ROW()-1)/16)*2+COLUMN())</f>
        <v>-32</v>
      </c>
      <c r="B246" s="16">
        <f>-1*INDEX('Old Paths'!$B$80:$CS$95,MOD(ROW()-1,16)+1,INT((ROW()-1)/16)*2+COLUMN())</f>
        <v>96</v>
      </c>
      <c r="C246" s="16">
        <f t="shared" si="25"/>
        <v>9</v>
      </c>
      <c r="D246" s="16">
        <f t="shared" si="26"/>
        <v>0</v>
      </c>
      <c r="F246">
        <f t="shared" si="28"/>
        <v>0</v>
      </c>
      <c r="G246">
        <f t="shared" si="29"/>
        <v>0</v>
      </c>
      <c r="H246">
        <f t="shared" si="31"/>
        <v>0</v>
      </c>
      <c r="I246">
        <f t="shared" si="30"/>
        <v>0</v>
      </c>
      <c r="K246" t="str">
        <f>MID(INDEX('Old Paths'!$B$10:$AW$25,MOD(ROW()-1,16)+1,INT((ROW()-1)/16)+1),15,2)</f>
        <v>FC</v>
      </c>
      <c r="M246" t="s">
        <v>452</v>
      </c>
      <c r="N246">
        <v>78.690067525979785</v>
      </c>
    </row>
    <row r="247" spans="1:14">
      <c r="A247" s="16">
        <f>INDEX('Old Paths'!$B$80:$CS$95,MOD(ROW()-1,16)+1,INT((ROW()-1)/16)*2+COLUMN())</f>
        <v>-23</v>
      </c>
      <c r="B247" s="16">
        <f>-1*INDEX('Old Paths'!$B$80:$CS$95,MOD(ROW()-1,16)+1,INT((ROW()-1)/16)*2+COLUMN())</f>
        <v>96</v>
      </c>
      <c r="C247" s="16">
        <f t="shared" si="25"/>
        <v>7</v>
      </c>
      <c r="D247" s="16">
        <f t="shared" si="26"/>
        <v>3</v>
      </c>
      <c r="F247">
        <f t="shared" si="28"/>
        <v>0.42857142857142855</v>
      </c>
      <c r="G247">
        <f t="shared" si="29"/>
        <v>23.198590513648188</v>
      </c>
      <c r="H247">
        <f t="shared" si="31"/>
        <v>23.198590513648188</v>
      </c>
      <c r="I247">
        <f t="shared" si="30"/>
        <v>23.198590513648188</v>
      </c>
      <c r="K247" t="str">
        <f>MID(INDEX('Old Paths'!$B$10:$AW$25,MOD(ROW()-1,16)+1,INT((ROW()-1)/16)+1),15,2)</f>
        <v>0A</v>
      </c>
      <c r="M247" t="s">
        <v>452</v>
      </c>
      <c r="N247">
        <v>80.537677791974389</v>
      </c>
    </row>
    <row r="248" spans="1:14">
      <c r="A248" s="16">
        <f>INDEX('Old Paths'!$B$80:$CS$95,MOD(ROW()-1,16)+1,INT((ROW()-1)/16)*2+COLUMN())</f>
        <v>-16</v>
      </c>
      <c r="B248" s="16">
        <f>-1*INDEX('Old Paths'!$B$80:$CS$95,MOD(ROW()-1,16)+1,INT((ROW()-1)/16)*2+COLUMN())</f>
        <v>99</v>
      </c>
      <c r="C248" s="16" t="e">
        <f t="shared" si="25"/>
        <v>#N/A</v>
      </c>
      <c r="D248" s="16" t="e">
        <f t="shared" si="26"/>
        <v>#N/A</v>
      </c>
      <c r="F248" t="str">
        <f t="shared" si="28"/>
        <v/>
      </c>
      <c r="G248" t="str">
        <f t="shared" si="29"/>
        <v/>
      </c>
      <c r="H248" t="e">
        <f t="shared" si="31"/>
        <v>#N/A</v>
      </c>
      <c r="I248" t="e">
        <f t="shared" si="30"/>
        <v>#N/A</v>
      </c>
      <c r="K248" t="str">
        <f>MID(INDEX('Old Paths'!$B$10:$AW$25,MOD(ROW()-1,16)+1,INT((ROW()-1)/16)+1),15,2)</f>
        <v>00</v>
      </c>
      <c r="M248" t="s">
        <v>452</v>
      </c>
      <c r="N248">
        <v>82.874983651098191</v>
      </c>
    </row>
    <row r="249" spans="1:14">
      <c r="A249" s="16" t="e">
        <f>INDEX('Old Paths'!$B$80:$CS$95,MOD(ROW()-1,16)+1,INT((ROW()-1)/16)*2+COLUMN())</f>
        <v>#N/A</v>
      </c>
      <c r="B249" s="16" t="e">
        <f>-1*INDEX('Old Paths'!$B$80:$CS$95,MOD(ROW()-1,16)+1,INT((ROW()-1)/16)*2+COLUMN())</f>
        <v>#N/A</v>
      </c>
      <c r="C249" s="16" t="e">
        <f t="shared" si="25"/>
        <v>#N/A</v>
      </c>
      <c r="D249" s="16" t="e">
        <f t="shared" si="26"/>
        <v>#N/A</v>
      </c>
      <c r="F249" t="str">
        <f t="shared" si="28"/>
        <v/>
      </c>
      <c r="G249" t="str">
        <f t="shared" si="29"/>
        <v/>
      </c>
      <c r="H249" t="e">
        <f t="shared" si="31"/>
        <v>#N/A</v>
      </c>
      <c r="I249" t="e">
        <f t="shared" si="30"/>
        <v>#N/A</v>
      </c>
      <c r="K249" t="str">
        <f>MID(INDEX('Old Paths'!$B$10:$AW$25,MOD(ROW()-1,16)+1,INT((ROW()-1)/16)+1),15,2)</f>
        <v/>
      </c>
      <c r="M249" t="s">
        <v>452</v>
      </c>
      <c r="N249">
        <v>82.874983651098191</v>
      </c>
    </row>
    <row r="250" spans="1:14">
      <c r="A250" s="16" t="e">
        <f>INDEX('Old Paths'!$B$80:$CS$95,MOD(ROW()-1,16)+1,INT((ROW()-1)/16)*2+COLUMN())</f>
        <v>#N/A</v>
      </c>
      <c r="B250" s="16" t="e">
        <f>-1*INDEX('Old Paths'!$B$80:$CS$95,MOD(ROW()-1,16)+1,INT((ROW()-1)/16)*2+COLUMN())</f>
        <v>#N/A</v>
      </c>
      <c r="C250" s="16" t="e">
        <f t="shared" si="25"/>
        <v>#N/A</v>
      </c>
      <c r="D250" s="16" t="e">
        <f t="shared" si="26"/>
        <v>#N/A</v>
      </c>
      <c r="F250" t="str">
        <f t="shared" si="28"/>
        <v/>
      </c>
      <c r="G250" t="str">
        <f t="shared" si="29"/>
        <v/>
      </c>
      <c r="H250" t="e">
        <f t="shared" si="31"/>
        <v>#N/A</v>
      </c>
      <c r="I250" t="e">
        <f t="shared" si="30"/>
        <v>#N/A</v>
      </c>
      <c r="K250" t="str">
        <f>MID(INDEX('Old Paths'!$B$10:$AW$25,MOD(ROW()-1,16)+1,INT((ROW()-1)/16)+1),15,2)</f>
        <v/>
      </c>
      <c r="M250" t="s">
        <v>452</v>
      </c>
      <c r="N250">
        <v>85.236358309273825</v>
      </c>
    </row>
    <row r="251" spans="1:14">
      <c r="A251" s="16" t="e">
        <f>INDEX('Old Paths'!$B$80:$CS$95,MOD(ROW()-1,16)+1,INT((ROW()-1)/16)*2+COLUMN())</f>
        <v>#N/A</v>
      </c>
      <c r="B251" s="16" t="e">
        <f>-1*INDEX('Old Paths'!$B$80:$CS$95,MOD(ROW()-1,16)+1,INT((ROW()-1)/16)*2+COLUMN())</f>
        <v>#N/A</v>
      </c>
      <c r="C251" s="16" t="e">
        <f t="shared" si="25"/>
        <v>#N/A</v>
      </c>
      <c r="D251" s="16" t="e">
        <f t="shared" si="26"/>
        <v>#N/A</v>
      </c>
      <c r="F251" t="str">
        <f t="shared" si="28"/>
        <v/>
      </c>
      <c r="G251" t="str">
        <f t="shared" si="29"/>
        <v/>
      </c>
      <c r="H251" t="e">
        <f t="shared" si="31"/>
        <v>#N/A</v>
      </c>
      <c r="I251" t="e">
        <f t="shared" si="30"/>
        <v>#N/A</v>
      </c>
      <c r="K251" t="str">
        <f>MID(INDEX('Old Paths'!$B$10:$AW$25,MOD(ROW()-1,16)+1,INT((ROW()-1)/16)+1),15,2)</f>
        <v/>
      </c>
      <c r="M251" t="s">
        <v>454</v>
      </c>
      <c r="N251">
        <v>90</v>
      </c>
    </row>
    <row r="252" spans="1:14">
      <c r="A252" s="16" t="e">
        <f>INDEX('Old Paths'!$B$80:$CS$95,MOD(ROW()-1,16)+1,INT((ROW()-1)/16)*2+COLUMN())</f>
        <v>#N/A</v>
      </c>
      <c r="B252" s="16" t="e">
        <f>-1*INDEX('Old Paths'!$B$80:$CS$95,MOD(ROW()-1,16)+1,INT((ROW()-1)/16)*2+COLUMN())</f>
        <v>#N/A</v>
      </c>
      <c r="C252" s="16" t="e">
        <f t="shared" si="25"/>
        <v>#N/A</v>
      </c>
      <c r="D252" s="16" t="e">
        <f t="shared" si="26"/>
        <v>#N/A</v>
      </c>
      <c r="F252" t="str">
        <f t="shared" si="28"/>
        <v/>
      </c>
      <c r="G252" t="str">
        <f t="shared" si="29"/>
        <v/>
      </c>
      <c r="H252" t="e">
        <f t="shared" si="31"/>
        <v>#N/A</v>
      </c>
      <c r="I252" t="e">
        <f t="shared" si="30"/>
        <v>#N/A</v>
      </c>
      <c r="K252" t="str">
        <f>MID(INDEX('Old Paths'!$B$10:$AW$25,MOD(ROW()-1,16)+1,INT((ROW()-1)/16)+1),15,2)</f>
        <v/>
      </c>
      <c r="M252" t="s">
        <v>454</v>
      </c>
      <c r="N252">
        <v>90</v>
      </c>
    </row>
    <row r="253" spans="1:14">
      <c r="A253" s="16" t="e">
        <f>INDEX('Old Paths'!$B$80:$CS$95,MOD(ROW()-1,16)+1,INT((ROW()-1)/16)*2+COLUMN())</f>
        <v>#N/A</v>
      </c>
      <c r="B253" s="16" t="e">
        <f>-1*INDEX('Old Paths'!$B$80:$CS$95,MOD(ROW()-1,16)+1,INT((ROW()-1)/16)*2+COLUMN())</f>
        <v>#N/A</v>
      </c>
      <c r="C253" s="16" t="e">
        <f t="shared" si="25"/>
        <v>#N/A</v>
      </c>
      <c r="D253" s="16" t="e">
        <f t="shared" si="26"/>
        <v>#N/A</v>
      </c>
      <c r="F253" t="str">
        <f t="shared" si="28"/>
        <v/>
      </c>
      <c r="G253" t="str">
        <f t="shared" si="29"/>
        <v/>
      </c>
      <c r="H253" t="e">
        <f t="shared" si="31"/>
        <v>#N/A</v>
      </c>
      <c r="I253" t="e">
        <f t="shared" si="30"/>
        <v>#N/A</v>
      </c>
      <c r="K253" t="str">
        <f>MID(INDEX('Old Paths'!$B$10:$AW$25,MOD(ROW()-1,16)+1,INT((ROW()-1)/16)+1),15,2)</f>
        <v/>
      </c>
      <c r="M253" t="s">
        <v>454</v>
      </c>
      <c r="N253">
        <v>90</v>
      </c>
    </row>
    <row r="254" spans="1:14">
      <c r="A254" s="16" t="e">
        <f>INDEX('Old Paths'!$B$80:$CS$95,MOD(ROW()-1,16)+1,INT((ROW()-1)/16)*2+COLUMN())</f>
        <v>#N/A</v>
      </c>
      <c r="B254" s="16" t="e">
        <f>-1*INDEX('Old Paths'!$B$80:$CS$95,MOD(ROW()-1,16)+1,INT((ROW()-1)/16)*2+COLUMN())</f>
        <v>#N/A</v>
      </c>
      <c r="C254" s="16" t="e">
        <f t="shared" si="25"/>
        <v>#N/A</v>
      </c>
      <c r="D254" s="16" t="e">
        <f t="shared" si="26"/>
        <v>#N/A</v>
      </c>
      <c r="F254" t="str">
        <f t="shared" si="28"/>
        <v/>
      </c>
      <c r="G254" t="str">
        <f t="shared" si="29"/>
        <v/>
      </c>
      <c r="H254" t="e">
        <f t="shared" si="31"/>
        <v>#N/A</v>
      </c>
      <c r="I254" t="e">
        <f t="shared" si="30"/>
        <v>#N/A</v>
      </c>
      <c r="K254" t="str">
        <f>MID(INDEX('Old Paths'!$B$10:$AW$25,MOD(ROW()-1,16)+1,INT((ROW()-1)/16)+1),15,2)</f>
        <v/>
      </c>
      <c r="M254" t="s">
        <v>454</v>
      </c>
      <c r="N254">
        <v>90</v>
      </c>
    </row>
    <row r="255" spans="1:14">
      <c r="A255" s="16" t="e">
        <f>INDEX('Old Paths'!$B$80:$CS$95,MOD(ROW()-1,16)+1,INT((ROW()-1)/16)*2+COLUMN())</f>
        <v>#N/A</v>
      </c>
      <c r="B255" s="16" t="e">
        <f>-1*INDEX('Old Paths'!$B$80:$CS$95,MOD(ROW()-1,16)+1,INT((ROW()-1)/16)*2+COLUMN())</f>
        <v>#N/A</v>
      </c>
      <c r="C255" s="16" t="e">
        <f t="shared" si="25"/>
        <v>#N/A</v>
      </c>
      <c r="D255" s="16" t="e">
        <f t="shared" si="26"/>
        <v>#N/A</v>
      </c>
      <c r="F255" t="str">
        <f t="shared" si="28"/>
        <v/>
      </c>
      <c r="G255" t="str">
        <f t="shared" si="29"/>
        <v/>
      </c>
      <c r="H255" t="e">
        <f t="shared" si="31"/>
        <v>#N/A</v>
      </c>
      <c r="I255" t="e">
        <f t="shared" si="30"/>
        <v>#N/A</v>
      </c>
      <c r="K255" t="str">
        <f>MID(INDEX('Old Paths'!$B$10:$AW$25,MOD(ROW()-1,16)+1,INT((ROW()-1)/16)+1),15,2)</f>
        <v/>
      </c>
      <c r="M255" t="s">
        <v>447</v>
      </c>
      <c r="N255" t="s">
        <v>0</v>
      </c>
    </row>
    <row r="256" spans="1:14">
      <c r="A256" s="16" t="e">
        <f>INDEX('Old Paths'!$B$80:$CS$95,MOD(ROW()-1,16)+1,INT((ROW()-1)/16)*2+COLUMN())</f>
        <v>#N/A</v>
      </c>
      <c r="B256" s="16" t="e">
        <f>-1*INDEX('Old Paths'!$B$80:$CS$95,MOD(ROW()-1,16)+1,INT((ROW()-1)/16)*2+COLUMN())</f>
        <v>#N/A</v>
      </c>
      <c r="C256" s="16" t="e">
        <f t="shared" si="25"/>
        <v>#N/A</v>
      </c>
      <c r="D256" s="16" t="e">
        <f t="shared" si="26"/>
        <v>#N/A</v>
      </c>
      <c r="F256" t="str">
        <f t="shared" si="28"/>
        <v/>
      </c>
      <c r="G256" t="str">
        <f t="shared" si="29"/>
        <v/>
      </c>
      <c r="H256" t="e">
        <f t="shared" si="31"/>
        <v>#N/A</v>
      </c>
      <c r="I256" t="e">
        <f t="shared" si="30"/>
        <v>#N/A</v>
      </c>
      <c r="K256" t="str">
        <f>MID(INDEX('Old Paths'!$B$10:$AW$25,MOD(ROW()-1,16)+1,INT((ROW()-1)/16)+1),15,2)</f>
        <v/>
      </c>
      <c r="M256" t="s">
        <v>0</v>
      </c>
      <c r="N256" t="s">
        <v>0</v>
      </c>
    </row>
    <row r="257" spans="1:14">
      <c r="A257" s="16">
        <f>INDEX('Old Paths'!$B$80:$CS$95,MOD(ROW()-1,16)+1,INT((ROW()-1)/16)*2+COLUMN())</f>
        <v>-16</v>
      </c>
      <c r="B257" s="16">
        <f>-1*INDEX('Old Paths'!$B$80:$CS$95,MOD(ROW()-1,16)+1,INT((ROW()-1)/16)*2+COLUMN())</f>
        <v>99</v>
      </c>
      <c r="C257" s="16">
        <f t="shared" ref="C257:C320" si="32">IF(AND(OR($A257,$B257),OR($A258,$B258)),A258-A257,"")</f>
        <v>0</v>
      </c>
      <c r="D257" s="16">
        <f t="shared" ref="D257:D320" si="33">IF(AND(OR($A257,$B257),OR($A258,$B258)),B258-B257,"")</f>
        <v>-8</v>
      </c>
      <c r="F257" t="str">
        <f t="shared" si="28"/>
        <v/>
      </c>
      <c r="G257" t="str">
        <f t="shared" si="29"/>
        <v/>
      </c>
      <c r="H257">
        <f t="shared" si="31"/>
        <v>-90</v>
      </c>
      <c r="I257">
        <f t="shared" si="30"/>
        <v>-90</v>
      </c>
      <c r="K257" t="str">
        <f>MID(INDEX('Old Paths'!$B$10:$AW$25,MOD(ROW()-1,16)+1,INT((ROW()-1)/16)+1),15,2)</f>
        <v>00</v>
      </c>
      <c r="M257" t="s">
        <v>0</v>
      </c>
      <c r="N257" t="s">
        <v>0</v>
      </c>
    </row>
    <row r="258" spans="1:14">
      <c r="A258" s="16">
        <f>INDEX('Old Paths'!$B$80:$CS$95,MOD(ROW()-1,16)+1,INT((ROW()-1)/16)*2+COLUMN())</f>
        <v>-16</v>
      </c>
      <c r="B258" s="16">
        <f>-1*INDEX('Old Paths'!$B$80:$CS$95,MOD(ROW()-1,16)+1,INT((ROW()-1)/16)*2+COLUMN())</f>
        <v>91</v>
      </c>
      <c r="C258" s="16">
        <f t="shared" si="32"/>
        <v>2</v>
      </c>
      <c r="D258" s="16">
        <f t="shared" si="33"/>
        <v>-5</v>
      </c>
      <c r="F258">
        <f t="shared" ref="F258:F321" si="34">IFERROR(D258/C258,"")</f>
        <v>-2.5</v>
      </c>
      <c r="G258">
        <f t="shared" ref="G258:G321" si="35">IFERROR(ATAN(F258)*180/PI(),"")</f>
        <v>-68.198590513648185</v>
      </c>
      <c r="H258">
        <f t="shared" si="31"/>
        <v>-68.198590513648185</v>
      </c>
      <c r="I258">
        <f t="shared" ref="I258:I321" si="36">IF(MAX($C258:$D258)&lt;0,H258-180,IF(AND(D258&lt;0,E258&gt;0),H258+180,H258))</f>
        <v>-68.198590513648185</v>
      </c>
      <c r="K258" t="str">
        <f>MID(INDEX('Old Paths'!$B$10:$AW$25,MOD(ROW()-1,16)+1,INT((ROW()-1)/16)+1),15,2)</f>
        <v>FF</v>
      </c>
      <c r="M258" t="s">
        <v>0</v>
      </c>
      <c r="N258" t="s">
        <v>0</v>
      </c>
    </row>
    <row r="259" spans="1:14">
      <c r="A259" s="16">
        <f>INDEX('Old Paths'!$B$80:$CS$95,MOD(ROW()-1,16)+1,INT((ROW()-1)/16)*2+COLUMN())</f>
        <v>-14</v>
      </c>
      <c r="B259" s="16">
        <f>-1*INDEX('Old Paths'!$B$80:$CS$95,MOD(ROW()-1,16)+1,INT((ROW()-1)/16)*2+COLUMN())</f>
        <v>86</v>
      </c>
      <c r="C259" s="16">
        <f t="shared" si="32"/>
        <v>4</v>
      </c>
      <c r="D259" s="16">
        <f t="shared" si="33"/>
        <v>-3</v>
      </c>
      <c r="F259">
        <f t="shared" si="34"/>
        <v>-0.75</v>
      </c>
      <c r="G259">
        <f t="shared" si="35"/>
        <v>-36.86989764584402</v>
      </c>
      <c r="H259">
        <f t="shared" si="31"/>
        <v>-36.86989764584402</v>
      </c>
      <c r="I259">
        <f t="shared" si="36"/>
        <v>-36.86989764584402</v>
      </c>
      <c r="K259" t="str">
        <f>MID(INDEX('Old Paths'!$B$10:$AW$25,MOD(ROW()-1,16)+1,INT((ROW()-1)/16)+1),15,2)</f>
        <v>FD</v>
      </c>
      <c r="M259" t="s">
        <v>0</v>
      </c>
      <c r="N259" t="s">
        <v>0</v>
      </c>
    </row>
    <row r="260" spans="1:14">
      <c r="A260" s="16">
        <f>INDEX('Old Paths'!$B$80:$CS$95,MOD(ROW()-1,16)+1,INT((ROW()-1)/16)*2+COLUMN())</f>
        <v>-10</v>
      </c>
      <c r="B260" s="16">
        <f>-1*INDEX('Old Paths'!$B$80:$CS$95,MOD(ROW()-1,16)+1,INT((ROW()-1)/16)*2+COLUMN())</f>
        <v>83</v>
      </c>
      <c r="C260" s="16">
        <f t="shared" si="32"/>
        <v>3</v>
      </c>
      <c r="D260" s="16">
        <f t="shared" si="33"/>
        <v>-6</v>
      </c>
      <c r="F260">
        <f t="shared" si="34"/>
        <v>-2</v>
      </c>
      <c r="G260">
        <f t="shared" si="35"/>
        <v>-63.43494882292201</v>
      </c>
      <c r="H260">
        <f t="shared" si="31"/>
        <v>-63.43494882292201</v>
      </c>
      <c r="I260">
        <f t="shared" si="36"/>
        <v>-63.43494882292201</v>
      </c>
      <c r="K260" t="str">
        <f>MID(INDEX('Old Paths'!$B$10:$AW$25,MOD(ROW()-1,16)+1,INT((ROW()-1)/16)+1),15,2)</f>
        <v>FE</v>
      </c>
      <c r="M260" t="s">
        <v>0</v>
      </c>
      <c r="N260" t="s">
        <v>0</v>
      </c>
    </row>
    <row r="261" spans="1:14">
      <c r="A261" s="16">
        <f>INDEX('Old Paths'!$B$80:$CS$95,MOD(ROW()-1,16)+1,INT((ROW()-1)/16)*2+COLUMN())</f>
        <v>-7</v>
      </c>
      <c r="B261" s="16">
        <f>-1*INDEX('Old Paths'!$B$80:$CS$95,MOD(ROW()-1,16)+1,INT((ROW()-1)/16)*2+COLUMN())</f>
        <v>77</v>
      </c>
      <c r="C261" s="16">
        <f t="shared" si="32"/>
        <v>1</v>
      </c>
      <c r="D261" s="16">
        <f t="shared" si="33"/>
        <v>-7</v>
      </c>
      <c r="F261">
        <f t="shared" si="34"/>
        <v>-7</v>
      </c>
      <c r="G261">
        <f t="shared" si="35"/>
        <v>-81.869897645844034</v>
      </c>
      <c r="H261">
        <f t="shared" si="31"/>
        <v>-81.869897645844034</v>
      </c>
      <c r="I261">
        <f t="shared" si="36"/>
        <v>-81.869897645844034</v>
      </c>
      <c r="K261" t="str">
        <f>MID(INDEX('Old Paths'!$B$10:$AW$25,MOD(ROW()-1,16)+1,INT((ROW()-1)/16)+1),15,2)</f>
        <v>FF</v>
      </c>
      <c r="N261" t="s">
        <v>0</v>
      </c>
    </row>
    <row r="262" spans="1:14">
      <c r="A262" s="16">
        <f>INDEX('Old Paths'!$B$80:$CS$95,MOD(ROW()-1,16)+1,INT((ROW()-1)/16)*2+COLUMN())</f>
        <v>-6</v>
      </c>
      <c r="B262" s="16">
        <f>-1*INDEX('Old Paths'!$B$80:$CS$95,MOD(ROW()-1,16)+1,INT((ROW()-1)/16)*2+COLUMN())</f>
        <v>70</v>
      </c>
      <c r="C262" s="16" t="e">
        <f t="shared" si="32"/>
        <v>#N/A</v>
      </c>
      <c r="D262" s="16" t="e">
        <f t="shared" si="33"/>
        <v>#N/A</v>
      </c>
      <c r="F262" t="str">
        <f t="shared" si="34"/>
        <v/>
      </c>
      <c r="G262" t="str">
        <f t="shared" si="35"/>
        <v/>
      </c>
      <c r="H262" t="e">
        <f t="shared" si="31"/>
        <v>#N/A</v>
      </c>
      <c r="I262" t="e">
        <f t="shared" si="36"/>
        <v>#N/A</v>
      </c>
      <c r="K262" t="str">
        <f>MID(INDEX('Old Paths'!$B$10:$AW$25,MOD(ROW()-1,16)+1,INT((ROW()-1)/16)+1),15,2)</f>
        <v>00</v>
      </c>
      <c r="M262" t="s">
        <v>0</v>
      </c>
      <c r="N262" t="s">
        <v>0</v>
      </c>
    </row>
    <row r="263" spans="1:14">
      <c r="A263" s="16" t="e">
        <f>INDEX('Old Paths'!$B$80:$CS$95,MOD(ROW()-1,16)+1,INT((ROW()-1)/16)*2+COLUMN())</f>
        <v>#N/A</v>
      </c>
      <c r="B263" s="16" t="e">
        <f>-1*INDEX('Old Paths'!$B$80:$CS$95,MOD(ROW()-1,16)+1,INT((ROW()-1)/16)*2+COLUMN())</f>
        <v>#N/A</v>
      </c>
      <c r="C263" s="16" t="e">
        <f t="shared" si="32"/>
        <v>#N/A</v>
      </c>
      <c r="D263" s="16" t="e">
        <f t="shared" si="33"/>
        <v>#N/A</v>
      </c>
      <c r="F263" t="str">
        <f t="shared" si="34"/>
        <v/>
      </c>
      <c r="G263" t="str">
        <f t="shared" si="35"/>
        <v/>
      </c>
      <c r="H263" t="e">
        <f t="shared" si="31"/>
        <v>#N/A</v>
      </c>
      <c r="I263" t="e">
        <f t="shared" si="36"/>
        <v>#N/A</v>
      </c>
      <c r="K263" t="str">
        <f>MID(INDEX('Old Paths'!$B$10:$AW$25,MOD(ROW()-1,16)+1,INT((ROW()-1)/16)+1),15,2)</f>
        <v/>
      </c>
      <c r="M263" t="s">
        <v>0</v>
      </c>
      <c r="N263" t="s">
        <v>0</v>
      </c>
    </row>
    <row r="264" spans="1:14">
      <c r="A264" s="16" t="e">
        <f>INDEX('Old Paths'!$B$80:$CS$95,MOD(ROW()-1,16)+1,INT((ROW()-1)/16)*2+COLUMN())</f>
        <v>#N/A</v>
      </c>
      <c r="B264" s="16" t="e">
        <f>-1*INDEX('Old Paths'!$B$80:$CS$95,MOD(ROW()-1,16)+1,INT((ROW()-1)/16)*2+COLUMN())</f>
        <v>#N/A</v>
      </c>
      <c r="C264" s="16" t="e">
        <f t="shared" si="32"/>
        <v>#N/A</v>
      </c>
      <c r="D264" s="16" t="e">
        <f t="shared" si="33"/>
        <v>#N/A</v>
      </c>
      <c r="F264" t="str">
        <f t="shared" si="34"/>
        <v/>
      </c>
      <c r="G264" t="str">
        <f t="shared" si="35"/>
        <v/>
      </c>
      <c r="H264" t="e">
        <f t="shared" si="31"/>
        <v>#N/A</v>
      </c>
      <c r="I264" t="e">
        <f t="shared" si="36"/>
        <v>#N/A</v>
      </c>
      <c r="K264" t="str">
        <f>MID(INDEX('Old Paths'!$B$10:$AW$25,MOD(ROW()-1,16)+1,INT((ROW()-1)/16)+1),15,2)</f>
        <v/>
      </c>
      <c r="M264" t="s">
        <v>0</v>
      </c>
      <c r="N264" t="s">
        <v>0</v>
      </c>
    </row>
    <row r="265" spans="1:14">
      <c r="A265" s="16" t="e">
        <f>INDEX('Old Paths'!$B$80:$CS$95,MOD(ROW()-1,16)+1,INT((ROW()-1)/16)*2+COLUMN())</f>
        <v>#N/A</v>
      </c>
      <c r="B265" s="16" t="e">
        <f>-1*INDEX('Old Paths'!$B$80:$CS$95,MOD(ROW()-1,16)+1,INT((ROW()-1)/16)*2+COLUMN())</f>
        <v>#N/A</v>
      </c>
      <c r="C265" s="16" t="e">
        <f t="shared" si="32"/>
        <v>#N/A</v>
      </c>
      <c r="D265" s="16" t="e">
        <f t="shared" si="33"/>
        <v>#N/A</v>
      </c>
      <c r="F265" t="str">
        <f t="shared" si="34"/>
        <v/>
      </c>
      <c r="G265" t="str">
        <f t="shared" si="35"/>
        <v/>
      </c>
      <c r="H265" t="e">
        <f t="shared" si="31"/>
        <v>#N/A</v>
      </c>
      <c r="I265" t="e">
        <f t="shared" si="36"/>
        <v>#N/A</v>
      </c>
      <c r="K265" t="str">
        <f>MID(INDEX('Old Paths'!$B$10:$AW$25,MOD(ROW()-1,16)+1,INT((ROW()-1)/16)+1),15,2)</f>
        <v/>
      </c>
      <c r="M265" t="s">
        <v>0</v>
      </c>
      <c r="N265" t="s">
        <v>0</v>
      </c>
    </row>
    <row r="266" spans="1:14">
      <c r="A266" s="16" t="e">
        <f>INDEX('Old Paths'!$B$80:$CS$95,MOD(ROW()-1,16)+1,INT((ROW()-1)/16)*2+COLUMN())</f>
        <v>#N/A</v>
      </c>
      <c r="B266" s="16" t="e">
        <f>-1*INDEX('Old Paths'!$B$80:$CS$95,MOD(ROW()-1,16)+1,INT((ROW()-1)/16)*2+COLUMN())</f>
        <v>#N/A</v>
      </c>
      <c r="C266" s="16" t="e">
        <f t="shared" si="32"/>
        <v>#N/A</v>
      </c>
      <c r="D266" s="16" t="e">
        <f t="shared" si="33"/>
        <v>#N/A</v>
      </c>
      <c r="F266" t="str">
        <f t="shared" si="34"/>
        <v/>
      </c>
      <c r="G266" t="str">
        <f t="shared" si="35"/>
        <v/>
      </c>
      <c r="H266" t="e">
        <f t="shared" si="31"/>
        <v>#N/A</v>
      </c>
      <c r="I266" t="e">
        <f t="shared" si="36"/>
        <v>#N/A</v>
      </c>
      <c r="K266" t="str">
        <f>MID(INDEX('Old Paths'!$B$10:$AW$25,MOD(ROW()-1,16)+1,INT((ROW()-1)/16)+1),15,2)</f>
        <v/>
      </c>
      <c r="M266" t="s">
        <v>447</v>
      </c>
      <c r="N266" t="s">
        <v>0</v>
      </c>
    </row>
    <row r="267" spans="1:14">
      <c r="A267" s="16" t="e">
        <f>INDEX('Old Paths'!$B$80:$CS$95,MOD(ROW()-1,16)+1,INT((ROW()-1)/16)*2+COLUMN())</f>
        <v>#N/A</v>
      </c>
      <c r="B267" s="16" t="e">
        <f>-1*INDEX('Old Paths'!$B$80:$CS$95,MOD(ROW()-1,16)+1,INT((ROW()-1)/16)*2+COLUMN())</f>
        <v>#N/A</v>
      </c>
      <c r="C267" s="16" t="e">
        <f t="shared" si="32"/>
        <v>#N/A</v>
      </c>
      <c r="D267" s="16" t="e">
        <f t="shared" si="33"/>
        <v>#N/A</v>
      </c>
      <c r="F267" t="str">
        <f t="shared" si="34"/>
        <v/>
      </c>
      <c r="G267" t="str">
        <f t="shared" si="35"/>
        <v/>
      </c>
      <c r="H267" t="e">
        <f t="shared" si="31"/>
        <v>#N/A</v>
      </c>
      <c r="I267" t="e">
        <f t="shared" si="36"/>
        <v>#N/A</v>
      </c>
      <c r="K267" t="str">
        <f>MID(INDEX('Old Paths'!$B$10:$AW$25,MOD(ROW()-1,16)+1,INT((ROW()-1)/16)+1),15,2)</f>
        <v/>
      </c>
      <c r="M267" t="s">
        <v>0</v>
      </c>
      <c r="N267" t="s">
        <v>0</v>
      </c>
    </row>
    <row r="268" spans="1:14">
      <c r="A268" s="16" t="e">
        <f>INDEX('Old Paths'!$B$80:$CS$95,MOD(ROW()-1,16)+1,INT((ROW()-1)/16)*2+COLUMN())</f>
        <v>#N/A</v>
      </c>
      <c r="B268" s="16" t="e">
        <f>-1*INDEX('Old Paths'!$B$80:$CS$95,MOD(ROW()-1,16)+1,INT((ROW()-1)/16)*2+COLUMN())</f>
        <v>#N/A</v>
      </c>
      <c r="C268" s="16" t="e">
        <f t="shared" si="32"/>
        <v>#N/A</v>
      </c>
      <c r="D268" s="16" t="e">
        <f t="shared" si="33"/>
        <v>#N/A</v>
      </c>
      <c r="F268" t="str">
        <f t="shared" si="34"/>
        <v/>
      </c>
      <c r="G268" t="str">
        <f t="shared" si="35"/>
        <v/>
      </c>
      <c r="H268" t="e">
        <f t="shared" si="31"/>
        <v>#N/A</v>
      </c>
      <c r="I268" t="e">
        <f t="shared" si="36"/>
        <v>#N/A</v>
      </c>
      <c r="K268" t="str">
        <f>MID(INDEX('Old Paths'!$B$10:$AW$25,MOD(ROW()-1,16)+1,INT((ROW()-1)/16)+1),15,2)</f>
        <v/>
      </c>
      <c r="M268" t="s">
        <v>0</v>
      </c>
      <c r="N268" t="s">
        <v>0</v>
      </c>
    </row>
    <row r="269" spans="1:14">
      <c r="A269" s="16" t="e">
        <f>INDEX('Old Paths'!$B$80:$CS$95,MOD(ROW()-1,16)+1,INT((ROW()-1)/16)*2+COLUMN())</f>
        <v>#N/A</v>
      </c>
      <c r="B269" s="16" t="e">
        <f>-1*INDEX('Old Paths'!$B$80:$CS$95,MOD(ROW()-1,16)+1,INT((ROW()-1)/16)*2+COLUMN())</f>
        <v>#N/A</v>
      </c>
      <c r="C269" s="16" t="e">
        <f t="shared" si="32"/>
        <v>#N/A</v>
      </c>
      <c r="D269" s="16" t="e">
        <f t="shared" si="33"/>
        <v>#N/A</v>
      </c>
      <c r="F269" t="str">
        <f t="shared" si="34"/>
        <v/>
      </c>
      <c r="G269" t="str">
        <f t="shared" si="35"/>
        <v/>
      </c>
      <c r="H269" t="e">
        <f t="shared" si="31"/>
        <v>#N/A</v>
      </c>
      <c r="I269" t="e">
        <f t="shared" si="36"/>
        <v>#N/A</v>
      </c>
      <c r="K269" t="str">
        <f>MID(INDEX('Old Paths'!$B$10:$AW$25,MOD(ROW()-1,16)+1,INT((ROW()-1)/16)+1),15,2)</f>
        <v/>
      </c>
      <c r="M269" t="s">
        <v>0</v>
      </c>
      <c r="N269" t="s">
        <v>0</v>
      </c>
    </row>
    <row r="270" spans="1:14">
      <c r="A270" s="16" t="e">
        <f>INDEX('Old Paths'!$B$80:$CS$95,MOD(ROW()-1,16)+1,INT((ROW()-1)/16)*2+COLUMN())</f>
        <v>#N/A</v>
      </c>
      <c r="B270" s="16" t="e">
        <f>-1*INDEX('Old Paths'!$B$80:$CS$95,MOD(ROW()-1,16)+1,INT((ROW()-1)/16)*2+COLUMN())</f>
        <v>#N/A</v>
      </c>
      <c r="C270" s="16" t="e">
        <f t="shared" si="32"/>
        <v>#N/A</v>
      </c>
      <c r="D270" s="16" t="e">
        <f t="shared" si="33"/>
        <v>#N/A</v>
      </c>
      <c r="F270" t="str">
        <f t="shared" si="34"/>
        <v/>
      </c>
      <c r="G270" t="str">
        <f t="shared" si="35"/>
        <v/>
      </c>
      <c r="H270" t="e">
        <f t="shared" si="31"/>
        <v>#N/A</v>
      </c>
      <c r="I270" t="e">
        <f t="shared" si="36"/>
        <v>#N/A</v>
      </c>
      <c r="K270" t="str">
        <f>MID(INDEX('Old Paths'!$B$10:$AW$25,MOD(ROW()-1,16)+1,INT((ROW()-1)/16)+1),15,2)</f>
        <v/>
      </c>
      <c r="M270" t="s">
        <v>0</v>
      </c>
      <c r="N270" t="s">
        <v>0</v>
      </c>
    </row>
    <row r="271" spans="1:14">
      <c r="A271" s="16" t="e">
        <f>INDEX('Old Paths'!$B$80:$CS$95,MOD(ROW()-1,16)+1,INT((ROW()-1)/16)*2+COLUMN())</f>
        <v>#N/A</v>
      </c>
      <c r="B271" s="16" t="e">
        <f>-1*INDEX('Old Paths'!$B$80:$CS$95,MOD(ROW()-1,16)+1,INT((ROW()-1)/16)*2+COLUMN())</f>
        <v>#N/A</v>
      </c>
      <c r="C271" s="16" t="e">
        <f t="shared" si="32"/>
        <v>#N/A</v>
      </c>
      <c r="D271" s="16" t="e">
        <f t="shared" si="33"/>
        <v>#N/A</v>
      </c>
      <c r="F271" t="str">
        <f t="shared" si="34"/>
        <v/>
      </c>
      <c r="G271" t="str">
        <f t="shared" si="35"/>
        <v/>
      </c>
      <c r="H271" t="e">
        <f t="shared" si="31"/>
        <v>#N/A</v>
      </c>
      <c r="I271" t="e">
        <f t="shared" si="36"/>
        <v>#N/A</v>
      </c>
      <c r="K271" t="str">
        <f>MID(INDEX('Old Paths'!$B$10:$AW$25,MOD(ROW()-1,16)+1,INT((ROW()-1)/16)+1),15,2)</f>
        <v/>
      </c>
      <c r="M271" t="s">
        <v>0</v>
      </c>
      <c r="N271" t="s">
        <v>0</v>
      </c>
    </row>
    <row r="272" spans="1:14">
      <c r="A272" s="16" t="e">
        <f>INDEX('Old Paths'!$B$80:$CS$95,MOD(ROW()-1,16)+1,INT((ROW()-1)/16)*2+COLUMN())</f>
        <v>#N/A</v>
      </c>
      <c r="B272" s="16" t="e">
        <f>-1*INDEX('Old Paths'!$B$80:$CS$95,MOD(ROW()-1,16)+1,INT((ROW()-1)/16)*2+COLUMN())</f>
        <v>#N/A</v>
      </c>
      <c r="C272" s="16" t="e">
        <f t="shared" si="32"/>
        <v>#N/A</v>
      </c>
      <c r="D272" s="16" t="e">
        <f t="shared" si="33"/>
        <v>#N/A</v>
      </c>
      <c r="F272" t="str">
        <f t="shared" si="34"/>
        <v/>
      </c>
      <c r="G272" t="str">
        <f t="shared" si="35"/>
        <v/>
      </c>
      <c r="H272" t="e">
        <f t="shared" si="31"/>
        <v>#N/A</v>
      </c>
      <c r="I272" t="e">
        <f t="shared" si="36"/>
        <v>#N/A</v>
      </c>
      <c r="K272" t="str">
        <f>MID(INDEX('Old Paths'!$B$10:$AW$25,MOD(ROW()-1,16)+1,INT((ROW()-1)/16)+1),15,2)</f>
        <v/>
      </c>
      <c r="M272" t="s">
        <v>0</v>
      </c>
      <c r="N272" t="s">
        <v>0</v>
      </c>
    </row>
    <row r="273" spans="1:14">
      <c r="A273" s="16">
        <f>INDEX('Old Paths'!$B$80:$CS$95,MOD(ROW()-1,16)+1,INT((ROW()-1)/16)*2+COLUMN())</f>
        <v>-6</v>
      </c>
      <c r="B273" s="16">
        <f>-1*INDEX('Old Paths'!$B$80:$CS$95,MOD(ROW()-1,16)+1,INT((ROW()-1)/16)*2+COLUMN())</f>
        <v>70</v>
      </c>
      <c r="C273" s="16">
        <f t="shared" si="32"/>
        <v>-1</v>
      </c>
      <c r="D273" s="16">
        <f t="shared" si="33"/>
        <v>-11</v>
      </c>
      <c r="F273">
        <f t="shared" si="34"/>
        <v>11</v>
      </c>
      <c r="G273">
        <f t="shared" si="35"/>
        <v>84.805571092265197</v>
      </c>
      <c r="H273">
        <f t="shared" si="31"/>
        <v>84.805571092265197</v>
      </c>
      <c r="I273">
        <f t="shared" si="36"/>
        <v>-95.194428907734803</v>
      </c>
      <c r="K273" t="str">
        <f>MID(INDEX('Old Paths'!$B$10:$AW$25,MOD(ROW()-1,16)+1,INT((ROW()-1)/16)+1),15,2)</f>
        <v>00</v>
      </c>
      <c r="M273" t="s">
        <v>0</v>
      </c>
      <c r="N273" t="s">
        <v>0</v>
      </c>
    </row>
    <row r="274" spans="1:14">
      <c r="A274" s="16">
        <f>INDEX('Old Paths'!$B$80:$CS$95,MOD(ROW()-1,16)+1,INT((ROW()-1)/16)*2+COLUMN())</f>
        <v>-7</v>
      </c>
      <c r="B274" s="16">
        <f>-1*INDEX('Old Paths'!$B$80:$CS$95,MOD(ROW()-1,16)+1,INT((ROW()-1)/16)*2+COLUMN())</f>
        <v>59</v>
      </c>
      <c r="C274" s="16">
        <f t="shared" si="32"/>
        <v>-3</v>
      </c>
      <c r="D274" s="16">
        <f t="shared" si="33"/>
        <v>-9</v>
      </c>
      <c r="F274">
        <f t="shared" si="34"/>
        <v>3</v>
      </c>
      <c r="G274">
        <f t="shared" si="35"/>
        <v>71.56505117707799</v>
      </c>
      <c r="H274">
        <f t="shared" si="31"/>
        <v>71.56505117707799</v>
      </c>
      <c r="I274">
        <f t="shared" si="36"/>
        <v>-108.43494882292201</v>
      </c>
      <c r="K274" t="str">
        <f>MID(INDEX('Old Paths'!$B$10:$AW$25,MOD(ROW()-1,16)+1,INT((ROW()-1)/16)+1),15,2)</f>
        <v>00</v>
      </c>
      <c r="M274" t="s">
        <v>0</v>
      </c>
      <c r="N274" t="s">
        <v>0</v>
      </c>
    </row>
    <row r="275" spans="1:14">
      <c r="A275" s="16">
        <f>INDEX('Old Paths'!$B$80:$CS$95,MOD(ROW()-1,16)+1,INT((ROW()-1)/16)*2+COLUMN())</f>
        <v>-10</v>
      </c>
      <c r="B275" s="16">
        <f>-1*INDEX('Old Paths'!$B$80:$CS$95,MOD(ROW()-1,16)+1,INT((ROW()-1)/16)*2+COLUMN())</f>
        <v>50</v>
      </c>
      <c r="C275" s="16">
        <f t="shared" si="32"/>
        <v>-2</v>
      </c>
      <c r="D275" s="16">
        <f t="shared" si="33"/>
        <v>-10</v>
      </c>
      <c r="F275">
        <f t="shared" si="34"/>
        <v>5</v>
      </c>
      <c r="G275">
        <f t="shared" si="35"/>
        <v>78.690067525979785</v>
      </c>
      <c r="H275">
        <f t="shared" si="31"/>
        <v>78.690067525979785</v>
      </c>
      <c r="I275">
        <f t="shared" si="36"/>
        <v>-101.30993247402021</v>
      </c>
      <c r="K275" t="str">
        <f>MID(INDEX('Old Paths'!$B$10:$AW$25,MOD(ROW()-1,16)+1,INT((ROW()-1)/16)+1),15,2)</f>
        <v>00</v>
      </c>
      <c r="M275" t="s">
        <v>447</v>
      </c>
      <c r="N275" t="s">
        <v>0</v>
      </c>
    </row>
    <row r="276" spans="1:14">
      <c r="A276" s="16">
        <f>INDEX('Old Paths'!$B$80:$CS$95,MOD(ROW()-1,16)+1,INT((ROW()-1)/16)*2+COLUMN())</f>
        <v>-12</v>
      </c>
      <c r="B276" s="16">
        <f>-1*INDEX('Old Paths'!$B$80:$CS$95,MOD(ROW()-1,16)+1,INT((ROW()-1)/16)*2+COLUMN())</f>
        <v>40</v>
      </c>
      <c r="C276" s="16" t="e">
        <f t="shared" si="32"/>
        <v>#N/A</v>
      </c>
      <c r="D276" s="16" t="e">
        <f t="shared" si="33"/>
        <v>#N/A</v>
      </c>
      <c r="F276" t="str">
        <f t="shared" si="34"/>
        <v/>
      </c>
      <c r="G276" t="str">
        <f t="shared" si="35"/>
        <v/>
      </c>
      <c r="H276" t="e">
        <f t="shared" si="31"/>
        <v>#N/A</v>
      </c>
      <c r="I276" t="e">
        <f t="shared" si="36"/>
        <v>#N/A</v>
      </c>
      <c r="K276" t="str">
        <f>MID(INDEX('Old Paths'!$B$10:$AW$25,MOD(ROW()-1,16)+1,INT((ROW()-1)/16)+1),15,2)</f>
        <v>00</v>
      </c>
      <c r="M276" t="s">
        <v>0</v>
      </c>
      <c r="N276" t="s">
        <v>0</v>
      </c>
    </row>
    <row r="277" spans="1:14">
      <c r="A277" s="16" t="e">
        <f>INDEX('Old Paths'!$B$80:$CS$95,MOD(ROW()-1,16)+1,INT((ROW()-1)/16)*2+COLUMN())</f>
        <v>#N/A</v>
      </c>
      <c r="B277" s="16" t="e">
        <f>-1*INDEX('Old Paths'!$B$80:$CS$95,MOD(ROW()-1,16)+1,INT((ROW()-1)/16)*2+COLUMN())</f>
        <v>#N/A</v>
      </c>
      <c r="C277" s="16" t="e">
        <f t="shared" si="32"/>
        <v>#N/A</v>
      </c>
      <c r="D277" s="16" t="e">
        <f t="shared" si="33"/>
        <v>#N/A</v>
      </c>
      <c r="F277" t="str">
        <f t="shared" si="34"/>
        <v/>
      </c>
      <c r="G277" t="str">
        <f t="shared" si="35"/>
        <v/>
      </c>
      <c r="H277" t="e">
        <f t="shared" si="31"/>
        <v>#N/A</v>
      </c>
      <c r="I277" t="e">
        <f t="shared" si="36"/>
        <v>#N/A</v>
      </c>
      <c r="K277" t="str">
        <f>MID(INDEX('Old Paths'!$B$10:$AW$25,MOD(ROW()-1,16)+1,INT((ROW()-1)/16)+1),15,2)</f>
        <v/>
      </c>
      <c r="M277" t="s">
        <v>0</v>
      </c>
      <c r="N277" t="s">
        <v>0</v>
      </c>
    </row>
    <row r="278" spans="1:14">
      <c r="A278" s="16" t="e">
        <f>INDEX('Old Paths'!$B$80:$CS$95,MOD(ROW()-1,16)+1,INT((ROW()-1)/16)*2+COLUMN())</f>
        <v>#N/A</v>
      </c>
      <c r="B278" s="16" t="e">
        <f>-1*INDEX('Old Paths'!$B$80:$CS$95,MOD(ROW()-1,16)+1,INT((ROW()-1)/16)*2+COLUMN())</f>
        <v>#N/A</v>
      </c>
      <c r="C278" s="16" t="e">
        <f t="shared" si="32"/>
        <v>#N/A</v>
      </c>
      <c r="D278" s="16" t="e">
        <f t="shared" si="33"/>
        <v>#N/A</v>
      </c>
      <c r="F278" t="str">
        <f t="shared" si="34"/>
        <v/>
      </c>
      <c r="G278" t="str">
        <f t="shared" si="35"/>
        <v/>
      </c>
      <c r="H278" t="e">
        <f t="shared" si="31"/>
        <v>#N/A</v>
      </c>
      <c r="I278" t="e">
        <f t="shared" si="36"/>
        <v>#N/A</v>
      </c>
      <c r="K278" t="str">
        <f>MID(INDEX('Old Paths'!$B$10:$AW$25,MOD(ROW()-1,16)+1,INT((ROW()-1)/16)+1),15,2)</f>
        <v/>
      </c>
      <c r="M278" t="s">
        <v>0</v>
      </c>
      <c r="N278" t="s">
        <v>0</v>
      </c>
    </row>
    <row r="279" spans="1:14">
      <c r="A279" s="16" t="e">
        <f>INDEX('Old Paths'!$B$80:$CS$95,MOD(ROW()-1,16)+1,INT((ROW()-1)/16)*2+COLUMN())</f>
        <v>#N/A</v>
      </c>
      <c r="B279" s="16" t="e">
        <f>-1*INDEX('Old Paths'!$B$80:$CS$95,MOD(ROW()-1,16)+1,INT((ROW()-1)/16)*2+COLUMN())</f>
        <v>#N/A</v>
      </c>
      <c r="C279" s="16" t="e">
        <f t="shared" si="32"/>
        <v>#N/A</v>
      </c>
      <c r="D279" s="16" t="e">
        <f t="shared" si="33"/>
        <v>#N/A</v>
      </c>
      <c r="F279" t="str">
        <f t="shared" si="34"/>
        <v/>
      </c>
      <c r="G279" t="str">
        <f t="shared" si="35"/>
        <v/>
      </c>
      <c r="H279" t="e">
        <f t="shared" si="31"/>
        <v>#N/A</v>
      </c>
      <c r="I279" t="e">
        <f t="shared" si="36"/>
        <v>#N/A</v>
      </c>
      <c r="K279" t="str">
        <f>MID(INDEX('Old Paths'!$B$10:$AW$25,MOD(ROW()-1,16)+1,INT((ROW()-1)/16)+1),15,2)</f>
        <v/>
      </c>
      <c r="M279" t="s">
        <v>0</v>
      </c>
      <c r="N279" t="s">
        <v>0</v>
      </c>
    </row>
    <row r="280" spans="1:14">
      <c r="A280" s="16" t="e">
        <f>INDEX('Old Paths'!$B$80:$CS$95,MOD(ROW()-1,16)+1,INT((ROW()-1)/16)*2+COLUMN())</f>
        <v>#N/A</v>
      </c>
      <c r="B280" s="16" t="e">
        <f>-1*INDEX('Old Paths'!$B$80:$CS$95,MOD(ROW()-1,16)+1,INT((ROW()-1)/16)*2+COLUMN())</f>
        <v>#N/A</v>
      </c>
      <c r="C280" s="16" t="e">
        <f t="shared" si="32"/>
        <v>#N/A</v>
      </c>
      <c r="D280" s="16" t="e">
        <f t="shared" si="33"/>
        <v>#N/A</v>
      </c>
      <c r="F280" t="str">
        <f t="shared" si="34"/>
        <v/>
      </c>
      <c r="G280" t="str">
        <f t="shared" si="35"/>
        <v/>
      </c>
      <c r="H280" t="e">
        <f t="shared" si="31"/>
        <v>#N/A</v>
      </c>
      <c r="I280" t="e">
        <f t="shared" si="36"/>
        <v>#N/A</v>
      </c>
      <c r="K280" t="str">
        <f>MID(INDEX('Old Paths'!$B$10:$AW$25,MOD(ROW()-1,16)+1,INT((ROW()-1)/16)+1),15,2)</f>
        <v/>
      </c>
      <c r="M280" t="s">
        <v>0</v>
      </c>
      <c r="N280" t="s">
        <v>0</v>
      </c>
    </row>
    <row r="281" spans="1:14">
      <c r="A281" s="16" t="e">
        <f>INDEX('Old Paths'!$B$80:$CS$95,MOD(ROW()-1,16)+1,INT((ROW()-1)/16)*2+COLUMN())</f>
        <v>#N/A</v>
      </c>
      <c r="B281" s="16" t="e">
        <f>-1*INDEX('Old Paths'!$B$80:$CS$95,MOD(ROW()-1,16)+1,INT((ROW()-1)/16)*2+COLUMN())</f>
        <v>#N/A</v>
      </c>
      <c r="C281" s="16" t="e">
        <f t="shared" si="32"/>
        <v>#N/A</v>
      </c>
      <c r="D281" s="16" t="e">
        <f t="shared" si="33"/>
        <v>#N/A</v>
      </c>
      <c r="F281" t="str">
        <f t="shared" si="34"/>
        <v/>
      </c>
      <c r="G281" t="str">
        <f t="shared" si="35"/>
        <v/>
      </c>
      <c r="H281" t="e">
        <f t="shared" si="31"/>
        <v>#N/A</v>
      </c>
      <c r="I281" t="e">
        <f t="shared" si="36"/>
        <v>#N/A</v>
      </c>
      <c r="K281" t="str">
        <f>MID(INDEX('Old Paths'!$B$10:$AW$25,MOD(ROW()-1,16)+1,INT((ROW()-1)/16)+1),15,2)</f>
        <v/>
      </c>
      <c r="M281" t="s">
        <v>0</v>
      </c>
      <c r="N281" t="s">
        <v>0</v>
      </c>
    </row>
    <row r="282" spans="1:14">
      <c r="A282" s="16" t="e">
        <f>INDEX('Old Paths'!$B$80:$CS$95,MOD(ROW()-1,16)+1,INT((ROW()-1)/16)*2+COLUMN())</f>
        <v>#N/A</v>
      </c>
      <c r="B282" s="16" t="e">
        <f>-1*INDEX('Old Paths'!$B$80:$CS$95,MOD(ROW()-1,16)+1,INT((ROW()-1)/16)*2+COLUMN())</f>
        <v>#N/A</v>
      </c>
      <c r="C282" s="16" t="e">
        <f t="shared" si="32"/>
        <v>#N/A</v>
      </c>
      <c r="D282" s="16" t="e">
        <f t="shared" si="33"/>
        <v>#N/A</v>
      </c>
      <c r="F282" t="str">
        <f t="shared" si="34"/>
        <v/>
      </c>
      <c r="G282" t="str">
        <f t="shared" si="35"/>
        <v/>
      </c>
      <c r="H282" t="e">
        <f t="shared" si="31"/>
        <v>#N/A</v>
      </c>
      <c r="I282" t="e">
        <f t="shared" si="36"/>
        <v>#N/A</v>
      </c>
      <c r="K282" t="str">
        <f>MID(INDEX('Old Paths'!$B$10:$AW$25,MOD(ROW()-1,16)+1,INT((ROW()-1)/16)+1),15,2)</f>
        <v/>
      </c>
      <c r="M282" t="s">
        <v>0</v>
      </c>
      <c r="N282" t="s">
        <v>0</v>
      </c>
    </row>
    <row r="283" spans="1:14">
      <c r="A283" s="16" t="e">
        <f>INDEX('Old Paths'!$B$80:$CS$95,MOD(ROW()-1,16)+1,INT((ROW()-1)/16)*2+COLUMN())</f>
        <v>#N/A</v>
      </c>
      <c r="B283" s="16" t="e">
        <f>-1*INDEX('Old Paths'!$B$80:$CS$95,MOD(ROW()-1,16)+1,INT((ROW()-1)/16)*2+COLUMN())</f>
        <v>#N/A</v>
      </c>
      <c r="C283" s="16" t="e">
        <f t="shared" si="32"/>
        <v>#N/A</v>
      </c>
      <c r="D283" s="16" t="e">
        <f t="shared" si="33"/>
        <v>#N/A</v>
      </c>
      <c r="F283" t="str">
        <f t="shared" si="34"/>
        <v/>
      </c>
      <c r="G283" t="str">
        <f t="shared" si="35"/>
        <v/>
      </c>
      <c r="H283" t="e">
        <f t="shared" si="31"/>
        <v>#N/A</v>
      </c>
      <c r="I283" t="e">
        <f t="shared" si="36"/>
        <v>#N/A</v>
      </c>
      <c r="K283" t="str">
        <f>MID(INDEX('Old Paths'!$B$10:$AW$25,MOD(ROW()-1,16)+1,INT((ROW()-1)/16)+1),15,2)</f>
        <v/>
      </c>
      <c r="M283" t="s">
        <v>0</v>
      </c>
      <c r="N283" t="s">
        <v>0</v>
      </c>
    </row>
    <row r="284" spans="1:14">
      <c r="A284" s="16" t="e">
        <f>INDEX('Old Paths'!$B$80:$CS$95,MOD(ROW()-1,16)+1,INT((ROW()-1)/16)*2+COLUMN())</f>
        <v>#N/A</v>
      </c>
      <c r="B284" s="16" t="e">
        <f>-1*INDEX('Old Paths'!$B$80:$CS$95,MOD(ROW()-1,16)+1,INT((ROW()-1)/16)*2+COLUMN())</f>
        <v>#N/A</v>
      </c>
      <c r="C284" s="16" t="e">
        <f t="shared" si="32"/>
        <v>#N/A</v>
      </c>
      <c r="D284" s="16" t="e">
        <f t="shared" si="33"/>
        <v>#N/A</v>
      </c>
      <c r="F284" t="str">
        <f t="shared" si="34"/>
        <v/>
      </c>
      <c r="G284" t="str">
        <f t="shared" si="35"/>
        <v/>
      </c>
      <c r="H284" t="e">
        <f t="shared" si="31"/>
        <v>#N/A</v>
      </c>
      <c r="I284" t="e">
        <f t="shared" si="36"/>
        <v>#N/A</v>
      </c>
      <c r="K284" t="str">
        <f>MID(INDEX('Old Paths'!$B$10:$AW$25,MOD(ROW()-1,16)+1,INT((ROW()-1)/16)+1),15,2)</f>
        <v/>
      </c>
      <c r="M284" t="s">
        <v>0</v>
      </c>
      <c r="N284" t="s">
        <v>0</v>
      </c>
    </row>
    <row r="285" spans="1:14">
      <c r="A285" s="16" t="e">
        <f>INDEX('Old Paths'!$B$80:$CS$95,MOD(ROW()-1,16)+1,INT((ROW()-1)/16)*2+COLUMN())</f>
        <v>#N/A</v>
      </c>
      <c r="B285" s="16" t="e">
        <f>-1*INDEX('Old Paths'!$B$80:$CS$95,MOD(ROW()-1,16)+1,INT((ROW()-1)/16)*2+COLUMN())</f>
        <v>#N/A</v>
      </c>
      <c r="C285" s="16" t="e">
        <f t="shared" si="32"/>
        <v>#N/A</v>
      </c>
      <c r="D285" s="16" t="e">
        <f t="shared" si="33"/>
        <v>#N/A</v>
      </c>
      <c r="F285" t="str">
        <f t="shared" si="34"/>
        <v/>
      </c>
      <c r="G285" t="str">
        <f t="shared" si="35"/>
        <v/>
      </c>
      <c r="H285" t="e">
        <f t="shared" si="31"/>
        <v>#N/A</v>
      </c>
      <c r="I285" t="e">
        <f t="shared" si="36"/>
        <v>#N/A</v>
      </c>
      <c r="K285" t="str">
        <f>MID(INDEX('Old Paths'!$B$10:$AW$25,MOD(ROW()-1,16)+1,INT((ROW()-1)/16)+1),15,2)</f>
        <v/>
      </c>
      <c r="M285" t="s">
        <v>0</v>
      </c>
      <c r="N285" t="s">
        <v>0</v>
      </c>
    </row>
    <row r="286" spans="1:14">
      <c r="A286" s="16" t="e">
        <f>INDEX('Old Paths'!$B$80:$CS$95,MOD(ROW()-1,16)+1,INT((ROW()-1)/16)*2+COLUMN())</f>
        <v>#N/A</v>
      </c>
      <c r="B286" s="16" t="e">
        <f>-1*INDEX('Old Paths'!$B$80:$CS$95,MOD(ROW()-1,16)+1,INT((ROW()-1)/16)*2+COLUMN())</f>
        <v>#N/A</v>
      </c>
      <c r="C286" s="16" t="e">
        <f t="shared" si="32"/>
        <v>#N/A</v>
      </c>
      <c r="D286" s="16" t="e">
        <f t="shared" si="33"/>
        <v>#N/A</v>
      </c>
      <c r="F286" t="str">
        <f t="shared" si="34"/>
        <v/>
      </c>
      <c r="G286" t="str">
        <f t="shared" si="35"/>
        <v/>
      </c>
      <c r="H286" t="e">
        <f t="shared" si="31"/>
        <v>#N/A</v>
      </c>
      <c r="I286" t="e">
        <f t="shared" si="36"/>
        <v>#N/A</v>
      </c>
      <c r="K286" t="str">
        <f>MID(INDEX('Old Paths'!$B$10:$AW$25,MOD(ROW()-1,16)+1,INT((ROW()-1)/16)+1),15,2)</f>
        <v/>
      </c>
      <c r="M286" t="s">
        <v>447</v>
      </c>
      <c r="N286" t="s">
        <v>0</v>
      </c>
    </row>
    <row r="287" spans="1:14">
      <c r="A287" s="16" t="e">
        <f>INDEX('Old Paths'!$B$80:$CS$95,MOD(ROW()-1,16)+1,INT((ROW()-1)/16)*2+COLUMN())</f>
        <v>#N/A</v>
      </c>
      <c r="B287" s="16" t="e">
        <f>-1*INDEX('Old Paths'!$B$80:$CS$95,MOD(ROW()-1,16)+1,INT((ROW()-1)/16)*2+COLUMN())</f>
        <v>#N/A</v>
      </c>
      <c r="C287" s="16" t="e">
        <f t="shared" si="32"/>
        <v>#N/A</v>
      </c>
      <c r="D287" s="16" t="e">
        <f t="shared" si="33"/>
        <v>#N/A</v>
      </c>
      <c r="F287" t="str">
        <f t="shared" si="34"/>
        <v/>
      </c>
      <c r="G287" t="str">
        <f t="shared" si="35"/>
        <v/>
      </c>
      <c r="H287" t="e">
        <f t="shared" si="31"/>
        <v>#N/A</v>
      </c>
      <c r="I287" t="e">
        <f t="shared" si="36"/>
        <v>#N/A</v>
      </c>
      <c r="K287" t="str">
        <f>MID(INDEX('Old Paths'!$B$10:$AW$25,MOD(ROW()-1,16)+1,INT((ROW()-1)/16)+1),15,2)</f>
        <v/>
      </c>
      <c r="M287" t="s">
        <v>0</v>
      </c>
      <c r="N287" t="s">
        <v>0</v>
      </c>
    </row>
    <row r="288" spans="1:14">
      <c r="A288" s="16" t="e">
        <f>INDEX('Old Paths'!$B$80:$CS$95,MOD(ROW()-1,16)+1,INT((ROW()-1)/16)*2+COLUMN())</f>
        <v>#N/A</v>
      </c>
      <c r="B288" s="16" t="e">
        <f>-1*INDEX('Old Paths'!$B$80:$CS$95,MOD(ROW()-1,16)+1,INT((ROW()-1)/16)*2+COLUMN())</f>
        <v>#N/A</v>
      </c>
      <c r="C288" s="16" t="e">
        <f t="shared" si="32"/>
        <v>#N/A</v>
      </c>
      <c r="D288" s="16" t="e">
        <f t="shared" si="33"/>
        <v>#N/A</v>
      </c>
      <c r="F288" t="str">
        <f t="shared" si="34"/>
        <v/>
      </c>
      <c r="G288" t="str">
        <f t="shared" si="35"/>
        <v/>
      </c>
      <c r="H288" t="e">
        <f t="shared" si="31"/>
        <v>#N/A</v>
      </c>
      <c r="I288" t="e">
        <f t="shared" si="36"/>
        <v>#N/A</v>
      </c>
      <c r="K288" t="str">
        <f>MID(INDEX('Old Paths'!$B$10:$AW$25,MOD(ROW()-1,16)+1,INT((ROW()-1)/16)+1),15,2)</f>
        <v/>
      </c>
      <c r="M288" t="s">
        <v>0</v>
      </c>
      <c r="N288" t="s">
        <v>0</v>
      </c>
    </row>
    <row r="289" spans="1:14">
      <c r="A289" s="16">
        <f>INDEX('Old Paths'!$B$80:$CS$95,MOD(ROW()-1,16)+1,INT((ROW()-1)/16)*2+COLUMN())</f>
        <v>-12</v>
      </c>
      <c r="B289" s="16">
        <f>-1*INDEX('Old Paths'!$B$80:$CS$95,MOD(ROW()-1,16)+1,INT((ROW()-1)/16)*2+COLUMN())</f>
        <v>40</v>
      </c>
      <c r="C289" s="16">
        <f t="shared" si="32"/>
        <v>-9</v>
      </c>
      <c r="D289" s="16">
        <f t="shared" si="33"/>
        <v>-1</v>
      </c>
      <c r="F289">
        <f t="shared" si="34"/>
        <v>0.1111111111111111</v>
      </c>
      <c r="G289">
        <f t="shared" si="35"/>
        <v>6.3401917459099089</v>
      </c>
      <c r="H289">
        <f t="shared" si="31"/>
        <v>6.3401917459099089</v>
      </c>
      <c r="I289">
        <f t="shared" si="36"/>
        <v>-173.65980825409008</v>
      </c>
      <c r="K289" t="str">
        <f>MID(INDEX('Old Paths'!$B$10:$AW$25,MOD(ROW()-1,16)+1,INT((ROW()-1)/16)+1),15,2)</f>
        <v>03</v>
      </c>
      <c r="M289" t="s">
        <v>0</v>
      </c>
      <c r="N289" t="s">
        <v>0</v>
      </c>
    </row>
    <row r="290" spans="1:14">
      <c r="A290" s="16">
        <f>INDEX('Old Paths'!$B$80:$CS$95,MOD(ROW()-1,16)+1,INT((ROW()-1)/16)*2+COLUMN())</f>
        <v>-21</v>
      </c>
      <c r="B290" s="16">
        <f>-1*INDEX('Old Paths'!$B$80:$CS$95,MOD(ROW()-1,16)+1,INT((ROW()-1)/16)*2+COLUMN())</f>
        <v>39</v>
      </c>
      <c r="C290" s="16">
        <f t="shared" si="32"/>
        <v>-8</v>
      </c>
      <c r="D290" s="16">
        <f t="shared" si="33"/>
        <v>-1</v>
      </c>
      <c r="F290">
        <f t="shared" si="34"/>
        <v>0.125</v>
      </c>
      <c r="G290">
        <f t="shared" si="35"/>
        <v>7.1250163489017977</v>
      </c>
      <c r="H290">
        <f t="shared" ref="H290:H353" si="37">IF(C290=0,IF(D290=0,0,D290/ABS(D290)*90),IF(D290=0,-90+C290/ABS(C290)*90,G290))</f>
        <v>7.1250163489017977</v>
      </c>
      <c r="I290">
        <f t="shared" si="36"/>
        <v>-172.8749836510982</v>
      </c>
      <c r="K290" t="str">
        <f>MID(INDEX('Old Paths'!$B$10:$AW$25,MOD(ROW()-1,16)+1,INT((ROW()-1)/16)+1),15,2)</f>
        <v>03</v>
      </c>
      <c r="M290" t="s">
        <v>0</v>
      </c>
      <c r="N290" t="s">
        <v>0</v>
      </c>
    </row>
    <row r="291" spans="1:14">
      <c r="A291" s="16">
        <f>INDEX('Old Paths'!$B$80:$CS$95,MOD(ROW()-1,16)+1,INT((ROW()-1)/16)*2+COLUMN())</f>
        <v>-29</v>
      </c>
      <c r="B291" s="16">
        <f>-1*INDEX('Old Paths'!$B$80:$CS$95,MOD(ROW()-1,16)+1,INT((ROW()-1)/16)*2+COLUMN())</f>
        <v>38</v>
      </c>
      <c r="C291" s="16">
        <f t="shared" si="32"/>
        <v>-7</v>
      </c>
      <c r="D291" s="16">
        <f t="shared" si="33"/>
        <v>-2</v>
      </c>
      <c r="F291">
        <f t="shared" si="34"/>
        <v>0.2857142857142857</v>
      </c>
      <c r="G291">
        <f t="shared" si="35"/>
        <v>15.945395900922856</v>
      </c>
      <c r="H291">
        <f t="shared" si="37"/>
        <v>15.945395900922856</v>
      </c>
      <c r="I291">
        <f t="shared" si="36"/>
        <v>-164.05460409907715</v>
      </c>
      <c r="K291" t="str">
        <f>MID(INDEX('Old Paths'!$B$10:$AW$25,MOD(ROW()-1,16)+1,INT((ROW()-1)/16)+1),15,2)</f>
        <v>03</v>
      </c>
      <c r="M291" t="s">
        <v>0</v>
      </c>
      <c r="N291" t="s">
        <v>0</v>
      </c>
    </row>
    <row r="292" spans="1:14">
      <c r="A292" s="16">
        <f>INDEX('Old Paths'!$B$80:$CS$95,MOD(ROW()-1,16)+1,INT((ROW()-1)/16)*2+COLUMN())</f>
        <v>-36</v>
      </c>
      <c r="B292" s="16">
        <f>-1*INDEX('Old Paths'!$B$80:$CS$95,MOD(ROW()-1,16)+1,INT((ROW()-1)/16)*2+COLUMN())</f>
        <v>36</v>
      </c>
      <c r="C292" s="16">
        <f t="shared" si="32"/>
        <v>-10</v>
      </c>
      <c r="D292" s="16">
        <f t="shared" si="33"/>
        <v>0</v>
      </c>
      <c r="F292">
        <f t="shared" si="34"/>
        <v>0</v>
      </c>
      <c r="G292">
        <f t="shared" si="35"/>
        <v>0</v>
      </c>
      <c r="H292">
        <f t="shared" si="37"/>
        <v>-180</v>
      </c>
      <c r="I292">
        <f t="shared" si="36"/>
        <v>-180</v>
      </c>
      <c r="K292" t="str">
        <f>MID(INDEX('Old Paths'!$B$10:$AW$25,MOD(ROW()-1,16)+1,INT((ROW()-1)/16)+1),15,2)</f>
        <v>04</v>
      </c>
      <c r="M292" t="s">
        <v>0</v>
      </c>
      <c r="N292" t="s">
        <v>0</v>
      </c>
    </row>
    <row r="293" spans="1:14">
      <c r="A293" s="16">
        <f>INDEX('Old Paths'!$B$80:$CS$95,MOD(ROW()-1,16)+1,INT((ROW()-1)/16)*2+COLUMN())</f>
        <v>-46</v>
      </c>
      <c r="B293" s="16">
        <f>-1*INDEX('Old Paths'!$B$80:$CS$95,MOD(ROW()-1,16)+1,INT((ROW()-1)/16)*2+COLUMN())</f>
        <v>36</v>
      </c>
      <c r="C293" s="16" t="e">
        <f t="shared" si="32"/>
        <v>#N/A</v>
      </c>
      <c r="D293" s="16" t="e">
        <f t="shared" si="33"/>
        <v>#N/A</v>
      </c>
      <c r="F293" t="str">
        <f t="shared" si="34"/>
        <v/>
      </c>
      <c r="G293" t="str">
        <f t="shared" si="35"/>
        <v/>
      </c>
      <c r="H293" t="e">
        <f t="shared" si="37"/>
        <v>#N/A</v>
      </c>
      <c r="I293" t="e">
        <f t="shared" si="36"/>
        <v>#N/A</v>
      </c>
      <c r="K293" t="str">
        <f>MID(INDEX('Old Paths'!$B$10:$AW$25,MOD(ROW()-1,16)+1,INT((ROW()-1)/16)+1),15,2)</f>
        <v>00</v>
      </c>
      <c r="M293" t="s">
        <v>0</v>
      </c>
      <c r="N293" t="s">
        <v>0</v>
      </c>
    </row>
    <row r="294" spans="1:14">
      <c r="A294" s="16" t="e">
        <f>INDEX('Old Paths'!$B$80:$CS$95,MOD(ROW()-1,16)+1,INT((ROW()-1)/16)*2+COLUMN())</f>
        <v>#N/A</v>
      </c>
      <c r="B294" s="16" t="e">
        <f>-1*INDEX('Old Paths'!$B$80:$CS$95,MOD(ROW()-1,16)+1,INT((ROW()-1)/16)*2+COLUMN())</f>
        <v>#N/A</v>
      </c>
      <c r="C294" s="16" t="e">
        <f t="shared" si="32"/>
        <v>#N/A</v>
      </c>
      <c r="D294" s="16" t="e">
        <f t="shared" si="33"/>
        <v>#N/A</v>
      </c>
      <c r="F294" t="str">
        <f t="shared" si="34"/>
        <v/>
      </c>
      <c r="G294" t="str">
        <f t="shared" si="35"/>
        <v/>
      </c>
      <c r="H294" t="e">
        <f t="shared" si="37"/>
        <v>#N/A</v>
      </c>
      <c r="I294" t="e">
        <f t="shared" si="36"/>
        <v>#N/A</v>
      </c>
      <c r="K294" t="str">
        <f>MID(INDEX('Old Paths'!$B$10:$AW$25,MOD(ROW()-1,16)+1,INT((ROW()-1)/16)+1),15,2)</f>
        <v/>
      </c>
      <c r="M294" t="s">
        <v>0</v>
      </c>
      <c r="N294" t="s">
        <v>0</v>
      </c>
    </row>
    <row r="295" spans="1:14">
      <c r="A295" s="16" t="e">
        <f>INDEX('Old Paths'!$B$80:$CS$95,MOD(ROW()-1,16)+1,INT((ROW()-1)/16)*2+COLUMN())</f>
        <v>#N/A</v>
      </c>
      <c r="B295" s="16" t="e">
        <f>-1*INDEX('Old Paths'!$B$80:$CS$95,MOD(ROW()-1,16)+1,INT((ROW()-1)/16)*2+COLUMN())</f>
        <v>#N/A</v>
      </c>
      <c r="C295" s="16" t="e">
        <f t="shared" si="32"/>
        <v>#N/A</v>
      </c>
      <c r="D295" s="16" t="e">
        <f t="shared" si="33"/>
        <v>#N/A</v>
      </c>
      <c r="F295" t="str">
        <f t="shared" si="34"/>
        <v/>
      </c>
      <c r="G295" t="str">
        <f t="shared" si="35"/>
        <v/>
      </c>
      <c r="H295" t="e">
        <f t="shared" si="37"/>
        <v>#N/A</v>
      </c>
      <c r="I295" t="e">
        <f t="shared" si="36"/>
        <v>#N/A</v>
      </c>
      <c r="K295" t="str">
        <f>MID(INDEX('Old Paths'!$B$10:$AW$25,MOD(ROW()-1,16)+1,INT((ROW()-1)/16)+1),15,2)</f>
        <v/>
      </c>
      <c r="M295" t="s">
        <v>0</v>
      </c>
      <c r="N295" t="s">
        <v>0</v>
      </c>
    </row>
    <row r="296" spans="1:14">
      <c r="A296" s="16" t="e">
        <f>INDEX('Old Paths'!$B$80:$CS$95,MOD(ROW()-1,16)+1,INT((ROW()-1)/16)*2+COLUMN())</f>
        <v>#N/A</v>
      </c>
      <c r="B296" s="16" t="e">
        <f>-1*INDEX('Old Paths'!$B$80:$CS$95,MOD(ROW()-1,16)+1,INT((ROW()-1)/16)*2+COLUMN())</f>
        <v>#N/A</v>
      </c>
      <c r="C296" s="16" t="e">
        <f t="shared" si="32"/>
        <v>#N/A</v>
      </c>
      <c r="D296" s="16" t="e">
        <f t="shared" si="33"/>
        <v>#N/A</v>
      </c>
      <c r="F296" t="str">
        <f t="shared" si="34"/>
        <v/>
      </c>
      <c r="G296" t="str">
        <f t="shared" si="35"/>
        <v/>
      </c>
      <c r="H296" t="e">
        <f t="shared" si="37"/>
        <v>#N/A</v>
      </c>
      <c r="I296" t="e">
        <f t="shared" si="36"/>
        <v>#N/A</v>
      </c>
      <c r="K296" t="str">
        <f>MID(INDEX('Old Paths'!$B$10:$AW$25,MOD(ROW()-1,16)+1,INT((ROW()-1)/16)+1),15,2)</f>
        <v/>
      </c>
      <c r="M296" t="s">
        <v>0</v>
      </c>
      <c r="N296" t="s">
        <v>0</v>
      </c>
    </row>
    <row r="297" spans="1:14">
      <c r="A297" s="16" t="e">
        <f>INDEX('Old Paths'!$B$80:$CS$95,MOD(ROW()-1,16)+1,INT((ROW()-1)/16)*2+COLUMN())</f>
        <v>#N/A</v>
      </c>
      <c r="B297" s="16" t="e">
        <f>-1*INDEX('Old Paths'!$B$80:$CS$95,MOD(ROW()-1,16)+1,INT((ROW()-1)/16)*2+COLUMN())</f>
        <v>#N/A</v>
      </c>
      <c r="C297" s="16" t="e">
        <f t="shared" si="32"/>
        <v>#N/A</v>
      </c>
      <c r="D297" s="16" t="e">
        <f t="shared" si="33"/>
        <v>#N/A</v>
      </c>
      <c r="F297" t="str">
        <f t="shared" si="34"/>
        <v/>
      </c>
      <c r="G297" t="str">
        <f t="shared" si="35"/>
        <v/>
      </c>
      <c r="H297" t="e">
        <f t="shared" si="37"/>
        <v>#N/A</v>
      </c>
      <c r="I297" t="e">
        <f t="shared" si="36"/>
        <v>#N/A</v>
      </c>
      <c r="K297" t="str">
        <f>MID(INDEX('Old Paths'!$B$10:$AW$25,MOD(ROW()-1,16)+1,INT((ROW()-1)/16)+1),15,2)</f>
        <v/>
      </c>
      <c r="M297" t="s">
        <v>447</v>
      </c>
      <c r="N297" t="s">
        <v>0</v>
      </c>
    </row>
    <row r="298" spans="1:14">
      <c r="A298" s="16" t="e">
        <f>INDEX('Old Paths'!$B$80:$CS$95,MOD(ROW()-1,16)+1,INT((ROW()-1)/16)*2+COLUMN())</f>
        <v>#N/A</v>
      </c>
      <c r="B298" s="16" t="e">
        <f>-1*INDEX('Old Paths'!$B$80:$CS$95,MOD(ROW()-1,16)+1,INT((ROW()-1)/16)*2+COLUMN())</f>
        <v>#N/A</v>
      </c>
      <c r="C298" s="16" t="e">
        <f t="shared" si="32"/>
        <v>#N/A</v>
      </c>
      <c r="D298" s="16" t="e">
        <f t="shared" si="33"/>
        <v>#N/A</v>
      </c>
      <c r="F298" t="str">
        <f t="shared" si="34"/>
        <v/>
      </c>
      <c r="G298" t="str">
        <f t="shared" si="35"/>
        <v/>
      </c>
      <c r="H298" t="e">
        <f t="shared" si="37"/>
        <v>#N/A</v>
      </c>
      <c r="I298" t="e">
        <f t="shared" si="36"/>
        <v>#N/A</v>
      </c>
      <c r="K298" t="str">
        <f>MID(INDEX('Old Paths'!$B$10:$AW$25,MOD(ROW()-1,16)+1,INT((ROW()-1)/16)+1),15,2)</f>
        <v/>
      </c>
      <c r="M298" t="s">
        <v>0</v>
      </c>
      <c r="N298" t="s">
        <v>0</v>
      </c>
    </row>
    <row r="299" spans="1:14">
      <c r="A299" s="16" t="e">
        <f>INDEX('Old Paths'!$B$80:$CS$95,MOD(ROW()-1,16)+1,INT((ROW()-1)/16)*2+COLUMN())</f>
        <v>#N/A</v>
      </c>
      <c r="B299" s="16" t="e">
        <f>-1*INDEX('Old Paths'!$B$80:$CS$95,MOD(ROW()-1,16)+1,INT((ROW()-1)/16)*2+COLUMN())</f>
        <v>#N/A</v>
      </c>
      <c r="C299" s="16" t="e">
        <f t="shared" si="32"/>
        <v>#N/A</v>
      </c>
      <c r="D299" s="16" t="e">
        <f t="shared" si="33"/>
        <v>#N/A</v>
      </c>
      <c r="F299" t="str">
        <f t="shared" si="34"/>
        <v/>
      </c>
      <c r="G299" t="str">
        <f t="shared" si="35"/>
        <v/>
      </c>
      <c r="H299" t="e">
        <f t="shared" si="37"/>
        <v>#N/A</v>
      </c>
      <c r="I299" t="e">
        <f t="shared" si="36"/>
        <v>#N/A</v>
      </c>
      <c r="K299" t="str">
        <f>MID(INDEX('Old Paths'!$B$10:$AW$25,MOD(ROW()-1,16)+1,INT((ROW()-1)/16)+1),15,2)</f>
        <v/>
      </c>
      <c r="M299" t="s">
        <v>0</v>
      </c>
      <c r="N299" t="s">
        <v>0</v>
      </c>
    </row>
    <row r="300" spans="1:14">
      <c r="A300" s="16" t="e">
        <f>INDEX('Old Paths'!$B$80:$CS$95,MOD(ROW()-1,16)+1,INT((ROW()-1)/16)*2+COLUMN())</f>
        <v>#N/A</v>
      </c>
      <c r="B300" s="16" t="e">
        <f>-1*INDEX('Old Paths'!$B$80:$CS$95,MOD(ROW()-1,16)+1,INT((ROW()-1)/16)*2+COLUMN())</f>
        <v>#N/A</v>
      </c>
      <c r="C300" s="16" t="e">
        <f t="shared" si="32"/>
        <v>#N/A</v>
      </c>
      <c r="D300" s="16" t="e">
        <f t="shared" si="33"/>
        <v>#N/A</v>
      </c>
      <c r="F300" t="str">
        <f t="shared" si="34"/>
        <v/>
      </c>
      <c r="G300" t="str">
        <f t="shared" si="35"/>
        <v/>
      </c>
      <c r="H300" t="e">
        <f t="shared" si="37"/>
        <v>#N/A</v>
      </c>
      <c r="I300" t="e">
        <f t="shared" si="36"/>
        <v>#N/A</v>
      </c>
      <c r="K300" t="str">
        <f>MID(INDEX('Old Paths'!$B$10:$AW$25,MOD(ROW()-1,16)+1,INT((ROW()-1)/16)+1),15,2)</f>
        <v/>
      </c>
      <c r="M300" t="s">
        <v>0</v>
      </c>
      <c r="N300" t="s">
        <v>0</v>
      </c>
    </row>
    <row r="301" spans="1:14">
      <c r="A301" s="16" t="e">
        <f>INDEX('Old Paths'!$B$80:$CS$95,MOD(ROW()-1,16)+1,INT((ROW()-1)/16)*2+COLUMN())</f>
        <v>#N/A</v>
      </c>
      <c r="B301" s="16" t="e">
        <f>-1*INDEX('Old Paths'!$B$80:$CS$95,MOD(ROW()-1,16)+1,INT((ROW()-1)/16)*2+COLUMN())</f>
        <v>#N/A</v>
      </c>
      <c r="C301" s="16" t="e">
        <f t="shared" si="32"/>
        <v>#N/A</v>
      </c>
      <c r="D301" s="16" t="e">
        <f t="shared" si="33"/>
        <v>#N/A</v>
      </c>
      <c r="F301" t="str">
        <f t="shared" si="34"/>
        <v/>
      </c>
      <c r="G301" t="str">
        <f t="shared" si="35"/>
        <v/>
      </c>
      <c r="H301" t="e">
        <f t="shared" si="37"/>
        <v>#N/A</v>
      </c>
      <c r="I301" t="e">
        <f t="shared" si="36"/>
        <v>#N/A</v>
      </c>
      <c r="K301" t="str">
        <f>MID(INDEX('Old Paths'!$B$10:$AW$25,MOD(ROW()-1,16)+1,INT((ROW()-1)/16)+1),15,2)</f>
        <v/>
      </c>
      <c r="M301" t="s">
        <v>0</v>
      </c>
      <c r="N301" t="s">
        <v>0</v>
      </c>
    </row>
    <row r="302" spans="1:14">
      <c r="A302" s="16" t="e">
        <f>INDEX('Old Paths'!$B$80:$CS$95,MOD(ROW()-1,16)+1,INT((ROW()-1)/16)*2+COLUMN())</f>
        <v>#N/A</v>
      </c>
      <c r="B302" s="16" t="e">
        <f>-1*INDEX('Old Paths'!$B$80:$CS$95,MOD(ROW()-1,16)+1,INT((ROW()-1)/16)*2+COLUMN())</f>
        <v>#N/A</v>
      </c>
      <c r="C302" s="16" t="e">
        <f t="shared" si="32"/>
        <v>#N/A</v>
      </c>
      <c r="D302" s="16" t="e">
        <f t="shared" si="33"/>
        <v>#N/A</v>
      </c>
      <c r="F302" t="str">
        <f t="shared" si="34"/>
        <v/>
      </c>
      <c r="G302" t="str">
        <f t="shared" si="35"/>
        <v/>
      </c>
      <c r="H302" t="e">
        <f t="shared" si="37"/>
        <v>#N/A</v>
      </c>
      <c r="I302" t="e">
        <f t="shared" si="36"/>
        <v>#N/A</v>
      </c>
      <c r="K302" t="str">
        <f>MID(INDEX('Old Paths'!$B$10:$AW$25,MOD(ROW()-1,16)+1,INT((ROW()-1)/16)+1),15,2)</f>
        <v/>
      </c>
      <c r="M302" t="s">
        <v>0</v>
      </c>
      <c r="N302" t="s">
        <v>0</v>
      </c>
    </row>
    <row r="303" spans="1:14">
      <c r="A303" s="16" t="e">
        <f>INDEX('Old Paths'!$B$80:$CS$95,MOD(ROW()-1,16)+1,INT((ROW()-1)/16)*2+COLUMN())</f>
        <v>#N/A</v>
      </c>
      <c r="B303" s="16" t="e">
        <f>-1*INDEX('Old Paths'!$B$80:$CS$95,MOD(ROW()-1,16)+1,INT((ROW()-1)/16)*2+COLUMN())</f>
        <v>#N/A</v>
      </c>
      <c r="C303" s="16" t="e">
        <f t="shared" si="32"/>
        <v>#N/A</v>
      </c>
      <c r="D303" s="16" t="e">
        <f t="shared" si="33"/>
        <v>#N/A</v>
      </c>
      <c r="F303" t="str">
        <f t="shared" si="34"/>
        <v/>
      </c>
      <c r="G303" t="str">
        <f t="shared" si="35"/>
        <v/>
      </c>
      <c r="H303" t="e">
        <f t="shared" si="37"/>
        <v>#N/A</v>
      </c>
      <c r="I303" t="e">
        <f t="shared" si="36"/>
        <v>#N/A</v>
      </c>
      <c r="K303" t="str">
        <f>MID(INDEX('Old Paths'!$B$10:$AW$25,MOD(ROW()-1,16)+1,INT((ROW()-1)/16)+1),15,2)</f>
        <v/>
      </c>
      <c r="M303" t="s">
        <v>0</v>
      </c>
      <c r="N303" t="s">
        <v>0</v>
      </c>
    </row>
    <row r="304" spans="1:14">
      <c r="A304" s="16" t="e">
        <f>INDEX('Old Paths'!$B$80:$CS$95,MOD(ROW()-1,16)+1,INT((ROW()-1)/16)*2+COLUMN())</f>
        <v>#N/A</v>
      </c>
      <c r="B304" s="16" t="e">
        <f>-1*INDEX('Old Paths'!$B$80:$CS$95,MOD(ROW()-1,16)+1,INT((ROW()-1)/16)*2+COLUMN())</f>
        <v>#N/A</v>
      </c>
      <c r="C304" s="16" t="e">
        <f t="shared" si="32"/>
        <v>#N/A</v>
      </c>
      <c r="D304" s="16" t="e">
        <f t="shared" si="33"/>
        <v>#N/A</v>
      </c>
      <c r="F304" t="str">
        <f t="shared" si="34"/>
        <v/>
      </c>
      <c r="G304" t="str">
        <f t="shared" si="35"/>
        <v/>
      </c>
      <c r="H304" t="e">
        <f t="shared" si="37"/>
        <v>#N/A</v>
      </c>
      <c r="I304" t="e">
        <f t="shared" si="36"/>
        <v>#N/A</v>
      </c>
      <c r="K304" t="str">
        <f>MID(INDEX('Old Paths'!$B$10:$AW$25,MOD(ROW()-1,16)+1,INT((ROW()-1)/16)+1),15,2)</f>
        <v/>
      </c>
      <c r="M304" t="s">
        <v>0</v>
      </c>
      <c r="N304" t="s">
        <v>0</v>
      </c>
    </row>
    <row r="305" spans="1:14">
      <c r="A305" s="16">
        <f>INDEX('Old Paths'!$B$80:$CS$95,MOD(ROW()-1,16)+1,INT((ROW()-1)/16)*2+COLUMN())</f>
        <v>-51</v>
      </c>
      <c r="B305" s="16">
        <f>-1*INDEX('Old Paths'!$B$80:$CS$95,MOD(ROW()-1,16)+1,INT((ROW()-1)/16)*2+COLUMN())</f>
        <v>3</v>
      </c>
      <c r="C305" s="16">
        <f t="shared" si="32"/>
        <v>1</v>
      </c>
      <c r="D305" s="16">
        <f t="shared" si="33"/>
        <v>-6</v>
      </c>
      <c r="F305">
        <f t="shared" si="34"/>
        <v>-6</v>
      </c>
      <c r="G305">
        <f t="shared" si="35"/>
        <v>-80.537677791974389</v>
      </c>
      <c r="H305">
        <f t="shared" si="37"/>
        <v>-80.537677791974389</v>
      </c>
      <c r="I305">
        <f t="shared" si="36"/>
        <v>-80.537677791974389</v>
      </c>
      <c r="K305" t="str">
        <f>MID(INDEX('Old Paths'!$B$10:$AW$25,MOD(ROW()-1,16)+1,INT((ROW()-1)/16)+1),15,2)</f>
        <v>FF</v>
      </c>
      <c r="M305" t="s">
        <v>0</v>
      </c>
      <c r="N305" t="s">
        <v>0</v>
      </c>
    </row>
    <row r="306" spans="1:14">
      <c r="A306" s="16">
        <f>INDEX('Old Paths'!$B$80:$CS$95,MOD(ROW()-1,16)+1,INT((ROW()-1)/16)*2+COLUMN())</f>
        <v>-50</v>
      </c>
      <c r="B306" s="16">
        <f>-1*INDEX('Old Paths'!$B$80:$CS$95,MOD(ROW()-1,16)+1,INT((ROW()-1)/16)*2+COLUMN())</f>
        <v>-3</v>
      </c>
      <c r="C306" s="16">
        <f t="shared" si="32"/>
        <v>2</v>
      </c>
      <c r="D306" s="16">
        <f t="shared" si="33"/>
        <v>-6</v>
      </c>
      <c r="F306">
        <f t="shared" si="34"/>
        <v>-3</v>
      </c>
      <c r="G306">
        <f t="shared" si="35"/>
        <v>-71.56505117707799</v>
      </c>
      <c r="H306">
        <f t="shared" si="37"/>
        <v>-71.56505117707799</v>
      </c>
      <c r="I306">
        <f t="shared" si="36"/>
        <v>-71.56505117707799</v>
      </c>
      <c r="K306" t="str">
        <f>MID(INDEX('Old Paths'!$B$10:$AW$25,MOD(ROW()-1,16)+1,INT((ROW()-1)/16)+1),15,2)</f>
        <v>FF</v>
      </c>
      <c r="M306" t="s">
        <v>0</v>
      </c>
      <c r="N306" t="s">
        <v>0</v>
      </c>
    </row>
    <row r="307" spans="1:14">
      <c r="A307" s="16">
        <f>INDEX('Old Paths'!$B$80:$CS$95,MOD(ROW()-1,16)+1,INT((ROW()-1)/16)*2+COLUMN())</f>
        <v>-48</v>
      </c>
      <c r="B307" s="16">
        <f>-1*INDEX('Old Paths'!$B$80:$CS$95,MOD(ROW()-1,16)+1,INT((ROW()-1)/16)*2+COLUMN())</f>
        <v>-9</v>
      </c>
      <c r="C307" s="16">
        <f t="shared" si="32"/>
        <v>6</v>
      </c>
      <c r="D307" s="16">
        <f t="shared" si="33"/>
        <v>-3</v>
      </c>
      <c r="F307">
        <f t="shared" si="34"/>
        <v>-0.5</v>
      </c>
      <c r="G307">
        <f t="shared" si="35"/>
        <v>-26.56505117707799</v>
      </c>
      <c r="H307">
        <f t="shared" si="37"/>
        <v>-26.56505117707799</v>
      </c>
      <c r="I307">
        <f t="shared" si="36"/>
        <v>-26.56505117707799</v>
      </c>
      <c r="K307" t="str">
        <f>MID(INDEX('Old Paths'!$B$10:$AW$25,MOD(ROW()-1,16)+1,INT((ROW()-1)/16)+1),15,2)</f>
        <v>FD</v>
      </c>
      <c r="M307" t="s">
        <v>0</v>
      </c>
      <c r="N307" t="s">
        <v>0</v>
      </c>
    </row>
    <row r="308" spans="1:14">
      <c r="A308" s="16">
        <f>INDEX('Old Paths'!$B$80:$CS$95,MOD(ROW()-1,16)+1,INT((ROW()-1)/16)*2+COLUMN())</f>
        <v>-42</v>
      </c>
      <c r="B308" s="16">
        <f>-1*INDEX('Old Paths'!$B$80:$CS$95,MOD(ROW()-1,16)+1,INT((ROW()-1)/16)*2+COLUMN())</f>
        <v>-12</v>
      </c>
      <c r="C308" s="16">
        <f t="shared" si="32"/>
        <v>6</v>
      </c>
      <c r="D308" s="16">
        <f t="shared" si="33"/>
        <v>-1</v>
      </c>
      <c r="F308">
        <f t="shared" si="34"/>
        <v>-0.16666666666666666</v>
      </c>
      <c r="G308">
        <f t="shared" si="35"/>
        <v>-9.4623222080256166</v>
      </c>
      <c r="H308">
        <f t="shared" si="37"/>
        <v>-9.4623222080256166</v>
      </c>
      <c r="I308">
        <f t="shared" si="36"/>
        <v>-9.4623222080256166</v>
      </c>
      <c r="K308" t="str">
        <f>MID(INDEX('Old Paths'!$B$10:$AW$25,MOD(ROW()-1,16)+1,INT((ROW()-1)/16)+1),15,2)</f>
        <v>FC</v>
      </c>
      <c r="M308" t="s">
        <v>447</v>
      </c>
      <c r="N308" t="s">
        <v>0</v>
      </c>
    </row>
    <row r="309" spans="1:14">
      <c r="A309" s="16">
        <f>INDEX('Old Paths'!$B$80:$CS$95,MOD(ROW()-1,16)+1,INT((ROW()-1)/16)*2+COLUMN())</f>
        <v>-36</v>
      </c>
      <c r="B309" s="16">
        <f>-1*INDEX('Old Paths'!$B$80:$CS$95,MOD(ROW()-1,16)+1,INT((ROW()-1)/16)*2+COLUMN())</f>
        <v>-13</v>
      </c>
      <c r="C309" s="16">
        <f t="shared" si="32"/>
        <v>7</v>
      </c>
      <c r="D309" s="16">
        <f t="shared" si="33"/>
        <v>-1</v>
      </c>
      <c r="F309">
        <f t="shared" si="34"/>
        <v>-0.14285714285714285</v>
      </c>
      <c r="G309">
        <f t="shared" si="35"/>
        <v>-8.1301023541559783</v>
      </c>
      <c r="H309">
        <f t="shared" si="37"/>
        <v>-8.1301023541559783</v>
      </c>
      <c r="I309">
        <f t="shared" si="36"/>
        <v>-8.1301023541559783</v>
      </c>
      <c r="K309" t="str">
        <f>MID(INDEX('Old Paths'!$B$10:$AW$25,MOD(ROW()-1,16)+1,INT((ROW()-1)/16)+1),15,2)</f>
        <v>FC</v>
      </c>
      <c r="M309" t="s">
        <v>0</v>
      </c>
      <c r="N309" t="s">
        <v>0</v>
      </c>
    </row>
    <row r="310" spans="1:14">
      <c r="A310" s="16">
        <f>INDEX('Old Paths'!$B$80:$CS$95,MOD(ROW()-1,16)+1,INT((ROW()-1)/16)*2+COLUMN())</f>
        <v>-29</v>
      </c>
      <c r="B310" s="16">
        <f>-1*INDEX('Old Paths'!$B$80:$CS$95,MOD(ROW()-1,16)+1,INT((ROW()-1)/16)*2+COLUMN())</f>
        <v>-14</v>
      </c>
      <c r="C310" s="16" t="e">
        <f t="shared" si="32"/>
        <v>#N/A</v>
      </c>
      <c r="D310" s="16" t="e">
        <f t="shared" si="33"/>
        <v>#N/A</v>
      </c>
      <c r="F310" t="str">
        <f t="shared" si="34"/>
        <v/>
      </c>
      <c r="G310" t="str">
        <f t="shared" si="35"/>
        <v/>
      </c>
      <c r="H310" t="e">
        <f t="shared" si="37"/>
        <v>#N/A</v>
      </c>
      <c r="I310" t="e">
        <f t="shared" si="36"/>
        <v>#N/A</v>
      </c>
      <c r="K310" t="str">
        <f>MID(INDEX('Old Paths'!$B$10:$AW$25,MOD(ROW()-1,16)+1,INT((ROW()-1)/16)+1),15,2)</f>
        <v>00</v>
      </c>
      <c r="M310" t="s">
        <v>0</v>
      </c>
      <c r="N310" t="s">
        <v>0</v>
      </c>
    </row>
    <row r="311" spans="1:14">
      <c r="A311" s="16" t="e">
        <f>INDEX('Old Paths'!$B$80:$CS$95,MOD(ROW()-1,16)+1,INT((ROW()-1)/16)*2+COLUMN())</f>
        <v>#N/A</v>
      </c>
      <c r="B311" s="16" t="e">
        <f>-1*INDEX('Old Paths'!$B$80:$CS$95,MOD(ROW()-1,16)+1,INT((ROW()-1)/16)*2+COLUMN())</f>
        <v>#N/A</v>
      </c>
      <c r="C311" s="16" t="e">
        <f t="shared" si="32"/>
        <v>#N/A</v>
      </c>
      <c r="D311" s="16" t="e">
        <f t="shared" si="33"/>
        <v>#N/A</v>
      </c>
      <c r="F311" t="str">
        <f t="shared" si="34"/>
        <v/>
      </c>
      <c r="G311" t="str">
        <f t="shared" si="35"/>
        <v/>
      </c>
      <c r="H311" t="e">
        <f t="shared" si="37"/>
        <v>#N/A</v>
      </c>
      <c r="I311" t="e">
        <f t="shared" si="36"/>
        <v>#N/A</v>
      </c>
      <c r="K311" t="str">
        <f>MID(INDEX('Old Paths'!$B$10:$AW$25,MOD(ROW()-1,16)+1,INT((ROW()-1)/16)+1),15,2)</f>
        <v/>
      </c>
      <c r="M311" t="s">
        <v>0</v>
      </c>
      <c r="N311" t="s">
        <v>0</v>
      </c>
    </row>
    <row r="312" spans="1:14">
      <c r="A312" s="16" t="e">
        <f>INDEX('Old Paths'!$B$80:$CS$95,MOD(ROW()-1,16)+1,INT((ROW()-1)/16)*2+COLUMN())</f>
        <v>#N/A</v>
      </c>
      <c r="B312" s="16" t="e">
        <f>-1*INDEX('Old Paths'!$B$80:$CS$95,MOD(ROW()-1,16)+1,INT((ROW()-1)/16)*2+COLUMN())</f>
        <v>#N/A</v>
      </c>
      <c r="C312" s="16" t="e">
        <f t="shared" si="32"/>
        <v>#N/A</v>
      </c>
      <c r="D312" s="16" t="e">
        <f t="shared" si="33"/>
        <v>#N/A</v>
      </c>
      <c r="F312" t="str">
        <f t="shared" si="34"/>
        <v/>
      </c>
      <c r="G312" t="str">
        <f t="shared" si="35"/>
        <v/>
      </c>
      <c r="H312" t="e">
        <f t="shared" si="37"/>
        <v>#N/A</v>
      </c>
      <c r="I312" t="e">
        <f t="shared" si="36"/>
        <v>#N/A</v>
      </c>
      <c r="K312" t="str">
        <f>MID(INDEX('Old Paths'!$B$10:$AW$25,MOD(ROW()-1,16)+1,INT((ROW()-1)/16)+1),15,2)</f>
        <v/>
      </c>
      <c r="M312" t="s">
        <v>0</v>
      </c>
      <c r="N312" t="s">
        <v>0</v>
      </c>
    </row>
    <row r="313" spans="1:14">
      <c r="A313" s="16" t="e">
        <f>INDEX('Old Paths'!$B$80:$CS$95,MOD(ROW()-1,16)+1,INT((ROW()-1)/16)*2+COLUMN())</f>
        <v>#N/A</v>
      </c>
      <c r="B313" s="16" t="e">
        <f>-1*INDEX('Old Paths'!$B$80:$CS$95,MOD(ROW()-1,16)+1,INT((ROW()-1)/16)*2+COLUMN())</f>
        <v>#N/A</v>
      </c>
      <c r="C313" s="16" t="e">
        <f t="shared" si="32"/>
        <v>#N/A</v>
      </c>
      <c r="D313" s="16" t="e">
        <f t="shared" si="33"/>
        <v>#N/A</v>
      </c>
      <c r="F313" t="str">
        <f t="shared" si="34"/>
        <v/>
      </c>
      <c r="G313" t="str">
        <f t="shared" si="35"/>
        <v/>
      </c>
      <c r="H313" t="e">
        <f t="shared" si="37"/>
        <v>#N/A</v>
      </c>
      <c r="I313" t="e">
        <f t="shared" si="36"/>
        <v>#N/A</v>
      </c>
      <c r="K313" t="str">
        <f>MID(INDEX('Old Paths'!$B$10:$AW$25,MOD(ROW()-1,16)+1,INT((ROW()-1)/16)+1),15,2)</f>
        <v/>
      </c>
      <c r="M313" t="s">
        <v>0</v>
      </c>
      <c r="N313" t="s">
        <v>0</v>
      </c>
    </row>
    <row r="314" spans="1:14">
      <c r="A314" s="16" t="e">
        <f>INDEX('Old Paths'!$B$80:$CS$95,MOD(ROW()-1,16)+1,INT((ROW()-1)/16)*2+COLUMN())</f>
        <v>#N/A</v>
      </c>
      <c r="B314" s="16" t="e">
        <f>-1*INDEX('Old Paths'!$B$80:$CS$95,MOD(ROW()-1,16)+1,INT((ROW()-1)/16)*2+COLUMN())</f>
        <v>#N/A</v>
      </c>
      <c r="C314" s="16" t="e">
        <f t="shared" si="32"/>
        <v>#N/A</v>
      </c>
      <c r="D314" s="16" t="e">
        <f t="shared" si="33"/>
        <v>#N/A</v>
      </c>
      <c r="F314" t="str">
        <f t="shared" si="34"/>
        <v/>
      </c>
      <c r="G314" t="str">
        <f t="shared" si="35"/>
        <v/>
      </c>
      <c r="H314" t="e">
        <f t="shared" si="37"/>
        <v>#N/A</v>
      </c>
      <c r="I314" t="e">
        <f t="shared" si="36"/>
        <v>#N/A</v>
      </c>
      <c r="K314" t="str">
        <f>MID(INDEX('Old Paths'!$B$10:$AW$25,MOD(ROW()-1,16)+1,INT((ROW()-1)/16)+1),15,2)</f>
        <v/>
      </c>
      <c r="M314" t="s">
        <v>0</v>
      </c>
      <c r="N314" t="s">
        <v>0</v>
      </c>
    </row>
    <row r="315" spans="1:14">
      <c r="A315" s="16" t="e">
        <f>INDEX('Old Paths'!$B$80:$CS$95,MOD(ROW()-1,16)+1,INT((ROW()-1)/16)*2+COLUMN())</f>
        <v>#N/A</v>
      </c>
      <c r="B315" s="16" t="e">
        <f>-1*INDEX('Old Paths'!$B$80:$CS$95,MOD(ROW()-1,16)+1,INT((ROW()-1)/16)*2+COLUMN())</f>
        <v>#N/A</v>
      </c>
      <c r="C315" s="16" t="e">
        <f t="shared" si="32"/>
        <v>#N/A</v>
      </c>
      <c r="D315" s="16" t="e">
        <f t="shared" si="33"/>
        <v>#N/A</v>
      </c>
      <c r="F315" t="str">
        <f t="shared" si="34"/>
        <v/>
      </c>
      <c r="G315" t="str">
        <f t="shared" si="35"/>
        <v/>
      </c>
      <c r="H315" t="e">
        <f t="shared" si="37"/>
        <v>#N/A</v>
      </c>
      <c r="I315" t="e">
        <f t="shared" si="36"/>
        <v>#N/A</v>
      </c>
      <c r="K315" t="str">
        <f>MID(INDEX('Old Paths'!$B$10:$AW$25,MOD(ROW()-1,16)+1,INT((ROW()-1)/16)+1),15,2)</f>
        <v/>
      </c>
      <c r="M315" t="s">
        <v>0</v>
      </c>
      <c r="N315" t="s">
        <v>0</v>
      </c>
    </row>
    <row r="316" spans="1:14">
      <c r="A316" s="16" t="e">
        <f>INDEX('Old Paths'!$B$80:$CS$95,MOD(ROW()-1,16)+1,INT((ROW()-1)/16)*2+COLUMN())</f>
        <v>#N/A</v>
      </c>
      <c r="B316" s="16" t="e">
        <f>-1*INDEX('Old Paths'!$B$80:$CS$95,MOD(ROW()-1,16)+1,INT((ROW()-1)/16)*2+COLUMN())</f>
        <v>#N/A</v>
      </c>
      <c r="C316" s="16" t="e">
        <f t="shared" si="32"/>
        <v>#N/A</v>
      </c>
      <c r="D316" s="16" t="e">
        <f t="shared" si="33"/>
        <v>#N/A</v>
      </c>
      <c r="F316" t="str">
        <f t="shared" si="34"/>
        <v/>
      </c>
      <c r="G316" t="str">
        <f t="shared" si="35"/>
        <v/>
      </c>
      <c r="H316" t="e">
        <f t="shared" si="37"/>
        <v>#N/A</v>
      </c>
      <c r="I316" t="e">
        <f t="shared" si="36"/>
        <v>#N/A</v>
      </c>
      <c r="K316" t="str">
        <f>MID(INDEX('Old Paths'!$B$10:$AW$25,MOD(ROW()-1,16)+1,INT((ROW()-1)/16)+1),15,2)</f>
        <v/>
      </c>
      <c r="M316" t="s">
        <v>0</v>
      </c>
      <c r="N316" t="s">
        <v>0</v>
      </c>
    </row>
    <row r="317" spans="1:14">
      <c r="A317" s="16" t="e">
        <f>INDEX('Old Paths'!$B$80:$CS$95,MOD(ROW()-1,16)+1,INT((ROW()-1)/16)*2+COLUMN())</f>
        <v>#N/A</v>
      </c>
      <c r="B317" s="16" t="e">
        <f>-1*INDEX('Old Paths'!$B$80:$CS$95,MOD(ROW()-1,16)+1,INT((ROW()-1)/16)*2+COLUMN())</f>
        <v>#N/A</v>
      </c>
      <c r="C317" s="16" t="e">
        <f t="shared" si="32"/>
        <v>#N/A</v>
      </c>
      <c r="D317" s="16" t="e">
        <f t="shared" si="33"/>
        <v>#N/A</v>
      </c>
      <c r="F317" t="str">
        <f t="shared" si="34"/>
        <v/>
      </c>
      <c r="G317" t="str">
        <f t="shared" si="35"/>
        <v/>
      </c>
      <c r="H317" t="e">
        <f t="shared" si="37"/>
        <v>#N/A</v>
      </c>
      <c r="I317" t="e">
        <f t="shared" si="36"/>
        <v>#N/A</v>
      </c>
      <c r="K317" t="str">
        <f>MID(INDEX('Old Paths'!$B$10:$AW$25,MOD(ROW()-1,16)+1,INT((ROW()-1)/16)+1),15,2)</f>
        <v/>
      </c>
      <c r="M317" t="s">
        <v>0</v>
      </c>
      <c r="N317" t="s">
        <v>0</v>
      </c>
    </row>
    <row r="318" spans="1:14">
      <c r="A318" s="16" t="e">
        <f>INDEX('Old Paths'!$B$80:$CS$95,MOD(ROW()-1,16)+1,INT((ROW()-1)/16)*2+COLUMN())</f>
        <v>#N/A</v>
      </c>
      <c r="B318" s="16" t="e">
        <f>-1*INDEX('Old Paths'!$B$80:$CS$95,MOD(ROW()-1,16)+1,INT((ROW()-1)/16)*2+COLUMN())</f>
        <v>#N/A</v>
      </c>
      <c r="C318" s="16" t="e">
        <f t="shared" si="32"/>
        <v>#N/A</v>
      </c>
      <c r="D318" s="16" t="e">
        <f t="shared" si="33"/>
        <v>#N/A</v>
      </c>
      <c r="F318" t="str">
        <f t="shared" si="34"/>
        <v/>
      </c>
      <c r="G318" t="str">
        <f t="shared" si="35"/>
        <v/>
      </c>
      <c r="H318" t="e">
        <f t="shared" si="37"/>
        <v>#N/A</v>
      </c>
      <c r="I318" t="e">
        <f t="shared" si="36"/>
        <v>#N/A</v>
      </c>
      <c r="K318" t="str">
        <f>MID(INDEX('Old Paths'!$B$10:$AW$25,MOD(ROW()-1,16)+1,INT((ROW()-1)/16)+1),15,2)</f>
        <v/>
      </c>
      <c r="M318" t="s">
        <v>0</v>
      </c>
      <c r="N318" t="s">
        <v>0</v>
      </c>
    </row>
    <row r="319" spans="1:14">
      <c r="A319" s="16" t="e">
        <f>INDEX('Old Paths'!$B$80:$CS$95,MOD(ROW()-1,16)+1,INT((ROW()-1)/16)*2+COLUMN())</f>
        <v>#N/A</v>
      </c>
      <c r="B319" s="16" t="e">
        <f>-1*INDEX('Old Paths'!$B$80:$CS$95,MOD(ROW()-1,16)+1,INT((ROW()-1)/16)*2+COLUMN())</f>
        <v>#N/A</v>
      </c>
      <c r="C319" s="16" t="e">
        <f t="shared" si="32"/>
        <v>#N/A</v>
      </c>
      <c r="D319" s="16" t="e">
        <f t="shared" si="33"/>
        <v>#N/A</v>
      </c>
      <c r="F319" t="str">
        <f t="shared" si="34"/>
        <v/>
      </c>
      <c r="G319" t="str">
        <f t="shared" si="35"/>
        <v/>
      </c>
      <c r="H319" t="e">
        <f t="shared" si="37"/>
        <v>#N/A</v>
      </c>
      <c r="I319" t="e">
        <f t="shared" si="36"/>
        <v>#N/A</v>
      </c>
      <c r="K319" t="str">
        <f>MID(INDEX('Old Paths'!$B$10:$AW$25,MOD(ROW()-1,16)+1,INT((ROW()-1)/16)+1),15,2)</f>
        <v/>
      </c>
      <c r="M319" t="s">
        <v>447</v>
      </c>
      <c r="N319" t="s">
        <v>0</v>
      </c>
    </row>
    <row r="320" spans="1:14">
      <c r="A320" s="16" t="e">
        <f>INDEX('Old Paths'!$B$80:$CS$95,MOD(ROW()-1,16)+1,INT((ROW()-1)/16)*2+COLUMN())</f>
        <v>#N/A</v>
      </c>
      <c r="B320" s="16" t="e">
        <f>-1*INDEX('Old Paths'!$B$80:$CS$95,MOD(ROW()-1,16)+1,INT((ROW()-1)/16)*2+COLUMN())</f>
        <v>#N/A</v>
      </c>
      <c r="C320" s="16" t="e">
        <f t="shared" si="32"/>
        <v>#N/A</v>
      </c>
      <c r="D320" s="16" t="e">
        <f t="shared" si="33"/>
        <v>#N/A</v>
      </c>
      <c r="F320" t="str">
        <f t="shared" si="34"/>
        <v/>
      </c>
      <c r="G320" t="str">
        <f t="shared" si="35"/>
        <v/>
      </c>
      <c r="H320" t="e">
        <f t="shared" si="37"/>
        <v>#N/A</v>
      </c>
      <c r="I320" t="e">
        <f t="shared" si="36"/>
        <v>#N/A</v>
      </c>
      <c r="K320" t="str">
        <f>MID(INDEX('Old Paths'!$B$10:$AW$25,MOD(ROW()-1,16)+1,INT((ROW()-1)/16)+1),15,2)</f>
        <v/>
      </c>
      <c r="M320" t="s">
        <v>0</v>
      </c>
      <c r="N320" t="s">
        <v>0</v>
      </c>
    </row>
    <row r="321" spans="1:14">
      <c r="A321" s="16">
        <f>INDEX('Old Paths'!$B$80:$CS$95,MOD(ROW()-1,16)+1,INT((ROW()-1)/16)*2+COLUMN())</f>
        <v>-51</v>
      </c>
      <c r="B321" s="16">
        <f>-1*INDEX('Old Paths'!$B$80:$CS$95,MOD(ROW()-1,16)+1,INT((ROW()-1)/16)*2+COLUMN())</f>
        <v>3</v>
      </c>
      <c r="C321" s="16">
        <f t="shared" ref="C321:C384" si="38">IF(AND(OR($A321,$B321),OR($A322,$B322)),A322-A321,"")</f>
        <v>8</v>
      </c>
      <c r="D321" s="16">
        <f t="shared" ref="D321:D384" si="39">IF(AND(OR($A321,$B321),OR($A322,$B322)),B322-B321,"")</f>
        <v>0</v>
      </c>
      <c r="F321">
        <f t="shared" si="34"/>
        <v>0</v>
      </c>
      <c r="G321">
        <f t="shared" si="35"/>
        <v>0</v>
      </c>
      <c r="H321">
        <f t="shared" si="37"/>
        <v>0</v>
      </c>
      <c r="I321">
        <f t="shared" si="36"/>
        <v>0</v>
      </c>
      <c r="K321" t="str">
        <f>MID(INDEX('Old Paths'!$B$10:$AW$25,MOD(ROW()-1,16)+1,INT((ROW()-1)/16)+1),15,2)</f>
        <v>FC</v>
      </c>
      <c r="M321" t="s">
        <v>0</v>
      </c>
      <c r="N321" t="s">
        <v>0</v>
      </c>
    </row>
    <row r="322" spans="1:14">
      <c r="A322" s="16">
        <f>INDEX('Old Paths'!$B$80:$CS$95,MOD(ROW()-1,16)+1,INT((ROW()-1)/16)*2+COLUMN())</f>
        <v>-43</v>
      </c>
      <c r="B322" s="16">
        <f>-1*INDEX('Old Paths'!$B$80:$CS$95,MOD(ROW()-1,16)+1,INT((ROW()-1)/16)*2+COLUMN())</f>
        <v>3</v>
      </c>
      <c r="C322" s="16">
        <f t="shared" si="38"/>
        <v>7</v>
      </c>
      <c r="D322" s="16">
        <f t="shared" si="39"/>
        <v>2</v>
      </c>
      <c r="F322">
        <f t="shared" ref="F322:F385" si="40">IFERROR(D322/C322,"")</f>
        <v>0.2857142857142857</v>
      </c>
      <c r="G322">
        <f t="shared" ref="G322:G385" si="41">IFERROR(ATAN(F322)*180/PI(),"")</f>
        <v>15.945395900922856</v>
      </c>
      <c r="H322">
        <f t="shared" si="37"/>
        <v>15.945395900922856</v>
      </c>
      <c r="I322">
        <f t="shared" ref="I322:I385" si="42">IF(MAX($C322:$D322)&lt;0,H322-180,IF(AND(D322&lt;0,E322&gt;0),H322+180,H322))</f>
        <v>15.945395900922856</v>
      </c>
      <c r="K322" t="str">
        <f>MID(INDEX('Old Paths'!$B$10:$AW$25,MOD(ROW()-1,16)+1,INT((ROW()-1)/16)+1),15,2)</f>
        <v>0B</v>
      </c>
      <c r="M322" t="s">
        <v>0</v>
      </c>
      <c r="N322" t="s">
        <v>0</v>
      </c>
    </row>
    <row r="323" spans="1:14">
      <c r="A323" s="16">
        <f>INDEX('Old Paths'!$B$80:$CS$95,MOD(ROW()-1,16)+1,INT((ROW()-1)/16)*2+COLUMN())</f>
        <v>-36</v>
      </c>
      <c r="B323" s="16">
        <f>-1*INDEX('Old Paths'!$B$80:$CS$95,MOD(ROW()-1,16)+1,INT((ROW()-1)/16)*2+COLUMN())</f>
        <v>5</v>
      </c>
      <c r="C323" s="16">
        <f t="shared" si="38"/>
        <v>5</v>
      </c>
      <c r="D323" s="16">
        <f t="shared" si="39"/>
        <v>4</v>
      </c>
      <c r="F323">
        <f t="shared" si="40"/>
        <v>0.8</v>
      </c>
      <c r="G323">
        <f t="shared" si="41"/>
        <v>38.659808254090095</v>
      </c>
      <c r="H323">
        <f t="shared" si="37"/>
        <v>38.659808254090095</v>
      </c>
      <c r="I323">
        <f t="shared" si="42"/>
        <v>38.659808254090095</v>
      </c>
      <c r="K323" t="str">
        <f>MID(INDEX('Old Paths'!$B$10:$AW$25,MOD(ROW()-1,16)+1,INT((ROW()-1)/16)+1),15,2)</f>
        <v>0A</v>
      </c>
      <c r="M323" t="s">
        <v>0</v>
      </c>
      <c r="N323" t="s">
        <v>0</v>
      </c>
    </row>
    <row r="324" spans="1:14">
      <c r="A324" s="16">
        <f>INDEX('Old Paths'!$B$80:$CS$95,MOD(ROW()-1,16)+1,INT((ROW()-1)/16)*2+COLUMN())</f>
        <v>-31</v>
      </c>
      <c r="B324" s="16">
        <f>-1*INDEX('Old Paths'!$B$80:$CS$95,MOD(ROW()-1,16)+1,INT((ROW()-1)/16)*2+COLUMN())</f>
        <v>9</v>
      </c>
      <c r="C324" s="16">
        <f t="shared" si="38"/>
        <v>6</v>
      </c>
      <c r="D324" s="16">
        <f t="shared" si="39"/>
        <v>2</v>
      </c>
      <c r="F324">
        <f t="shared" si="40"/>
        <v>0.33333333333333331</v>
      </c>
      <c r="G324">
        <f t="shared" si="41"/>
        <v>18.43494882292201</v>
      </c>
      <c r="H324">
        <f t="shared" si="37"/>
        <v>18.43494882292201</v>
      </c>
      <c r="I324">
        <f t="shared" si="42"/>
        <v>18.43494882292201</v>
      </c>
      <c r="K324" t="str">
        <f>MID(INDEX('Old Paths'!$B$10:$AW$25,MOD(ROW()-1,16)+1,INT((ROW()-1)/16)+1),15,2)</f>
        <v>0B</v>
      </c>
      <c r="M324" t="s">
        <v>0</v>
      </c>
      <c r="N324" t="s">
        <v>0</v>
      </c>
    </row>
    <row r="325" spans="1:14">
      <c r="A325" s="16">
        <f>INDEX('Old Paths'!$B$80:$CS$95,MOD(ROW()-1,16)+1,INT((ROW()-1)/16)*2+COLUMN())</f>
        <v>-25</v>
      </c>
      <c r="B325" s="16">
        <f>-1*INDEX('Old Paths'!$B$80:$CS$95,MOD(ROW()-1,16)+1,INT((ROW()-1)/16)*2+COLUMN())</f>
        <v>11</v>
      </c>
      <c r="C325" s="16">
        <f t="shared" si="38"/>
        <v>7</v>
      </c>
      <c r="D325" s="16">
        <f t="shared" si="39"/>
        <v>0</v>
      </c>
      <c r="F325">
        <f t="shared" si="40"/>
        <v>0</v>
      </c>
      <c r="G325">
        <f t="shared" si="41"/>
        <v>0</v>
      </c>
      <c r="H325">
        <f t="shared" si="37"/>
        <v>0</v>
      </c>
      <c r="I325">
        <f t="shared" si="42"/>
        <v>0</v>
      </c>
      <c r="K325" t="str">
        <f>MID(INDEX('Old Paths'!$B$10:$AW$25,MOD(ROW()-1,16)+1,INT((ROW()-1)/16)+1),15,2)</f>
        <v>FC</v>
      </c>
      <c r="M325" t="s">
        <v>0</v>
      </c>
      <c r="N325" t="s">
        <v>0</v>
      </c>
    </row>
    <row r="326" spans="1:14">
      <c r="A326" s="16">
        <f>INDEX('Old Paths'!$B$80:$CS$95,MOD(ROW()-1,16)+1,INT((ROW()-1)/16)*2+COLUMN())</f>
        <v>-18</v>
      </c>
      <c r="B326" s="16">
        <f>-1*INDEX('Old Paths'!$B$80:$CS$95,MOD(ROW()-1,16)+1,INT((ROW()-1)/16)*2+COLUMN())</f>
        <v>11</v>
      </c>
      <c r="C326" s="16" t="e">
        <f t="shared" si="38"/>
        <v>#N/A</v>
      </c>
      <c r="D326" s="16" t="e">
        <f t="shared" si="39"/>
        <v>#N/A</v>
      </c>
      <c r="F326" t="str">
        <f t="shared" si="40"/>
        <v/>
      </c>
      <c r="G326" t="str">
        <f t="shared" si="41"/>
        <v/>
      </c>
      <c r="H326" t="e">
        <f t="shared" si="37"/>
        <v>#N/A</v>
      </c>
      <c r="I326" t="e">
        <f t="shared" si="42"/>
        <v>#N/A</v>
      </c>
      <c r="K326" t="str">
        <f>MID(INDEX('Old Paths'!$B$10:$AW$25,MOD(ROW()-1,16)+1,INT((ROW()-1)/16)+1),15,2)</f>
        <v>00</v>
      </c>
      <c r="M326" t="s">
        <v>0</v>
      </c>
      <c r="N326" t="s">
        <v>0</v>
      </c>
    </row>
    <row r="327" spans="1:14">
      <c r="A327" s="16" t="e">
        <f>INDEX('Old Paths'!$B$80:$CS$95,MOD(ROW()-1,16)+1,INT((ROW()-1)/16)*2+COLUMN())</f>
        <v>#N/A</v>
      </c>
      <c r="B327" s="16" t="e">
        <f>-1*INDEX('Old Paths'!$B$80:$CS$95,MOD(ROW()-1,16)+1,INT((ROW()-1)/16)*2+COLUMN())</f>
        <v>#N/A</v>
      </c>
      <c r="C327" s="16" t="e">
        <f t="shared" si="38"/>
        <v>#N/A</v>
      </c>
      <c r="D327" s="16" t="e">
        <f t="shared" si="39"/>
        <v>#N/A</v>
      </c>
      <c r="F327" t="str">
        <f t="shared" si="40"/>
        <v/>
      </c>
      <c r="G327" t="str">
        <f t="shared" si="41"/>
        <v/>
      </c>
      <c r="H327" t="e">
        <f t="shared" si="37"/>
        <v>#N/A</v>
      </c>
      <c r="I327" t="e">
        <f t="shared" si="42"/>
        <v>#N/A</v>
      </c>
      <c r="K327" t="str">
        <f>MID(INDEX('Old Paths'!$B$10:$AW$25,MOD(ROW()-1,16)+1,INT((ROW()-1)/16)+1),15,2)</f>
        <v/>
      </c>
      <c r="M327" t="s">
        <v>0</v>
      </c>
      <c r="N327" t="s">
        <v>0</v>
      </c>
    </row>
    <row r="328" spans="1:14">
      <c r="A328" s="16" t="e">
        <f>INDEX('Old Paths'!$B$80:$CS$95,MOD(ROW()-1,16)+1,INT((ROW()-1)/16)*2+COLUMN())</f>
        <v>#N/A</v>
      </c>
      <c r="B328" s="16" t="e">
        <f>-1*INDEX('Old Paths'!$B$80:$CS$95,MOD(ROW()-1,16)+1,INT((ROW()-1)/16)*2+COLUMN())</f>
        <v>#N/A</v>
      </c>
      <c r="C328" s="16" t="e">
        <f t="shared" si="38"/>
        <v>#N/A</v>
      </c>
      <c r="D328" s="16" t="e">
        <f t="shared" si="39"/>
        <v>#N/A</v>
      </c>
      <c r="F328" t="str">
        <f t="shared" si="40"/>
        <v/>
      </c>
      <c r="G328" t="str">
        <f t="shared" si="41"/>
        <v/>
      </c>
      <c r="H328" t="e">
        <f t="shared" si="37"/>
        <v>#N/A</v>
      </c>
      <c r="I328" t="e">
        <f t="shared" si="42"/>
        <v>#N/A</v>
      </c>
      <c r="K328" t="str">
        <f>MID(INDEX('Old Paths'!$B$10:$AW$25,MOD(ROW()-1,16)+1,INT((ROW()-1)/16)+1),15,2)</f>
        <v/>
      </c>
      <c r="M328" t="s">
        <v>0</v>
      </c>
      <c r="N328" t="s">
        <v>0</v>
      </c>
    </row>
    <row r="329" spans="1:14">
      <c r="A329" s="16" t="e">
        <f>INDEX('Old Paths'!$B$80:$CS$95,MOD(ROW()-1,16)+1,INT((ROW()-1)/16)*2+COLUMN())</f>
        <v>#N/A</v>
      </c>
      <c r="B329" s="16" t="e">
        <f>-1*INDEX('Old Paths'!$B$80:$CS$95,MOD(ROW()-1,16)+1,INT((ROW()-1)/16)*2+COLUMN())</f>
        <v>#N/A</v>
      </c>
      <c r="C329" s="16" t="e">
        <f t="shared" si="38"/>
        <v>#N/A</v>
      </c>
      <c r="D329" s="16" t="e">
        <f t="shared" si="39"/>
        <v>#N/A</v>
      </c>
      <c r="F329" t="str">
        <f t="shared" si="40"/>
        <v/>
      </c>
      <c r="G329" t="str">
        <f t="shared" si="41"/>
        <v/>
      </c>
      <c r="H329" t="e">
        <f t="shared" si="37"/>
        <v>#N/A</v>
      </c>
      <c r="I329" t="e">
        <f t="shared" si="42"/>
        <v>#N/A</v>
      </c>
      <c r="K329" t="str">
        <f>MID(INDEX('Old Paths'!$B$10:$AW$25,MOD(ROW()-1,16)+1,INT((ROW()-1)/16)+1),15,2)</f>
        <v/>
      </c>
      <c r="M329" t="s">
        <v>0</v>
      </c>
      <c r="N329" t="s">
        <v>0</v>
      </c>
    </row>
    <row r="330" spans="1:14">
      <c r="A330" s="16" t="e">
        <f>INDEX('Old Paths'!$B$80:$CS$95,MOD(ROW()-1,16)+1,INT((ROW()-1)/16)*2+COLUMN())</f>
        <v>#N/A</v>
      </c>
      <c r="B330" s="16" t="e">
        <f>-1*INDEX('Old Paths'!$B$80:$CS$95,MOD(ROW()-1,16)+1,INT((ROW()-1)/16)*2+COLUMN())</f>
        <v>#N/A</v>
      </c>
      <c r="C330" s="16" t="e">
        <f t="shared" si="38"/>
        <v>#N/A</v>
      </c>
      <c r="D330" s="16" t="e">
        <f t="shared" si="39"/>
        <v>#N/A</v>
      </c>
      <c r="F330" t="str">
        <f t="shared" si="40"/>
        <v/>
      </c>
      <c r="G330" t="str">
        <f t="shared" si="41"/>
        <v/>
      </c>
      <c r="H330" t="e">
        <f t="shared" si="37"/>
        <v>#N/A</v>
      </c>
      <c r="I330" t="e">
        <f t="shared" si="42"/>
        <v>#N/A</v>
      </c>
      <c r="K330" t="str">
        <f>MID(INDEX('Old Paths'!$B$10:$AW$25,MOD(ROW()-1,16)+1,INT((ROW()-1)/16)+1),15,2)</f>
        <v/>
      </c>
      <c r="M330" t="s">
        <v>447</v>
      </c>
      <c r="N330" t="s">
        <v>0</v>
      </c>
    </row>
    <row r="331" spans="1:14">
      <c r="A331" s="16" t="e">
        <f>INDEX('Old Paths'!$B$80:$CS$95,MOD(ROW()-1,16)+1,INT((ROW()-1)/16)*2+COLUMN())</f>
        <v>#N/A</v>
      </c>
      <c r="B331" s="16" t="e">
        <f>-1*INDEX('Old Paths'!$B$80:$CS$95,MOD(ROW()-1,16)+1,INT((ROW()-1)/16)*2+COLUMN())</f>
        <v>#N/A</v>
      </c>
      <c r="C331" s="16" t="e">
        <f t="shared" si="38"/>
        <v>#N/A</v>
      </c>
      <c r="D331" s="16" t="e">
        <f t="shared" si="39"/>
        <v>#N/A</v>
      </c>
      <c r="F331" t="str">
        <f t="shared" si="40"/>
        <v/>
      </c>
      <c r="G331" t="str">
        <f t="shared" si="41"/>
        <v/>
      </c>
      <c r="H331" t="e">
        <f t="shared" si="37"/>
        <v>#N/A</v>
      </c>
      <c r="I331" t="e">
        <f t="shared" si="42"/>
        <v>#N/A</v>
      </c>
      <c r="K331" t="str">
        <f>MID(INDEX('Old Paths'!$B$10:$AW$25,MOD(ROW()-1,16)+1,INT((ROW()-1)/16)+1),15,2)</f>
        <v/>
      </c>
      <c r="M331" t="s">
        <v>0</v>
      </c>
      <c r="N331" t="s">
        <v>0</v>
      </c>
    </row>
    <row r="332" spans="1:14">
      <c r="A332" s="16" t="e">
        <f>INDEX('Old Paths'!$B$80:$CS$95,MOD(ROW()-1,16)+1,INT((ROW()-1)/16)*2+COLUMN())</f>
        <v>#N/A</v>
      </c>
      <c r="B332" s="16" t="e">
        <f>-1*INDEX('Old Paths'!$B$80:$CS$95,MOD(ROW()-1,16)+1,INT((ROW()-1)/16)*2+COLUMN())</f>
        <v>#N/A</v>
      </c>
      <c r="C332" s="16" t="e">
        <f t="shared" si="38"/>
        <v>#N/A</v>
      </c>
      <c r="D332" s="16" t="e">
        <f t="shared" si="39"/>
        <v>#N/A</v>
      </c>
      <c r="F332" t="str">
        <f t="shared" si="40"/>
        <v/>
      </c>
      <c r="G332" t="str">
        <f t="shared" si="41"/>
        <v/>
      </c>
      <c r="H332" t="e">
        <f t="shared" si="37"/>
        <v>#N/A</v>
      </c>
      <c r="I332" t="e">
        <f t="shared" si="42"/>
        <v>#N/A</v>
      </c>
      <c r="K332" t="str">
        <f>MID(INDEX('Old Paths'!$B$10:$AW$25,MOD(ROW()-1,16)+1,INT((ROW()-1)/16)+1),15,2)</f>
        <v/>
      </c>
      <c r="M332" t="s">
        <v>0</v>
      </c>
      <c r="N332" t="s">
        <v>0</v>
      </c>
    </row>
    <row r="333" spans="1:14">
      <c r="A333" s="16" t="e">
        <f>INDEX('Old Paths'!$B$80:$CS$95,MOD(ROW()-1,16)+1,INT((ROW()-1)/16)*2+COLUMN())</f>
        <v>#N/A</v>
      </c>
      <c r="B333" s="16" t="e">
        <f>-1*INDEX('Old Paths'!$B$80:$CS$95,MOD(ROW()-1,16)+1,INT((ROW()-1)/16)*2+COLUMN())</f>
        <v>#N/A</v>
      </c>
      <c r="C333" s="16" t="e">
        <f t="shared" si="38"/>
        <v>#N/A</v>
      </c>
      <c r="D333" s="16" t="e">
        <f t="shared" si="39"/>
        <v>#N/A</v>
      </c>
      <c r="F333" t="str">
        <f t="shared" si="40"/>
        <v/>
      </c>
      <c r="G333" t="str">
        <f t="shared" si="41"/>
        <v/>
      </c>
      <c r="H333" t="e">
        <f t="shared" si="37"/>
        <v>#N/A</v>
      </c>
      <c r="I333" t="e">
        <f t="shared" si="42"/>
        <v>#N/A</v>
      </c>
      <c r="K333" t="str">
        <f>MID(INDEX('Old Paths'!$B$10:$AW$25,MOD(ROW()-1,16)+1,INT((ROW()-1)/16)+1),15,2)</f>
        <v/>
      </c>
      <c r="M333" t="s">
        <v>0</v>
      </c>
      <c r="N333" t="s">
        <v>0</v>
      </c>
    </row>
    <row r="334" spans="1:14">
      <c r="A334" s="16" t="e">
        <f>INDEX('Old Paths'!$B$80:$CS$95,MOD(ROW()-1,16)+1,INT((ROW()-1)/16)*2+COLUMN())</f>
        <v>#N/A</v>
      </c>
      <c r="B334" s="16" t="e">
        <f>-1*INDEX('Old Paths'!$B$80:$CS$95,MOD(ROW()-1,16)+1,INT((ROW()-1)/16)*2+COLUMN())</f>
        <v>#N/A</v>
      </c>
      <c r="C334" s="16" t="e">
        <f t="shared" si="38"/>
        <v>#N/A</v>
      </c>
      <c r="D334" s="16" t="e">
        <f t="shared" si="39"/>
        <v>#N/A</v>
      </c>
      <c r="F334" t="str">
        <f t="shared" si="40"/>
        <v/>
      </c>
      <c r="G334" t="str">
        <f t="shared" si="41"/>
        <v/>
      </c>
      <c r="H334" t="e">
        <f t="shared" si="37"/>
        <v>#N/A</v>
      </c>
      <c r="I334" t="e">
        <f t="shared" si="42"/>
        <v>#N/A</v>
      </c>
      <c r="K334" t="str">
        <f>MID(INDEX('Old Paths'!$B$10:$AW$25,MOD(ROW()-1,16)+1,INT((ROW()-1)/16)+1),15,2)</f>
        <v/>
      </c>
      <c r="M334" t="s">
        <v>0</v>
      </c>
      <c r="N334" t="s">
        <v>0</v>
      </c>
    </row>
    <row r="335" spans="1:14">
      <c r="A335" s="16" t="e">
        <f>INDEX('Old Paths'!$B$80:$CS$95,MOD(ROW()-1,16)+1,INT((ROW()-1)/16)*2+COLUMN())</f>
        <v>#N/A</v>
      </c>
      <c r="B335" s="16" t="e">
        <f>-1*INDEX('Old Paths'!$B$80:$CS$95,MOD(ROW()-1,16)+1,INT((ROW()-1)/16)*2+COLUMN())</f>
        <v>#N/A</v>
      </c>
      <c r="C335" s="16" t="e">
        <f t="shared" si="38"/>
        <v>#N/A</v>
      </c>
      <c r="D335" s="16" t="e">
        <f t="shared" si="39"/>
        <v>#N/A</v>
      </c>
      <c r="F335" t="str">
        <f t="shared" si="40"/>
        <v/>
      </c>
      <c r="G335" t="str">
        <f t="shared" si="41"/>
        <v/>
      </c>
      <c r="H335" t="e">
        <f t="shared" si="37"/>
        <v>#N/A</v>
      </c>
      <c r="I335" t="e">
        <f t="shared" si="42"/>
        <v>#N/A</v>
      </c>
      <c r="K335" t="str">
        <f>MID(INDEX('Old Paths'!$B$10:$AW$25,MOD(ROW()-1,16)+1,INT((ROW()-1)/16)+1),15,2)</f>
        <v/>
      </c>
      <c r="M335" t="s">
        <v>0</v>
      </c>
      <c r="N335" t="s">
        <v>0</v>
      </c>
    </row>
    <row r="336" spans="1:14">
      <c r="A336" s="16" t="e">
        <f>INDEX('Old Paths'!$B$80:$CS$95,MOD(ROW()-1,16)+1,INT((ROW()-1)/16)*2+COLUMN())</f>
        <v>#N/A</v>
      </c>
      <c r="B336" s="16" t="e">
        <f>-1*INDEX('Old Paths'!$B$80:$CS$95,MOD(ROW()-1,16)+1,INT((ROW()-1)/16)*2+COLUMN())</f>
        <v>#N/A</v>
      </c>
      <c r="C336" s="16" t="e">
        <f t="shared" si="38"/>
        <v>#N/A</v>
      </c>
      <c r="D336" s="16" t="e">
        <f t="shared" si="39"/>
        <v>#N/A</v>
      </c>
      <c r="F336" t="str">
        <f t="shared" si="40"/>
        <v/>
      </c>
      <c r="G336" t="str">
        <f t="shared" si="41"/>
        <v/>
      </c>
      <c r="H336" t="e">
        <f t="shared" si="37"/>
        <v>#N/A</v>
      </c>
      <c r="I336" t="e">
        <f t="shared" si="42"/>
        <v>#N/A</v>
      </c>
      <c r="K336" t="str">
        <f>MID(INDEX('Old Paths'!$B$10:$AW$25,MOD(ROW()-1,16)+1,INT((ROW()-1)/16)+1),15,2)</f>
        <v/>
      </c>
      <c r="M336" t="s">
        <v>0</v>
      </c>
      <c r="N336" t="s">
        <v>0</v>
      </c>
    </row>
    <row r="337" spans="1:14">
      <c r="A337" s="16">
        <f>INDEX('Old Paths'!$B$80:$CS$95,MOD(ROW()-1,16)+1,INT((ROW()-1)/16)*2+COLUMN())</f>
        <v>-18</v>
      </c>
      <c r="B337" s="16">
        <f>-1*INDEX('Old Paths'!$B$80:$CS$95,MOD(ROW()-1,16)+1,INT((ROW()-1)/16)*2+COLUMN())</f>
        <v>11</v>
      </c>
      <c r="C337" s="16">
        <f t="shared" si="38"/>
        <v>10</v>
      </c>
      <c r="D337" s="16">
        <f t="shared" si="39"/>
        <v>-1</v>
      </c>
      <c r="F337">
        <f t="shared" si="40"/>
        <v>-0.1</v>
      </c>
      <c r="G337">
        <f t="shared" si="41"/>
        <v>-5.710593137499643</v>
      </c>
      <c r="H337">
        <f t="shared" si="37"/>
        <v>-5.710593137499643</v>
      </c>
      <c r="I337">
        <f t="shared" si="42"/>
        <v>-5.710593137499643</v>
      </c>
      <c r="K337" t="str">
        <f>MID(INDEX('Old Paths'!$B$10:$AW$25,MOD(ROW()-1,16)+1,INT((ROW()-1)/16)+1),15,2)</f>
        <v>FC</v>
      </c>
      <c r="M337" t="s">
        <v>0</v>
      </c>
      <c r="N337" t="s">
        <v>0</v>
      </c>
    </row>
    <row r="338" spans="1:14">
      <c r="A338" s="16">
        <f>INDEX('Old Paths'!$B$80:$CS$95,MOD(ROW()-1,16)+1,INT((ROW()-1)/16)*2+COLUMN())</f>
        <v>-8</v>
      </c>
      <c r="B338" s="16">
        <f>-1*INDEX('Old Paths'!$B$80:$CS$95,MOD(ROW()-1,16)+1,INT((ROW()-1)/16)*2+COLUMN())</f>
        <v>10</v>
      </c>
      <c r="C338" s="16">
        <f t="shared" si="38"/>
        <v>8</v>
      </c>
      <c r="D338" s="16">
        <f t="shared" si="39"/>
        <v>-4</v>
      </c>
      <c r="F338">
        <f t="shared" si="40"/>
        <v>-0.5</v>
      </c>
      <c r="G338">
        <f t="shared" si="41"/>
        <v>-26.56505117707799</v>
      </c>
      <c r="H338">
        <f t="shared" si="37"/>
        <v>-26.56505117707799</v>
      </c>
      <c r="I338">
        <f t="shared" si="42"/>
        <v>-26.56505117707799</v>
      </c>
      <c r="K338" t="str">
        <f>MID(INDEX('Old Paths'!$B$10:$AW$25,MOD(ROW()-1,16)+1,INT((ROW()-1)/16)+1),15,2)</f>
        <v>FD</v>
      </c>
      <c r="M338" t="s">
        <v>0</v>
      </c>
      <c r="N338" t="s">
        <v>0</v>
      </c>
    </row>
    <row r="339" spans="1:14">
      <c r="A339" s="16">
        <f>INDEX('Old Paths'!$B$80:$CS$95,MOD(ROW()-1,16)+1,INT((ROW()-1)/16)*2+COLUMN())</f>
        <v>0</v>
      </c>
      <c r="B339" s="16">
        <f>-1*INDEX('Old Paths'!$B$80:$CS$95,MOD(ROW()-1,16)+1,INT((ROW()-1)/16)*2+COLUMN())</f>
        <v>6</v>
      </c>
      <c r="C339" s="16">
        <f t="shared" si="38"/>
        <v>4</v>
      </c>
      <c r="D339" s="16">
        <f t="shared" si="39"/>
        <v>-5</v>
      </c>
      <c r="F339">
        <f t="shared" si="40"/>
        <v>-1.25</v>
      </c>
      <c r="G339">
        <f t="shared" si="41"/>
        <v>-51.340191745909912</v>
      </c>
      <c r="H339">
        <f t="shared" si="37"/>
        <v>-51.340191745909912</v>
      </c>
      <c r="I339">
        <f t="shared" si="42"/>
        <v>-51.340191745909912</v>
      </c>
      <c r="K339" t="str">
        <f>MID(INDEX('Old Paths'!$B$10:$AW$25,MOD(ROW()-1,16)+1,INT((ROW()-1)/16)+1),15,2)</f>
        <v>FE</v>
      </c>
      <c r="M339" t="s">
        <v>0</v>
      </c>
      <c r="N339" t="s">
        <v>0</v>
      </c>
    </row>
    <row r="340" spans="1:14">
      <c r="A340" s="16">
        <f>INDEX('Old Paths'!$B$80:$CS$95,MOD(ROW()-1,16)+1,INT((ROW()-1)/16)*2+COLUMN())</f>
        <v>4</v>
      </c>
      <c r="B340" s="16">
        <f>-1*INDEX('Old Paths'!$B$80:$CS$95,MOD(ROW()-1,16)+1,INT((ROW()-1)/16)*2+COLUMN())</f>
        <v>1</v>
      </c>
      <c r="C340" s="16">
        <f t="shared" si="38"/>
        <v>2</v>
      </c>
      <c r="D340" s="16">
        <f t="shared" si="39"/>
        <v>-6</v>
      </c>
      <c r="F340">
        <f t="shared" si="40"/>
        <v>-3</v>
      </c>
      <c r="G340">
        <f t="shared" si="41"/>
        <v>-71.56505117707799</v>
      </c>
      <c r="H340">
        <f t="shared" si="37"/>
        <v>-71.56505117707799</v>
      </c>
      <c r="I340">
        <f t="shared" si="42"/>
        <v>-71.56505117707799</v>
      </c>
      <c r="K340" t="str">
        <f>MID(INDEX('Old Paths'!$B$10:$AW$25,MOD(ROW()-1,16)+1,INT((ROW()-1)/16)+1),15,2)</f>
        <v>FF</v>
      </c>
      <c r="M340" t="s">
        <v>0</v>
      </c>
      <c r="N340" t="s">
        <v>0</v>
      </c>
    </row>
    <row r="341" spans="1:14">
      <c r="A341" s="16">
        <f>INDEX('Old Paths'!$B$80:$CS$95,MOD(ROW()-1,16)+1,INT((ROW()-1)/16)*2+COLUMN())</f>
        <v>6</v>
      </c>
      <c r="B341" s="16">
        <f>-1*INDEX('Old Paths'!$B$80:$CS$95,MOD(ROW()-1,16)+1,INT((ROW()-1)/16)*2+COLUMN())</f>
        <v>-5</v>
      </c>
      <c r="C341" s="16" t="e">
        <f t="shared" si="38"/>
        <v>#N/A</v>
      </c>
      <c r="D341" s="16" t="e">
        <f t="shared" si="39"/>
        <v>#N/A</v>
      </c>
      <c r="F341" t="str">
        <f t="shared" si="40"/>
        <v/>
      </c>
      <c r="G341" t="str">
        <f t="shared" si="41"/>
        <v/>
      </c>
      <c r="H341" t="e">
        <f t="shared" si="37"/>
        <v>#N/A</v>
      </c>
      <c r="I341" t="e">
        <f t="shared" si="42"/>
        <v>#N/A</v>
      </c>
      <c r="K341" t="str">
        <f>MID(INDEX('Old Paths'!$B$10:$AW$25,MOD(ROW()-1,16)+1,INT((ROW()-1)/16)+1),15,2)</f>
        <v>00</v>
      </c>
      <c r="M341" t="s">
        <v>0</v>
      </c>
      <c r="N341" t="s">
        <v>0</v>
      </c>
    </row>
    <row r="342" spans="1:14">
      <c r="A342" s="16" t="e">
        <f>INDEX('Old Paths'!$B$80:$CS$95,MOD(ROW()-1,16)+1,INT((ROW()-1)/16)*2+COLUMN())</f>
        <v>#N/A</v>
      </c>
      <c r="B342" s="16" t="e">
        <f>-1*INDEX('Old Paths'!$B$80:$CS$95,MOD(ROW()-1,16)+1,INT((ROW()-1)/16)*2+COLUMN())</f>
        <v>#N/A</v>
      </c>
      <c r="C342" s="16" t="e">
        <f t="shared" si="38"/>
        <v>#N/A</v>
      </c>
      <c r="D342" s="16" t="e">
        <f t="shared" si="39"/>
        <v>#N/A</v>
      </c>
      <c r="F342" t="str">
        <f t="shared" si="40"/>
        <v/>
      </c>
      <c r="G342" t="str">
        <f t="shared" si="41"/>
        <v/>
      </c>
      <c r="H342" t="e">
        <f t="shared" si="37"/>
        <v>#N/A</v>
      </c>
      <c r="I342" t="e">
        <f t="shared" si="42"/>
        <v>#N/A</v>
      </c>
      <c r="K342" t="str">
        <f>MID(INDEX('Old Paths'!$B$10:$AW$25,MOD(ROW()-1,16)+1,INT((ROW()-1)/16)+1),15,2)</f>
        <v/>
      </c>
      <c r="M342" t="s">
        <v>447</v>
      </c>
      <c r="N342" t="s">
        <v>0</v>
      </c>
    </row>
    <row r="343" spans="1:14">
      <c r="A343" s="16" t="e">
        <f>INDEX('Old Paths'!$B$80:$CS$95,MOD(ROW()-1,16)+1,INT((ROW()-1)/16)*2+COLUMN())</f>
        <v>#N/A</v>
      </c>
      <c r="B343" s="16" t="e">
        <f>-1*INDEX('Old Paths'!$B$80:$CS$95,MOD(ROW()-1,16)+1,INT((ROW()-1)/16)*2+COLUMN())</f>
        <v>#N/A</v>
      </c>
      <c r="C343" s="16" t="e">
        <f t="shared" si="38"/>
        <v>#N/A</v>
      </c>
      <c r="D343" s="16" t="e">
        <f t="shared" si="39"/>
        <v>#N/A</v>
      </c>
      <c r="F343" t="str">
        <f t="shared" si="40"/>
        <v/>
      </c>
      <c r="G343" t="str">
        <f t="shared" si="41"/>
        <v/>
      </c>
      <c r="H343" t="e">
        <f t="shared" si="37"/>
        <v>#N/A</v>
      </c>
      <c r="I343" t="e">
        <f t="shared" si="42"/>
        <v>#N/A</v>
      </c>
      <c r="K343" t="str">
        <f>MID(INDEX('Old Paths'!$B$10:$AW$25,MOD(ROW()-1,16)+1,INT((ROW()-1)/16)+1),15,2)</f>
        <v/>
      </c>
      <c r="M343" t="s">
        <v>0</v>
      </c>
      <c r="N343" t="s">
        <v>0</v>
      </c>
    </row>
    <row r="344" spans="1:14">
      <c r="A344" s="16" t="e">
        <f>INDEX('Old Paths'!$B$80:$CS$95,MOD(ROW()-1,16)+1,INT((ROW()-1)/16)*2+COLUMN())</f>
        <v>#N/A</v>
      </c>
      <c r="B344" s="16" t="e">
        <f>-1*INDEX('Old Paths'!$B$80:$CS$95,MOD(ROW()-1,16)+1,INT((ROW()-1)/16)*2+COLUMN())</f>
        <v>#N/A</v>
      </c>
      <c r="C344" s="16" t="e">
        <f t="shared" si="38"/>
        <v>#N/A</v>
      </c>
      <c r="D344" s="16" t="e">
        <f t="shared" si="39"/>
        <v>#N/A</v>
      </c>
      <c r="F344" t="str">
        <f t="shared" si="40"/>
        <v/>
      </c>
      <c r="G344" t="str">
        <f t="shared" si="41"/>
        <v/>
      </c>
      <c r="H344" t="e">
        <f t="shared" si="37"/>
        <v>#N/A</v>
      </c>
      <c r="I344" t="e">
        <f t="shared" si="42"/>
        <v>#N/A</v>
      </c>
      <c r="K344" t="str">
        <f>MID(INDEX('Old Paths'!$B$10:$AW$25,MOD(ROW()-1,16)+1,INT((ROW()-1)/16)+1),15,2)</f>
        <v/>
      </c>
      <c r="M344" t="s">
        <v>0</v>
      </c>
      <c r="N344" t="s">
        <v>0</v>
      </c>
    </row>
    <row r="345" spans="1:14">
      <c r="A345" s="16" t="e">
        <f>INDEX('Old Paths'!$B$80:$CS$95,MOD(ROW()-1,16)+1,INT((ROW()-1)/16)*2+COLUMN())</f>
        <v>#N/A</v>
      </c>
      <c r="B345" s="16" t="e">
        <f>-1*INDEX('Old Paths'!$B$80:$CS$95,MOD(ROW()-1,16)+1,INT((ROW()-1)/16)*2+COLUMN())</f>
        <v>#N/A</v>
      </c>
      <c r="C345" s="16" t="e">
        <f t="shared" si="38"/>
        <v>#N/A</v>
      </c>
      <c r="D345" s="16" t="e">
        <f t="shared" si="39"/>
        <v>#N/A</v>
      </c>
      <c r="F345" t="str">
        <f t="shared" si="40"/>
        <v/>
      </c>
      <c r="G345" t="str">
        <f t="shared" si="41"/>
        <v/>
      </c>
      <c r="H345" t="e">
        <f t="shared" si="37"/>
        <v>#N/A</v>
      </c>
      <c r="I345" t="e">
        <f t="shared" si="42"/>
        <v>#N/A</v>
      </c>
      <c r="K345" t="str">
        <f>MID(INDEX('Old Paths'!$B$10:$AW$25,MOD(ROW()-1,16)+1,INT((ROW()-1)/16)+1),15,2)</f>
        <v/>
      </c>
      <c r="M345" t="s">
        <v>0</v>
      </c>
      <c r="N345" t="s">
        <v>0</v>
      </c>
    </row>
    <row r="346" spans="1:14">
      <c r="A346" s="16" t="e">
        <f>INDEX('Old Paths'!$B$80:$CS$95,MOD(ROW()-1,16)+1,INT((ROW()-1)/16)*2+COLUMN())</f>
        <v>#N/A</v>
      </c>
      <c r="B346" s="16" t="e">
        <f>-1*INDEX('Old Paths'!$B$80:$CS$95,MOD(ROW()-1,16)+1,INT((ROW()-1)/16)*2+COLUMN())</f>
        <v>#N/A</v>
      </c>
      <c r="C346" s="16" t="e">
        <f t="shared" si="38"/>
        <v>#N/A</v>
      </c>
      <c r="D346" s="16" t="e">
        <f t="shared" si="39"/>
        <v>#N/A</v>
      </c>
      <c r="F346" t="str">
        <f t="shared" si="40"/>
        <v/>
      </c>
      <c r="G346" t="str">
        <f t="shared" si="41"/>
        <v/>
      </c>
      <c r="H346" t="e">
        <f t="shared" si="37"/>
        <v>#N/A</v>
      </c>
      <c r="I346" t="e">
        <f t="shared" si="42"/>
        <v>#N/A</v>
      </c>
      <c r="K346" t="str">
        <f>MID(INDEX('Old Paths'!$B$10:$AW$25,MOD(ROW()-1,16)+1,INT((ROW()-1)/16)+1),15,2)</f>
        <v/>
      </c>
      <c r="M346" t="s">
        <v>0</v>
      </c>
      <c r="N346" t="s">
        <v>0</v>
      </c>
    </row>
    <row r="347" spans="1:14">
      <c r="A347" s="16" t="e">
        <f>INDEX('Old Paths'!$B$80:$CS$95,MOD(ROW()-1,16)+1,INT((ROW()-1)/16)*2+COLUMN())</f>
        <v>#N/A</v>
      </c>
      <c r="B347" s="16" t="e">
        <f>-1*INDEX('Old Paths'!$B$80:$CS$95,MOD(ROW()-1,16)+1,INT((ROW()-1)/16)*2+COLUMN())</f>
        <v>#N/A</v>
      </c>
      <c r="C347" s="16" t="e">
        <f t="shared" si="38"/>
        <v>#N/A</v>
      </c>
      <c r="D347" s="16" t="e">
        <f t="shared" si="39"/>
        <v>#N/A</v>
      </c>
      <c r="F347" t="str">
        <f t="shared" si="40"/>
        <v/>
      </c>
      <c r="G347" t="str">
        <f t="shared" si="41"/>
        <v/>
      </c>
      <c r="H347" t="e">
        <f t="shared" si="37"/>
        <v>#N/A</v>
      </c>
      <c r="I347" t="e">
        <f t="shared" si="42"/>
        <v>#N/A</v>
      </c>
      <c r="K347" t="str">
        <f>MID(INDEX('Old Paths'!$B$10:$AW$25,MOD(ROW()-1,16)+1,INT((ROW()-1)/16)+1),15,2)</f>
        <v/>
      </c>
      <c r="M347" t="s">
        <v>0</v>
      </c>
      <c r="N347" t="s">
        <v>0</v>
      </c>
    </row>
    <row r="348" spans="1:14">
      <c r="A348" s="16" t="e">
        <f>INDEX('Old Paths'!$B$80:$CS$95,MOD(ROW()-1,16)+1,INT((ROW()-1)/16)*2+COLUMN())</f>
        <v>#N/A</v>
      </c>
      <c r="B348" s="16" t="e">
        <f>-1*INDEX('Old Paths'!$B$80:$CS$95,MOD(ROW()-1,16)+1,INT((ROW()-1)/16)*2+COLUMN())</f>
        <v>#N/A</v>
      </c>
      <c r="C348" s="16" t="e">
        <f t="shared" si="38"/>
        <v>#N/A</v>
      </c>
      <c r="D348" s="16" t="e">
        <f t="shared" si="39"/>
        <v>#N/A</v>
      </c>
      <c r="F348" t="str">
        <f t="shared" si="40"/>
        <v/>
      </c>
      <c r="G348" t="str">
        <f t="shared" si="41"/>
        <v/>
      </c>
      <c r="H348" t="e">
        <f t="shared" si="37"/>
        <v>#N/A</v>
      </c>
      <c r="I348" t="e">
        <f t="shared" si="42"/>
        <v>#N/A</v>
      </c>
      <c r="K348" t="str">
        <f>MID(INDEX('Old Paths'!$B$10:$AW$25,MOD(ROW()-1,16)+1,INT((ROW()-1)/16)+1),15,2)</f>
        <v/>
      </c>
      <c r="M348" t="s">
        <v>0</v>
      </c>
      <c r="N348" t="s">
        <v>0</v>
      </c>
    </row>
    <row r="349" spans="1:14">
      <c r="A349" s="16" t="e">
        <f>INDEX('Old Paths'!$B$80:$CS$95,MOD(ROW()-1,16)+1,INT((ROW()-1)/16)*2+COLUMN())</f>
        <v>#N/A</v>
      </c>
      <c r="B349" s="16" t="e">
        <f>-1*INDEX('Old Paths'!$B$80:$CS$95,MOD(ROW()-1,16)+1,INT((ROW()-1)/16)*2+COLUMN())</f>
        <v>#N/A</v>
      </c>
      <c r="C349" s="16" t="e">
        <f t="shared" si="38"/>
        <v>#N/A</v>
      </c>
      <c r="D349" s="16" t="e">
        <f t="shared" si="39"/>
        <v>#N/A</v>
      </c>
      <c r="F349" t="str">
        <f t="shared" si="40"/>
        <v/>
      </c>
      <c r="G349" t="str">
        <f t="shared" si="41"/>
        <v/>
      </c>
      <c r="H349" t="e">
        <f t="shared" si="37"/>
        <v>#N/A</v>
      </c>
      <c r="I349" t="e">
        <f t="shared" si="42"/>
        <v>#N/A</v>
      </c>
      <c r="K349" t="str">
        <f>MID(INDEX('Old Paths'!$B$10:$AW$25,MOD(ROW()-1,16)+1,INT((ROW()-1)/16)+1),15,2)</f>
        <v/>
      </c>
      <c r="M349" t="s">
        <v>0</v>
      </c>
      <c r="N349" t="s">
        <v>0</v>
      </c>
    </row>
    <row r="350" spans="1:14">
      <c r="A350" s="16" t="e">
        <f>INDEX('Old Paths'!$B$80:$CS$95,MOD(ROW()-1,16)+1,INT((ROW()-1)/16)*2+COLUMN())</f>
        <v>#N/A</v>
      </c>
      <c r="B350" s="16" t="e">
        <f>-1*INDEX('Old Paths'!$B$80:$CS$95,MOD(ROW()-1,16)+1,INT((ROW()-1)/16)*2+COLUMN())</f>
        <v>#N/A</v>
      </c>
      <c r="C350" s="16" t="e">
        <f t="shared" si="38"/>
        <v>#N/A</v>
      </c>
      <c r="D350" s="16" t="e">
        <f t="shared" si="39"/>
        <v>#N/A</v>
      </c>
      <c r="F350" t="str">
        <f t="shared" si="40"/>
        <v/>
      </c>
      <c r="G350" t="str">
        <f t="shared" si="41"/>
        <v/>
      </c>
      <c r="H350" t="e">
        <f t="shared" si="37"/>
        <v>#N/A</v>
      </c>
      <c r="I350" t="e">
        <f t="shared" si="42"/>
        <v>#N/A</v>
      </c>
      <c r="K350" t="str">
        <f>MID(INDEX('Old Paths'!$B$10:$AW$25,MOD(ROW()-1,16)+1,INT((ROW()-1)/16)+1),15,2)</f>
        <v/>
      </c>
      <c r="M350" t="s">
        <v>0</v>
      </c>
      <c r="N350" t="s">
        <v>0</v>
      </c>
    </row>
    <row r="351" spans="1:14">
      <c r="A351" s="16" t="e">
        <f>INDEX('Old Paths'!$B$80:$CS$95,MOD(ROW()-1,16)+1,INT((ROW()-1)/16)*2+COLUMN())</f>
        <v>#N/A</v>
      </c>
      <c r="B351" s="16" t="e">
        <f>-1*INDEX('Old Paths'!$B$80:$CS$95,MOD(ROW()-1,16)+1,INT((ROW()-1)/16)*2+COLUMN())</f>
        <v>#N/A</v>
      </c>
      <c r="C351" s="16" t="e">
        <f t="shared" si="38"/>
        <v>#N/A</v>
      </c>
      <c r="D351" s="16" t="e">
        <f t="shared" si="39"/>
        <v>#N/A</v>
      </c>
      <c r="F351" t="str">
        <f t="shared" si="40"/>
        <v/>
      </c>
      <c r="G351" t="str">
        <f t="shared" si="41"/>
        <v/>
      </c>
      <c r="H351" t="e">
        <f t="shared" si="37"/>
        <v>#N/A</v>
      </c>
      <c r="I351" t="e">
        <f t="shared" si="42"/>
        <v>#N/A</v>
      </c>
      <c r="K351" t="str">
        <f>MID(INDEX('Old Paths'!$B$10:$AW$25,MOD(ROW()-1,16)+1,INT((ROW()-1)/16)+1),15,2)</f>
        <v/>
      </c>
      <c r="M351" t="s">
        <v>0</v>
      </c>
      <c r="N351" t="s">
        <v>0</v>
      </c>
    </row>
    <row r="352" spans="1:14">
      <c r="A352" s="16" t="e">
        <f>INDEX('Old Paths'!$B$80:$CS$95,MOD(ROW()-1,16)+1,INT((ROW()-1)/16)*2+COLUMN())</f>
        <v>#N/A</v>
      </c>
      <c r="B352" s="16" t="e">
        <f>-1*INDEX('Old Paths'!$B$80:$CS$95,MOD(ROW()-1,16)+1,INT((ROW()-1)/16)*2+COLUMN())</f>
        <v>#N/A</v>
      </c>
      <c r="C352" s="16" t="e">
        <f t="shared" si="38"/>
        <v>#N/A</v>
      </c>
      <c r="D352" s="16" t="e">
        <f t="shared" si="39"/>
        <v>#N/A</v>
      </c>
      <c r="F352" t="str">
        <f t="shared" si="40"/>
        <v/>
      </c>
      <c r="G352" t="str">
        <f t="shared" si="41"/>
        <v/>
      </c>
      <c r="H352" t="e">
        <f t="shared" si="37"/>
        <v>#N/A</v>
      </c>
      <c r="I352" t="e">
        <f t="shared" si="42"/>
        <v>#N/A</v>
      </c>
      <c r="K352" t="str">
        <f>MID(INDEX('Old Paths'!$B$10:$AW$25,MOD(ROW()-1,16)+1,INT((ROW()-1)/16)+1),15,2)</f>
        <v/>
      </c>
      <c r="M352" t="s">
        <v>447</v>
      </c>
      <c r="N352" t="s">
        <v>0</v>
      </c>
    </row>
    <row r="353" spans="1:14">
      <c r="A353" s="16">
        <f>INDEX('Old Paths'!$B$80:$CS$95,MOD(ROW()-1,16)+1,INT((ROW()-1)/16)*2+COLUMN())</f>
        <v>6</v>
      </c>
      <c r="B353" s="16">
        <f>-1*INDEX('Old Paths'!$B$80:$CS$95,MOD(ROW()-1,16)+1,INT((ROW()-1)/16)*2+COLUMN())</f>
        <v>-5</v>
      </c>
      <c r="C353" s="16">
        <f t="shared" si="38"/>
        <v>7</v>
      </c>
      <c r="D353" s="16">
        <f t="shared" si="39"/>
        <v>1</v>
      </c>
      <c r="F353">
        <f t="shared" si="40"/>
        <v>0.14285714285714285</v>
      </c>
      <c r="G353">
        <f t="shared" si="41"/>
        <v>8.1301023541559783</v>
      </c>
      <c r="H353">
        <f t="shared" si="37"/>
        <v>8.1301023541559783</v>
      </c>
      <c r="I353">
        <f t="shared" si="42"/>
        <v>8.1301023541559783</v>
      </c>
      <c r="K353" t="str">
        <f>MID(INDEX('Old Paths'!$B$10:$AW$25,MOD(ROW()-1,16)+1,INT((ROW()-1)/16)+1),15,2)</f>
        <v>0B</v>
      </c>
      <c r="M353" t="s">
        <v>0</v>
      </c>
      <c r="N353" t="s">
        <v>0</v>
      </c>
    </row>
    <row r="354" spans="1:14">
      <c r="A354" s="16">
        <f>INDEX('Old Paths'!$B$80:$CS$95,MOD(ROW()-1,16)+1,INT((ROW()-1)/16)*2+COLUMN())</f>
        <v>13</v>
      </c>
      <c r="B354" s="16">
        <f>-1*INDEX('Old Paths'!$B$80:$CS$95,MOD(ROW()-1,16)+1,INT((ROW()-1)/16)*2+COLUMN())</f>
        <v>-4</v>
      </c>
      <c r="C354" s="16">
        <f t="shared" si="38"/>
        <v>7</v>
      </c>
      <c r="D354" s="16">
        <f t="shared" si="39"/>
        <v>-2</v>
      </c>
      <c r="F354">
        <f t="shared" si="40"/>
        <v>-0.2857142857142857</v>
      </c>
      <c r="G354">
        <f t="shared" si="41"/>
        <v>-15.945395900922856</v>
      </c>
      <c r="H354">
        <f t="shared" ref="H354:H417" si="43">IF(C354=0,IF(D354=0,0,D354/ABS(D354)*90),IF(D354=0,-90+C354/ABS(C354)*90,G354))</f>
        <v>-15.945395900922856</v>
      </c>
      <c r="I354">
        <f t="shared" si="42"/>
        <v>-15.945395900922856</v>
      </c>
      <c r="K354" t="str">
        <f>MID(INDEX('Old Paths'!$B$10:$AW$25,MOD(ROW()-1,16)+1,INT((ROW()-1)/16)+1),15,2)</f>
        <v>FC</v>
      </c>
      <c r="M354" t="s">
        <v>0</v>
      </c>
      <c r="N354" t="s">
        <v>0</v>
      </c>
    </row>
    <row r="355" spans="1:14">
      <c r="A355" s="16">
        <f>INDEX('Old Paths'!$B$80:$CS$95,MOD(ROW()-1,16)+1,INT((ROW()-1)/16)*2+COLUMN())</f>
        <v>20</v>
      </c>
      <c r="B355" s="16">
        <f>-1*INDEX('Old Paths'!$B$80:$CS$95,MOD(ROW()-1,16)+1,INT((ROW()-1)/16)*2+COLUMN())</f>
        <v>-6</v>
      </c>
      <c r="C355" s="16">
        <f t="shared" si="38"/>
        <v>5</v>
      </c>
      <c r="D355" s="16">
        <f t="shared" si="39"/>
        <v>-3</v>
      </c>
      <c r="F355">
        <f t="shared" si="40"/>
        <v>-0.6</v>
      </c>
      <c r="G355">
        <f t="shared" si="41"/>
        <v>-30.963756532073521</v>
      </c>
      <c r="H355">
        <f t="shared" si="43"/>
        <v>-30.963756532073521</v>
      </c>
      <c r="I355">
        <f t="shared" si="42"/>
        <v>-30.963756532073521</v>
      </c>
      <c r="K355" t="str">
        <f>MID(INDEX('Old Paths'!$B$10:$AW$25,MOD(ROW()-1,16)+1,INT((ROW()-1)/16)+1),15,2)</f>
        <v>FD</v>
      </c>
      <c r="M355" t="s">
        <v>0</v>
      </c>
      <c r="N355" t="s">
        <v>0</v>
      </c>
    </row>
    <row r="356" spans="1:14">
      <c r="A356" s="16">
        <f>INDEX('Old Paths'!$B$80:$CS$95,MOD(ROW()-1,16)+1,INT((ROW()-1)/16)*2+COLUMN())</f>
        <v>25</v>
      </c>
      <c r="B356" s="16">
        <f>-1*INDEX('Old Paths'!$B$80:$CS$95,MOD(ROW()-1,16)+1,INT((ROW()-1)/16)*2+COLUMN())</f>
        <v>-9</v>
      </c>
      <c r="C356" s="16">
        <f t="shared" si="38"/>
        <v>3</v>
      </c>
      <c r="D356" s="16">
        <f t="shared" si="39"/>
        <v>-1</v>
      </c>
      <c r="F356">
        <f t="shared" si="40"/>
        <v>-0.33333333333333331</v>
      </c>
      <c r="G356">
        <f t="shared" si="41"/>
        <v>-18.43494882292201</v>
      </c>
      <c r="H356">
        <f t="shared" si="43"/>
        <v>-18.43494882292201</v>
      </c>
      <c r="I356">
        <f t="shared" si="42"/>
        <v>-18.43494882292201</v>
      </c>
      <c r="K356" t="str">
        <f>MID(INDEX('Old Paths'!$B$10:$AW$25,MOD(ROW()-1,16)+1,INT((ROW()-1)/16)+1),15,2)</f>
        <v>FC</v>
      </c>
      <c r="M356" t="s">
        <v>0</v>
      </c>
      <c r="N356" t="s">
        <v>0</v>
      </c>
    </row>
    <row r="357" spans="1:14">
      <c r="A357" s="16">
        <f>INDEX('Old Paths'!$B$80:$CS$95,MOD(ROW()-1,16)+1,INT((ROW()-1)/16)*2+COLUMN())</f>
        <v>28</v>
      </c>
      <c r="B357" s="16">
        <f>-1*INDEX('Old Paths'!$B$80:$CS$95,MOD(ROW()-1,16)+1,INT((ROW()-1)/16)*2+COLUMN())</f>
        <v>-10</v>
      </c>
      <c r="C357" s="16">
        <f t="shared" si="38"/>
        <v>5</v>
      </c>
      <c r="D357" s="16">
        <f t="shared" si="39"/>
        <v>0</v>
      </c>
      <c r="F357">
        <f t="shared" si="40"/>
        <v>0</v>
      </c>
      <c r="G357">
        <f t="shared" si="41"/>
        <v>0</v>
      </c>
      <c r="H357">
        <f t="shared" si="43"/>
        <v>0</v>
      </c>
      <c r="I357">
        <f t="shared" si="42"/>
        <v>0</v>
      </c>
      <c r="K357" t="str">
        <f>MID(INDEX('Old Paths'!$B$10:$AW$25,MOD(ROW()-1,16)+1,INT((ROW()-1)/16)+1),15,2)</f>
        <v>FC</v>
      </c>
      <c r="M357" t="s">
        <v>0</v>
      </c>
      <c r="N357" t="s">
        <v>0</v>
      </c>
    </row>
    <row r="358" spans="1:14">
      <c r="A358" s="16">
        <f>INDEX('Old Paths'!$B$80:$CS$95,MOD(ROW()-1,16)+1,INT((ROW()-1)/16)*2+COLUMN())</f>
        <v>33</v>
      </c>
      <c r="B358" s="16">
        <f>-1*INDEX('Old Paths'!$B$80:$CS$95,MOD(ROW()-1,16)+1,INT((ROW()-1)/16)*2+COLUMN())</f>
        <v>-10</v>
      </c>
      <c r="C358" s="16" t="e">
        <f t="shared" si="38"/>
        <v>#N/A</v>
      </c>
      <c r="D358" s="16" t="e">
        <f t="shared" si="39"/>
        <v>#N/A</v>
      </c>
      <c r="F358" t="str">
        <f t="shared" si="40"/>
        <v/>
      </c>
      <c r="G358" t="str">
        <f t="shared" si="41"/>
        <v/>
      </c>
      <c r="H358" t="e">
        <f t="shared" si="43"/>
        <v>#N/A</v>
      </c>
      <c r="I358" t="e">
        <f t="shared" si="42"/>
        <v>#N/A</v>
      </c>
      <c r="K358" t="str">
        <f>MID(INDEX('Old Paths'!$B$10:$AW$25,MOD(ROW()-1,16)+1,INT((ROW()-1)/16)+1),15,2)</f>
        <v>00</v>
      </c>
      <c r="M358" t="s">
        <v>0</v>
      </c>
      <c r="N358" t="s">
        <v>0</v>
      </c>
    </row>
    <row r="359" spans="1:14">
      <c r="A359" s="16" t="e">
        <f>INDEX('Old Paths'!$B$80:$CS$95,MOD(ROW()-1,16)+1,INT((ROW()-1)/16)*2+COLUMN())</f>
        <v>#N/A</v>
      </c>
      <c r="B359" s="16" t="e">
        <f>-1*INDEX('Old Paths'!$B$80:$CS$95,MOD(ROW()-1,16)+1,INT((ROW()-1)/16)*2+COLUMN())</f>
        <v>#N/A</v>
      </c>
      <c r="C359" s="16" t="e">
        <f t="shared" si="38"/>
        <v>#N/A</v>
      </c>
      <c r="D359" s="16" t="e">
        <f t="shared" si="39"/>
        <v>#N/A</v>
      </c>
      <c r="F359" t="str">
        <f t="shared" si="40"/>
        <v/>
      </c>
      <c r="G359" t="str">
        <f t="shared" si="41"/>
        <v/>
      </c>
      <c r="H359" t="e">
        <f t="shared" si="43"/>
        <v>#N/A</v>
      </c>
      <c r="I359" t="e">
        <f t="shared" si="42"/>
        <v>#N/A</v>
      </c>
      <c r="K359" t="str">
        <f>MID(INDEX('Old Paths'!$B$10:$AW$25,MOD(ROW()-1,16)+1,INT((ROW()-1)/16)+1),15,2)</f>
        <v/>
      </c>
      <c r="M359" t="s">
        <v>0</v>
      </c>
      <c r="N359" t="s">
        <v>0</v>
      </c>
    </row>
    <row r="360" spans="1:14">
      <c r="A360" s="16" t="e">
        <f>INDEX('Old Paths'!$B$80:$CS$95,MOD(ROW()-1,16)+1,INT((ROW()-1)/16)*2+COLUMN())</f>
        <v>#N/A</v>
      </c>
      <c r="B360" s="16" t="e">
        <f>-1*INDEX('Old Paths'!$B$80:$CS$95,MOD(ROW()-1,16)+1,INT((ROW()-1)/16)*2+COLUMN())</f>
        <v>#N/A</v>
      </c>
      <c r="C360" s="16" t="e">
        <f t="shared" si="38"/>
        <v>#N/A</v>
      </c>
      <c r="D360" s="16" t="e">
        <f t="shared" si="39"/>
        <v>#N/A</v>
      </c>
      <c r="F360" t="str">
        <f t="shared" si="40"/>
        <v/>
      </c>
      <c r="G360" t="str">
        <f t="shared" si="41"/>
        <v/>
      </c>
      <c r="H360" t="e">
        <f t="shared" si="43"/>
        <v>#N/A</v>
      </c>
      <c r="I360" t="e">
        <f t="shared" si="42"/>
        <v>#N/A</v>
      </c>
      <c r="K360" t="str">
        <f>MID(INDEX('Old Paths'!$B$10:$AW$25,MOD(ROW()-1,16)+1,INT((ROW()-1)/16)+1),15,2)</f>
        <v/>
      </c>
      <c r="M360" t="s">
        <v>0</v>
      </c>
      <c r="N360" t="s">
        <v>0</v>
      </c>
    </row>
    <row r="361" spans="1:14">
      <c r="A361" s="16" t="e">
        <f>INDEX('Old Paths'!$B$80:$CS$95,MOD(ROW()-1,16)+1,INT((ROW()-1)/16)*2+COLUMN())</f>
        <v>#N/A</v>
      </c>
      <c r="B361" s="16" t="e">
        <f>-1*INDEX('Old Paths'!$B$80:$CS$95,MOD(ROW()-1,16)+1,INT((ROW()-1)/16)*2+COLUMN())</f>
        <v>#N/A</v>
      </c>
      <c r="C361" s="16" t="e">
        <f t="shared" si="38"/>
        <v>#N/A</v>
      </c>
      <c r="D361" s="16" t="e">
        <f t="shared" si="39"/>
        <v>#N/A</v>
      </c>
      <c r="F361" t="str">
        <f t="shared" si="40"/>
        <v/>
      </c>
      <c r="G361" t="str">
        <f t="shared" si="41"/>
        <v/>
      </c>
      <c r="H361" t="e">
        <f t="shared" si="43"/>
        <v>#N/A</v>
      </c>
      <c r="I361" t="e">
        <f t="shared" si="42"/>
        <v>#N/A</v>
      </c>
      <c r="K361" t="str">
        <f>MID(INDEX('Old Paths'!$B$10:$AW$25,MOD(ROW()-1,16)+1,INT((ROW()-1)/16)+1),15,2)</f>
        <v/>
      </c>
      <c r="M361" t="s">
        <v>447</v>
      </c>
      <c r="N361" t="s">
        <v>0</v>
      </c>
    </row>
    <row r="362" spans="1:14">
      <c r="A362" s="16" t="e">
        <f>INDEX('Old Paths'!$B$80:$CS$95,MOD(ROW()-1,16)+1,INT((ROW()-1)/16)*2+COLUMN())</f>
        <v>#N/A</v>
      </c>
      <c r="B362" s="16" t="e">
        <f>-1*INDEX('Old Paths'!$B$80:$CS$95,MOD(ROW()-1,16)+1,INT((ROW()-1)/16)*2+COLUMN())</f>
        <v>#N/A</v>
      </c>
      <c r="C362" s="16" t="e">
        <f t="shared" si="38"/>
        <v>#N/A</v>
      </c>
      <c r="D362" s="16" t="e">
        <f t="shared" si="39"/>
        <v>#N/A</v>
      </c>
      <c r="F362" t="str">
        <f t="shared" si="40"/>
        <v/>
      </c>
      <c r="G362" t="str">
        <f t="shared" si="41"/>
        <v/>
      </c>
      <c r="H362" t="e">
        <f t="shared" si="43"/>
        <v>#N/A</v>
      </c>
      <c r="I362" t="e">
        <f t="shared" si="42"/>
        <v>#N/A</v>
      </c>
      <c r="K362" t="str">
        <f>MID(INDEX('Old Paths'!$B$10:$AW$25,MOD(ROW()-1,16)+1,INT((ROW()-1)/16)+1),15,2)</f>
        <v/>
      </c>
      <c r="M362" t="s">
        <v>0</v>
      </c>
      <c r="N362" t="s">
        <v>0</v>
      </c>
    </row>
    <row r="363" spans="1:14">
      <c r="A363" s="16" t="e">
        <f>INDEX('Old Paths'!$B$80:$CS$95,MOD(ROW()-1,16)+1,INT((ROW()-1)/16)*2+COLUMN())</f>
        <v>#N/A</v>
      </c>
      <c r="B363" s="16" t="e">
        <f>-1*INDEX('Old Paths'!$B$80:$CS$95,MOD(ROW()-1,16)+1,INT((ROW()-1)/16)*2+COLUMN())</f>
        <v>#N/A</v>
      </c>
      <c r="C363" s="16" t="e">
        <f t="shared" si="38"/>
        <v>#N/A</v>
      </c>
      <c r="D363" s="16" t="e">
        <f t="shared" si="39"/>
        <v>#N/A</v>
      </c>
      <c r="F363" t="str">
        <f t="shared" si="40"/>
        <v/>
      </c>
      <c r="G363" t="str">
        <f t="shared" si="41"/>
        <v/>
      </c>
      <c r="H363" t="e">
        <f t="shared" si="43"/>
        <v>#N/A</v>
      </c>
      <c r="I363" t="e">
        <f t="shared" si="42"/>
        <v>#N/A</v>
      </c>
      <c r="K363" t="str">
        <f>MID(INDEX('Old Paths'!$B$10:$AW$25,MOD(ROW()-1,16)+1,INT((ROW()-1)/16)+1),15,2)</f>
        <v/>
      </c>
      <c r="M363" t="s">
        <v>0</v>
      </c>
      <c r="N363" t="s">
        <v>0</v>
      </c>
    </row>
    <row r="364" spans="1:14">
      <c r="A364" s="16" t="e">
        <f>INDEX('Old Paths'!$B$80:$CS$95,MOD(ROW()-1,16)+1,INT((ROW()-1)/16)*2+COLUMN())</f>
        <v>#N/A</v>
      </c>
      <c r="B364" s="16" t="e">
        <f>-1*INDEX('Old Paths'!$B$80:$CS$95,MOD(ROW()-1,16)+1,INT((ROW()-1)/16)*2+COLUMN())</f>
        <v>#N/A</v>
      </c>
      <c r="C364" s="16" t="e">
        <f t="shared" si="38"/>
        <v>#N/A</v>
      </c>
      <c r="D364" s="16" t="e">
        <f t="shared" si="39"/>
        <v>#N/A</v>
      </c>
      <c r="F364" t="str">
        <f t="shared" si="40"/>
        <v/>
      </c>
      <c r="G364" t="str">
        <f t="shared" si="41"/>
        <v/>
      </c>
      <c r="H364" t="e">
        <f t="shared" si="43"/>
        <v>#N/A</v>
      </c>
      <c r="I364" t="e">
        <f t="shared" si="42"/>
        <v>#N/A</v>
      </c>
      <c r="K364" t="str">
        <f>MID(INDEX('Old Paths'!$B$10:$AW$25,MOD(ROW()-1,16)+1,INT((ROW()-1)/16)+1),15,2)</f>
        <v/>
      </c>
      <c r="M364" t="s">
        <v>0</v>
      </c>
      <c r="N364" t="s">
        <v>0</v>
      </c>
    </row>
    <row r="365" spans="1:14">
      <c r="A365" s="16" t="e">
        <f>INDEX('Old Paths'!$B$80:$CS$95,MOD(ROW()-1,16)+1,INT((ROW()-1)/16)*2+COLUMN())</f>
        <v>#N/A</v>
      </c>
      <c r="B365" s="16" t="e">
        <f>-1*INDEX('Old Paths'!$B$80:$CS$95,MOD(ROW()-1,16)+1,INT((ROW()-1)/16)*2+COLUMN())</f>
        <v>#N/A</v>
      </c>
      <c r="C365" s="16" t="e">
        <f t="shared" si="38"/>
        <v>#N/A</v>
      </c>
      <c r="D365" s="16" t="e">
        <f t="shared" si="39"/>
        <v>#N/A</v>
      </c>
      <c r="F365" t="str">
        <f t="shared" si="40"/>
        <v/>
      </c>
      <c r="G365" t="str">
        <f t="shared" si="41"/>
        <v/>
      </c>
      <c r="H365" t="e">
        <f t="shared" si="43"/>
        <v>#N/A</v>
      </c>
      <c r="I365" t="e">
        <f t="shared" si="42"/>
        <v>#N/A</v>
      </c>
      <c r="K365" t="str">
        <f>MID(INDEX('Old Paths'!$B$10:$AW$25,MOD(ROW()-1,16)+1,INT((ROW()-1)/16)+1),15,2)</f>
        <v/>
      </c>
      <c r="M365" t="s">
        <v>0</v>
      </c>
      <c r="N365" t="s">
        <v>0</v>
      </c>
    </row>
    <row r="366" spans="1:14">
      <c r="A366" s="16" t="e">
        <f>INDEX('Old Paths'!$B$80:$CS$95,MOD(ROW()-1,16)+1,INT((ROW()-1)/16)*2+COLUMN())</f>
        <v>#N/A</v>
      </c>
      <c r="B366" s="16" t="e">
        <f>-1*INDEX('Old Paths'!$B$80:$CS$95,MOD(ROW()-1,16)+1,INT((ROW()-1)/16)*2+COLUMN())</f>
        <v>#N/A</v>
      </c>
      <c r="C366" s="16" t="e">
        <f t="shared" si="38"/>
        <v>#N/A</v>
      </c>
      <c r="D366" s="16" t="e">
        <f t="shared" si="39"/>
        <v>#N/A</v>
      </c>
      <c r="F366" t="str">
        <f t="shared" si="40"/>
        <v/>
      </c>
      <c r="G366" t="str">
        <f t="shared" si="41"/>
        <v/>
      </c>
      <c r="H366" t="e">
        <f t="shared" si="43"/>
        <v>#N/A</v>
      </c>
      <c r="I366" t="e">
        <f t="shared" si="42"/>
        <v>#N/A</v>
      </c>
      <c r="K366" t="str">
        <f>MID(INDEX('Old Paths'!$B$10:$AW$25,MOD(ROW()-1,16)+1,INT((ROW()-1)/16)+1),15,2)</f>
        <v/>
      </c>
      <c r="M366" t="s">
        <v>0</v>
      </c>
      <c r="N366" t="s">
        <v>0</v>
      </c>
    </row>
    <row r="367" spans="1:14">
      <c r="A367" s="16" t="e">
        <f>INDEX('Old Paths'!$B$80:$CS$95,MOD(ROW()-1,16)+1,INT((ROW()-1)/16)*2+COLUMN())</f>
        <v>#N/A</v>
      </c>
      <c r="B367" s="16" t="e">
        <f>-1*INDEX('Old Paths'!$B$80:$CS$95,MOD(ROW()-1,16)+1,INT((ROW()-1)/16)*2+COLUMN())</f>
        <v>#N/A</v>
      </c>
      <c r="C367" s="16" t="e">
        <f t="shared" si="38"/>
        <v>#N/A</v>
      </c>
      <c r="D367" s="16" t="e">
        <f t="shared" si="39"/>
        <v>#N/A</v>
      </c>
      <c r="F367" t="str">
        <f t="shared" si="40"/>
        <v/>
      </c>
      <c r="G367" t="str">
        <f t="shared" si="41"/>
        <v/>
      </c>
      <c r="H367" t="e">
        <f t="shared" si="43"/>
        <v>#N/A</v>
      </c>
      <c r="I367" t="e">
        <f t="shared" si="42"/>
        <v>#N/A</v>
      </c>
      <c r="K367" t="str">
        <f>MID(INDEX('Old Paths'!$B$10:$AW$25,MOD(ROW()-1,16)+1,INT((ROW()-1)/16)+1),15,2)</f>
        <v/>
      </c>
      <c r="M367" t="s">
        <v>0</v>
      </c>
      <c r="N367" t="s">
        <v>0</v>
      </c>
    </row>
    <row r="368" spans="1:14">
      <c r="A368" s="16" t="e">
        <f>INDEX('Old Paths'!$B$80:$CS$95,MOD(ROW()-1,16)+1,INT((ROW()-1)/16)*2+COLUMN())</f>
        <v>#N/A</v>
      </c>
      <c r="B368" s="16" t="e">
        <f>-1*INDEX('Old Paths'!$B$80:$CS$95,MOD(ROW()-1,16)+1,INT((ROW()-1)/16)*2+COLUMN())</f>
        <v>#N/A</v>
      </c>
      <c r="C368" s="16" t="e">
        <f t="shared" si="38"/>
        <v>#N/A</v>
      </c>
      <c r="D368" s="16" t="e">
        <f t="shared" si="39"/>
        <v>#N/A</v>
      </c>
      <c r="F368" t="str">
        <f t="shared" si="40"/>
        <v/>
      </c>
      <c r="G368" t="str">
        <f t="shared" si="41"/>
        <v/>
      </c>
      <c r="H368" t="e">
        <f t="shared" si="43"/>
        <v>#N/A</v>
      </c>
      <c r="I368" t="e">
        <f t="shared" si="42"/>
        <v>#N/A</v>
      </c>
      <c r="K368" t="str">
        <f>MID(INDEX('Old Paths'!$B$10:$AW$25,MOD(ROW()-1,16)+1,INT((ROW()-1)/16)+1),15,2)</f>
        <v/>
      </c>
      <c r="M368" t="s">
        <v>0</v>
      </c>
      <c r="N368" t="s">
        <v>0</v>
      </c>
    </row>
    <row r="369" spans="1:14">
      <c r="A369" s="16">
        <f>INDEX('Old Paths'!$B$80:$CS$95,MOD(ROW()-1,16)+1,INT((ROW()-1)/16)*2+COLUMN())</f>
        <v>33</v>
      </c>
      <c r="B369" s="16">
        <f>-1*INDEX('Old Paths'!$B$80:$CS$95,MOD(ROW()-1,16)+1,INT((ROW()-1)/16)*2+COLUMN())</f>
        <v>-10</v>
      </c>
      <c r="C369" s="16">
        <f t="shared" si="38"/>
        <v>10</v>
      </c>
      <c r="D369" s="16">
        <f t="shared" si="39"/>
        <v>1</v>
      </c>
      <c r="F369">
        <f t="shared" si="40"/>
        <v>0.1</v>
      </c>
      <c r="G369">
        <f t="shared" si="41"/>
        <v>5.710593137499643</v>
      </c>
      <c r="H369">
        <f t="shared" si="43"/>
        <v>5.710593137499643</v>
      </c>
      <c r="I369">
        <f t="shared" si="42"/>
        <v>5.710593137499643</v>
      </c>
      <c r="K369" t="str">
        <f>MID(INDEX('Old Paths'!$B$10:$AW$25,MOD(ROW()-1,16)+1,INT((ROW()-1)/16)+1),15,2)</f>
        <v>0B</v>
      </c>
      <c r="M369" t="s">
        <v>0</v>
      </c>
      <c r="N369" t="s">
        <v>0</v>
      </c>
    </row>
    <row r="370" spans="1:14">
      <c r="A370" s="16">
        <f>INDEX('Old Paths'!$B$80:$CS$95,MOD(ROW()-1,16)+1,INT((ROW()-1)/16)*2+COLUMN())</f>
        <v>43</v>
      </c>
      <c r="B370" s="16">
        <f>-1*INDEX('Old Paths'!$B$80:$CS$95,MOD(ROW()-1,16)+1,INT((ROW()-1)/16)*2+COLUMN())</f>
        <v>-9</v>
      </c>
      <c r="C370" s="16">
        <f t="shared" si="38"/>
        <v>8</v>
      </c>
      <c r="D370" s="16">
        <f t="shared" si="39"/>
        <v>5</v>
      </c>
      <c r="F370">
        <f t="shared" si="40"/>
        <v>0.625</v>
      </c>
      <c r="G370">
        <f t="shared" si="41"/>
        <v>32.005383208083494</v>
      </c>
      <c r="H370">
        <f t="shared" si="43"/>
        <v>32.005383208083494</v>
      </c>
      <c r="I370">
        <f t="shared" si="42"/>
        <v>32.005383208083494</v>
      </c>
      <c r="K370" t="str">
        <f>MID(INDEX('Old Paths'!$B$10:$AW$25,MOD(ROW()-1,16)+1,INT((ROW()-1)/16)+1),15,2)</f>
        <v>0A</v>
      </c>
      <c r="M370" t="s">
        <v>0</v>
      </c>
      <c r="N370" t="s">
        <v>0</v>
      </c>
    </row>
    <row r="371" spans="1:14">
      <c r="A371" s="16">
        <f>INDEX('Old Paths'!$B$80:$CS$95,MOD(ROW()-1,16)+1,INT((ROW()-1)/16)*2+COLUMN())</f>
        <v>51</v>
      </c>
      <c r="B371" s="16">
        <f>-1*INDEX('Old Paths'!$B$80:$CS$95,MOD(ROW()-1,16)+1,INT((ROW()-1)/16)*2+COLUMN())</f>
        <v>-4</v>
      </c>
      <c r="C371" s="16">
        <f t="shared" si="38"/>
        <v>2</v>
      </c>
      <c r="D371" s="16">
        <f t="shared" si="39"/>
        <v>8</v>
      </c>
      <c r="F371">
        <f t="shared" si="40"/>
        <v>4</v>
      </c>
      <c r="G371">
        <f t="shared" si="41"/>
        <v>75.963756532073532</v>
      </c>
      <c r="H371">
        <f t="shared" si="43"/>
        <v>75.963756532073532</v>
      </c>
      <c r="I371">
        <f t="shared" si="42"/>
        <v>75.963756532073532</v>
      </c>
      <c r="K371" t="str">
        <f>MID(INDEX('Old Paths'!$B$10:$AW$25,MOD(ROW()-1,16)+1,INT((ROW()-1)/16)+1),15,2)</f>
        <v>08</v>
      </c>
      <c r="M371" t="s">
        <v>0</v>
      </c>
      <c r="N371" t="s">
        <v>0</v>
      </c>
    </row>
    <row r="372" spans="1:14">
      <c r="A372" s="16">
        <f>INDEX('Old Paths'!$B$80:$CS$95,MOD(ROW()-1,16)+1,INT((ROW()-1)/16)*2+COLUMN())</f>
        <v>53</v>
      </c>
      <c r="B372" s="16">
        <f>-1*INDEX('Old Paths'!$B$80:$CS$95,MOD(ROW()-1,16)+1,INT((ROW()-1)/16)*2+COLUMN())</f>
        <v>4</v>
      </c>
      <c r="C372" s="16">
        <f t="shared" si="38"/>
        <v>-1</v>
      </c>
      <c r="D372" s="16">
        <f t="shared" si="39"/>
        <v>7</v>
      </c>
      <c r="F372">
        <f t="shared" si="40"/>
        <v>-7</v>
      </c>
      <c r="G372">
        <f t="shared" si="41"/>
        <v>-81.869897645844034</v>
      </c>
      <c r="H372">
        <f t="shared" si="43"/>
        <v>-81.869897645844034</v>
      </c>
      <c r="I372">
        <f t="shared" si="42"/>
        <v>-81.869897645844034</v>
      </c>
      <c r="K372" t="str">
        <f>MID(INDEX('Old Paths'!$B$10:$AW$25,MOD(ROW()-1,16)+1,INT((ROW()-1)/16)+1),15,2)</f>
        <v>07</v>
      </c>
      <c r="M372" t="s">
        <v>447</v>
      </c>
      <c r="N372" t="s">
        <v>0</v>
      </c>
    </row>
    <row r="373" spans="1:14">
      <c r="A373" s="16">
        <f>INDEX('Old Paths'!$B$80:$CS$95,MOD(ROW()-1,16)+1,INT((ROW()-1)/16)*2+COLUMN())</f>
        <v>52</v>
      </c>
      <c r="B373" s="16">
        <f>-1*INDEX('Old Paths'!$B$80:$CS$95,MOD(ROW()-1,16)+1,INT((ROW()-1)/16)*2+COLUMN())</f>
        <v>11</v>
      </c>
      <c r="C373" s="16">
        <f t="shared" si="38"/>
        <v>-6</v>
      </c>
      <c r="D373" s="16">
        <f t="shared" si="39"/>
        <v>8</v>
      </c>
      <c r="F373">
        <f t="shared" si="40"/>
        <v>-1.3333333333333333</v>
      </c>
      <c r="G373">
        <f t="shared" si="41"/>
        <v>-53.13010235415598</v>
      </c>
      <c r="H373">
        <f t="shared" si="43"/>
        <v>-53.13010235415598</v>
      </c>
      <c r="I373">
        <f t="shared" si="42"/>
        <v>-53.13010235415598</v>
      </c>
      <c r="K373" t="str">
        <f>MID(INDEX('Old Paths'!$B$10:$AW$25,MOD(ROW()-1,16)+1,INT((ROW()-1)/16)+1),15,2)</f>
        <v>06</v>
      </c>
      <c r="M373" t="s">
        <v>0</v>
      </c>
      <c r="N373" t="s">
        <v>0</v>
      </c>
    </row>
    <row r="374" spans="1:14">
      <c r="A374" s="16">
        <f>INDEX('Old Paths'!$B$80:$CS$95,MOD(ROW()-1,16)+1,INT((ROW()-1)/16)*2+COLUMN())</f>
        <v>46</v>
      </c>
      <c r="B374" s="16">
        <f>-1*INDEX('Old Paths'!$B$80:$CS$95,MOD(ROW()-1,16)+1,INT((ROW()-1)/16)*2+COLUMN())</f>
        <v>19</v>
      </c>
      <c r="C374" s="16" t="e">
        <f t="shared" si="38"/>
        <v>#N/A</v>
      </c>
      <c r="D374" s="16" t="e">
        <f t="shared" si="39"/>
        <v>#N/A</v>
      </c>
      <c r="F374" t="str">
        <f t="shared" si="40"/>
        <v/>
      </c>
      <c r="G374" t="str">
        <f t="shared" si="41"/>
        <v/>
      </c>
      <c r="H374" t="e">
        <f t="shared" si="43"/>
        <v>#N/A</v>
      </c>
      <c r="I374" t="e">
        <f t="shared" si="42"/>
        <v>#N/A</v>
      </c>
      <c r="K374" t="str">
        <f>MID(INDEX('Old Paths'!$B$10:$AW$25,MOD(ROW()-1,16)+1,INT((ROW()-1)/16)+1),15,2)</f>
        <v>00</v>
      </c>
      <c r="M374" t="s">
        <v>0</v>
      </c>
      <c r="N374" t="s">
        <v>0</v>
      </c>
    </row>
    <row r="375" spans="1:14">
      <c r="A375" s="16" t="e">
        <f>INDEX('Old Paths'!$B$80:$CS$95,MOD(ROW()-1,16)+1,INT((ROW()-1)/16)*2+COLUMN())</f>
        <v>#N/A</v>
      </c>
      <c r="B375" s="16" t="e">
        <f>-1*INDEX('Old Paths'!$B$80:$CS$95,MOD(ROW()-1,16)+1,INT((ROW()-1)/16)*2+COLUMN())</f>
        <v>#N/A</v>
      </c>
      <c r="C375" s="16" t="e">
        <f t="shared" si="38"/>
        <v>#N/A</v>
      </c>
      <c r="D375" s="16" t="e">
        <f t="shared" si="39"/>
        <v>#N/A</v>
      </c>
      <c r="F375" t="str">
        <f t="shared" si="40"/>
        <v/>
      </c>
      <c r="G375" t="str">
        <f t="shared" si="41"/>
        <v/>
      </c>
      <c r="H375" t="e">
        <f t="shared" si="43"/>
        <v>#N/A</v>
      </c>
      <c r="I375" t="e">
        <f t="shared" si="42"/>
        <v>#N/A</v>
      </c>
      <c r="K375" t="str">
        <f>MID(INDEX('Old Paths'!$B$10:$AW$25,MOD(ROW()-1,16)+1,INT((ROW()-1)/16)+1),15,2)</f>
        <v/>
      </c>
      <c r="M375" t="s">
        <v>0</v>
      </c>
      <c r="N375" t="s">
        <v>0</v>
      </c>
    </row>
    <row r="376" spans="1:14">
      <c r="A376" s="16" t="e">
        <f>INDEX('Old Paths'!$B$80:$CS$95,MOD(ROW()-1,16)+1,INT((ROW()-1)/16)*2+COLUMN())</f>
        <v>#N/A</v>
      </c>
      <c r="B376" s="16" t="e">
        <f>-1*INDEX('Old Paths'!$B$80:$CS$95,MOD(ROW()-1,16)+1,INT((ROW()-1)/16)*2+COLUMN())</f>
        <v>#N/A</v>
      </c>
      <c r="C376" s="16" t="e">
        <f t="shared" si="38"/>
        <v>#N/A</v>
      </c>
      <c r="D376" s="16" t="e">
        <f t="shared" si="39"/>
        <v>#N/A</v>
      </c>
      <c r="F376" t="str">
        <f t="shared" si="40"/>
        <v/>
      </c>
      <c r="G376" t="str">
        <f t="shared" si="41"/>
        <v/>
      </c>
      <c r="H376" t="e">
        <f t="shared" si="43"/>
        <v>#N/A</v>
      </c>
      <c r="I376" t="e">
        <f t="shared" si="42"/>
        <v>#N/A</v>
      </c>
      <c r="K376" t="str">
        <f>MID(INDEX('Old Paths'!$B$10:$AW$25,MOD(ROW()-1,16)+1,INT((ROW()-1)/16)+1),15,2)</f>
        <v/>
      </c>
      <c r="M376" t="s">
        <v>0</v>
      </c>
      <c r="N376" t="s">
        <v>0</v>
      </c>
    </row>
    <row r="377" spans="1:14">
      <c r="A377" s="16" t="e">
        <f>INDEX('Old Paths'!$B$80:$CS$95,MOD(ROW()-1,16)+1,INT((ROW()-1)/16)*2+COLUMN())</f>
        <v>#N/A</v>
      </c>
      <c r="B377" s="16" t="e">
        <f>-1*INDEX('Old Paths'!$B$80:$CS$95,MOD(ROW()-1,16)+1,INT((ROW()-1)/16)*2+COLUMN())</f>
        <v>#N/A</v>
      </c>
      <c r="C377" s="16" t="e">
        <f t="shared" si="38"/>
        <v>#N/A</v>
      </c>
      <c r="D377" s="16" t="e">
        <f t="shared" si="39"/>
        <v>#N/A</v>
      </c>
      <c r="F377" t="str">
        <f t="shared" si="40"/>
        <v/>
      </c>
      <c r="G377" t="str">
        <f t="shared" si="41"/>
        <v/>
      </c>
      <c r="H377" t="e">
        <f t="shared" si="43"/>
        <v>#N/A</v>
      </c>
      <c r="I377" t="e">
        <f t="shared" si="42"/>
        <v>#N/A</v>
      </c>
      <c r="K377" t="str">
        <f>MID(INDEX('Old Paths'!$B$10:$AW$25,MOD(ROW()-1,16)+1,INT((ROW()-1)/16)+1),15,2)</f>
        <v/>
      </c>
      <c r="M377" t="s">
        <v>0</v>
      </c>
      <c r="N377" t="s">
        <v>0</v>
      </c>
    </row>
    <row r="378" spans="1:14">
      <c r="A378" s="16" t="e">
        <f>INDEX('Old Paths'!$B$80:$CS$95,MOD(ROW()-1,16)+1,INT((ROW()-1)/16)*2+COLUMN())</f>
        <v>#N/A</v>
      </c>
      <c r="B378" s="16" t="e">
        <f>-1*INDEX('Old Paths'!$B$80:$CS$95,MOD(ROW()-1,16)+1,INT((ROW()-1)/16)*2+COLUMN())</f>
        <v>#N/A</v>
      </c>
      <c r="C378" s="16" t="e">
        <f t="shared" si="38"/>
        <v>#N/A</v>
      </c>
      <c r="D378" s="16" t="e">
        <f t="shared" si="39"/>
        <v>#N/A</v>
      </c>
      <c r="F378" t="str">
        <f t="shared" si="40"/>
        <v/>
      </c>
      <c r="G378" t="str">
        <f t="shared" si="41"/>
        <v/>
      </c>
      <c r="H378" t="e">
        <f t="shared" si="43"/>
        <v>#N/A</v>
      </c>
      <c r="I378" t="e">
        <f t="shared" si="42"/>
        <v>#N/A</v>
      </c>
      <c r="K378" t="str">
        <f>MID(INDEX('Old Paths'!$B$10:$AW$25,MOD(ROW()-1,16)+1,INT((ROW()-1)/16)+1),15,2)</f>
        <v/>
      </c>
      <c r="M378" t="s">
        <v>0</v>
      </c>
      <c r="N378" t="s">
        <v>0</v>
      </c>
    </row>
    <row r="379" spans="1:14">
      <c r="A379" s="16" t="e">
        <f>INDEX('Old Paths'!$B$80:$CS$95,MOD(ROW()-1,16)+1,INT((ROW()-1)/16)*2+COLUMN())</f>
        <v>#N/A</v>
      </c>
      <c r="B379" s="16" t="e">
        <f>-1*INDEX('Old Paths'!$B$80:$CS$95,MOD(ROW()-1,16)+1,INT((ROW()-1)/16)*2+COLUMN())</f>
        <v>#N/A</v>
      </c>
      <c r="C379" s="16" t="e">
        <f t="shared" si="38"/>
        <v>#N/A</v>
      </c>
      <c r="D379" s="16" t="e">
        <f t="shared" si="39"/>
        <v>#N/A</v>
      </c>
      <c r="F379" t="str">
        <f t="shared" si="40"/>
        <v/>
      </c>
      <c r="G379" t="str">
        <f t="shared" si="41"/>
        <v/>
      </c>
      <c r="H379" t="e">
        <f t="shared" si="43"/>
        <v>#N/A</v>
      </c>
      <c r="I379" t="e">
        <f t="shared" si="42"/>
        <v>#N/A</v>
      </c>
      <c r="K379" t="str">
        <f>MID(INDEX('Old Paths'!$B$10:$AW$25,MOD(ROW()-1,16)+1,INT((ROW()-1)/16)+1),15,2)</f>
        <v/>
      </c>
      <c r="M379" t="s">
        <v>0</v>
      </c>
      <c r="N379" t="s">
        <v>0</v>
      </c>
    </row>
    <row r="380" spans="1:14">
      <c r="A380" s="16" t="e">
        <f>INDEX('Old Paths'!$B$80:$CS$95,MOD(ROW()-1,16)+1,INT((ROW()-1)/16)*2+COLUMN())</f>
        <v>#N/A</v>
      </c>
      <c r="B380" s="16" t="e">
        <f>-1*INDEX('Old Paths'!$B$80:$CS$95,MOD(ROW()-1,16)+1,INT((ROW()-1)/16)*2+COLUMN())</f>
        <v>#N/A</v>
      </c>
      <c r="C380" s="16" t="e">
        <f t="shared" si="38"/>
        <v>#N/A</v>
      </c>
      <c r="D380" s="16" t="e">
        <f t="shared" si="39"/>
        <v>#N/A</v>
      </c>
      <c r="F380" t="str">
        <f t="shared" si="40"/>
        <v/>
      </c>
      <c r="G380" t="str">
        <f t="shared" si="41"/>
        <v/>
      </c>
      <c r="H380" t="e">
        <f t="shared" si="43"/>
        <v>#N/A</v>
      </c>
      <c r="I380" t="e">
        <f t="shared" si="42"/>
        <v>#N/A</v>
      </c>
      <c r="K380" t="str">
        <f>MID(INDEX('Old Paths'!$B$10:$AW$25,MOD(ROW()-1,16)+1,INT((ROW()-1)/16)+1),15,2)</f>
        <v/>
      </c>
      <c r="M380" t="s">
        <v>0</v>
      </c>
      <c r="N380" t="s">
        <v>0</v>
      </c>
    </row>
    <row r="381" spans="1:14">
      <c r="A381" s="16" t="e">
        <f>INDEX('Old Paths'!$B$80:$CS$95,MOD(ROW()-1,16)+1,INT((ROW()-1)/16)*2+COLUMN())</f>
        <v>#N/A</v>
      </c>
      <c r="B381" s="16" t="e">
        <f>-1*INDEX('Old Paths'!$B$80:$CS$95,MOD(ROW()-1,16)+1,INT((ROW()-1)/16)*2+COLUMN())</f>
        <v>#N/A</v>
      </c>
      <c r="C381" s="16" t="e">
        <f t="shared" si="38"/>
        <v>#N/A</v>
      </c>
      <c r="D381" s="16" t="e">
        <f t="shared" si="39"/>
        <v>#N/A</v>
      </c>
      <c r="F381" t="str">
        <f t="shared" si="40"/>
        <v/>
      </c>
      <c r="G381" t="str">
        <f t="shared" si="41"/>
        <v/>
      </c>
      <c r="H381" t="e">
        <f t="shared" si="43"/>
        <v>#N/A</v>
      </c>
      <c r="I381" t="e">
        <f t="shared" si="42"/>
        <v>#N/A</v>
      </c>
      <c r="K381" t="str">
        <f>MID(INDEX('Old Paths'!$B$10:$AW$25,MOD(ROW()-1,16)+1,INT((ROW()-1)/16)+1),15,2)</f>
        <v/>
      </c>
      <c r="M381" t="s">
        <v>0</v>
      </c>
      <c r="N381" t="s">
        <v>0</v>
      </c>
    </row>
    <row r="382" spans="1:14">
      <c r="A382" s="16" t="e">
        <f>INDEX('Old Paths'!$B$80:$CS$95,MOD(ROW()-1,16)+1,INT((ROW()-1)/16)*2+COLUMN())</f>
        <v>#N/A</v>
      </c>
      <c r="B382" s="16" t="e">
        <f>-1*INDEX('Old Paths'!$B$80:$CS$95,MOD(ROW()-1,16)+1,INT((ROW()-1)/16)*2+COLUMN())</f>
        <v>#N/A</v>
      </c>
      <c r="C382" s="16" t="e">
        <f t="shared" si="38"/>
        <v>#N/A</v>
      </c>
      <c r="D382" s="16" t="e">
        <f t="shared" si="39"/>
        <v>#N/A</v>
      </c>
      <c r="F382" t="str">
        <f t="shared" si="40"/>
        <v/>
      </c>
      <c r="G382" t="str">
        <f t="shared" si="41"/>
        <v/>
      </c>
      <c r="H382" t="e">
        <f t="shared" si="43"/>
        <v>#N/A</v>
      </c>
      <c r="I382" t="e">
        <f t="shared" si="42"/>
        <v>#N/A</v>
      </c>
      <c r="K382" t="str">
        <f>MID(INDEX('Old Paths'!$B$10:$AW$25,MOD(ROW()-1,16)+1,INT((ROW()-1)/16)+1),15,2)</f>
        <v/>
      </c>
      <c r="M382" t="s">
        <v>447</v>
      </c>
      <c r="N382" t="s">
        <v>0</v>
      </c>
    </row>
    <row r="383" spans="1:14">
      <c r="A383" s="16" t="e">
        <f>INDEX('Old Paths'!$B$80:$CS$95,MOD(ROW()-1,16)+1,INT((ROW()-1)/16)*2+COLUMN())</f>
        <v>#N/A</v>
      </c>
      <c r="B383" s="16" t="e">
        <f>-1*INDEX('Old Paths'!$B$80:$CS$95,MOD(ROW()-1,16)+1,INT((ROW()-1)/16)*2+COLUMN())</f>
        <v>#N/A</v>
      </c>
      <c r="C383" s="16" t="e">
        <f t="shared" si="38"/>
        <v>#N/A</v>
      </c>
      <c r="D383" s="16" t="e">
        <f t="shared" si="39"/>
        <v>#N/A</v>
      </c>
      <c r="F383" t="str">
        <f t="shared" si="40"/>
        <v/>
      </c>
      <c r="G383" t="str">
        <f t="shared" si="41"/>
        <v/>
      </c>
      <c r="H383" t="e">
        <f t="shared" si="43"/>
        <v>#N/A</v>
      </c>
      <c r="I383" t="e">
        <f t="shared" si="42"/>
        <v>#N/A</v>
      </c>
      <c r="K383" t="str">
        <f>MID(INDEX('Old Paths'!$B$10:$AW$25,MOD(ROW()-1,16)+1,INT((ROW()-1)/16)+1),15,2)</f>
        <v/>
      </c>
      <c r="M383" t="s">
        <v>0</v>
      </c>
      <c r="N383" t="s">
        <v>0</v>
      </c>
    </row>
    <row r="384" spans="1:14">
      <c r="A384" s="16" t="e">
        <f>INDEX('Old Paths'!$B$80:$CS$95,MOD(ROW()-1,16)+1,INT((ROW()-1)/16)*2+COLUMN())</f>
        <v>#N/A</v>
      </c>
      <c r="B384" s="16" t="e">
        <f>-1*INDEX('Old Paths'!$B$80:$CS$95,MOD(ROW()-1,16)+1,INT((ROW()-1)/16)*2+COLUMN())</f>
        <v>#N/A</v>
      </c>
      <c r="C384" s="16" t="e">
        <f t="shared" si="38"/>
        <v>#N/A</v>
      </c>
      <c r="D384" s="16" t="e">
        <f t="shared" si="39"/>
        <v>#N/A</v>
      </c>
      <c r="F384" t="str">
        <f t="shared" si="40"/>
        <v/>
      </c>
      <c r="G384" t="str">
        <f t="shared" si="41"/>
        <v/>
      </c>
      <c r="H384" t="e">
        <f t="shared" si="43"/>
        <v>#N/A</v>
      </c>
      <c r="I384" t="e">
        <f t="shared" si="42"/>
        <v>#N/A</v>
      </c>
      <c r="K384" t="str">
        <f>MID(INDEX('Old Paths'!$B$10:$AW$25,MOD(ROW()-1,16)+1,INT((ROW()-1)/16)+1),15,2)</f>
        <v/>
      </c>
      <c r="M384" t="s">
        <v>0</v>
      </c>
      <c r="N384" t="s">
        <v>0</v>
      </c>
    </row>
    <row r="385" spans="1:14">
      <c r="A385" s="16">
        <f>INDEX('Old Paths'!$B$80:$CS$95,MOD(ROW()-1,16)+1,INT((ROW()-1)/16)*2+COLUMN())</f>
        <v>46</v>
      </c>
      <c r="B385" s="16">
        <f>-1*INDEX('Old Paths'!$B$80:$CS$95,MOD(ROW()-1,16)+1,INT((ROW()-1)/16)*2+COLUMN())</f>
        <v>19</v>
      </c>
      <c r="C385" s="16">
        <f t="shared" ref="C385:C419" si="44">IF(AND(OR($A385,$B385),OR($A386,$B386)),A386-A385,"")</f>
        <v>-4</v>
      </c>
      <c r="D385" s="16">
        <f t="shared" ref="D385:D448" si="45">IF(AND(OR($A385,$B385),OR($A386,$B386)),B386-B385,"")</f>
        <v>7</v>
      </c>
      <c r="F385">
        <f t="shared" si="40"/>
        <v>-1.75</v>
      </c>
      <c r="G385">
        <f t="shared" si="41"/>
        <v>-60.255118703057789</v>
      </c>
      <c r="H385">
        <f t="shared" si="43"/>
        <v>-60.255118703057789</v>
      </c>
      <c r="I385">
        <f t="shared" si="42"/>
        <v>-60.255118703057789</v>
      </c>
      <c r="K385" t="str">
        <f>MID(INDEX('Old Paths'!$B$10:$AW$25,MOD(ROW()-1,16)+1,INT((ROW()-1)/16)+1),15,2)</f>
        <v>06</v>
      </c>
      <c r="M385" t="s">
        <v>0</v>
      </c>
      <c r="N385" t="s">
        <v>0</v>
      </c>
    </row>
    <row r="386" spans="1:14">
      <c r="A386" s="16">
        <f>INDEX('Old Paths'!$B$80:$CS$95,MOD(ROW()-1,16)+1,INT((ROW()-1)/16)*2+COLUMN())</f>
        <v>42</v>
      </c>
      <c r="B386" s="16">
        <f>-1*INDEX('Old Paths'!$B$80:$CS$95,MOD(ROW()-1,16)+1,INT((ROW()-1)/16)*2+COLUMN())</f>
        <v>26</v>
      </c>
      <c r="C386" s="16">
        <f t="shared" si="44"/>
        <v>-3</v>
      </c>
      <c r="D386" s="16">
        <f t="shared" si="45"/>
        <v>8</v>
      </c>
      <c r="F386">
        <f t="shared" ref="F386:F449" si="46">IFERROR(D386/C386,"")</f>
        <v>-2.6666666666666665</v>
      </c>
      <c r="G386">
        <f t="shared" ref="G386:G449" si="47">IFERROR(ATAN(F386)*180/PI(),"")</f>
        <v>-69.443954780416533</v>
      </c>
      <c r="H386">
        <f t="shared" si="43"/>
        <v>-69.443954780416533</v>
      </c>
      <c r="I386">
        <f t="shared" ref="I386:I449" si="48">IF(MAX($C386:$D386)&lt;0,H386-180,IF(AND(D386&lt;0,E386&gt;0),H386+180,H386))</f>
        <v>-69.443954780416533</v>
      </c>
      <c r="K386" t="str">
        <f>MID(INDEX('Old Paths'!$B$10:$AW$25,MOD(ROW()-1,16)+1,INT((ROW()-1)/16)+1),15,2)</f>
        <v>07</v>
      </c>
      <c r="M386" t="s">
        <v>0</v>
      </c>
      <c r="N386" t="s">
        <v>0</v>
      </c>
    </row>
    <row r="387" spans="1:14">
      <c r="A387" s="16">
        <f>INDEX('Old Paths'!$B$80:$CS$95,MOD(ROW()-1,16)+1,INT((ROW()-1)/16)*2+COLUMN())</f>
        <v>39</v>
      </c>
      <c r="B387" s="16">
        <f>-1*INDEX('Old Paths'!$B$80:$CS$95,MOD(ROW()-1,16)+1,INT((ROW()-1)/16)*2+COLUMN())</f>
        <v>34</v>
      </c>
      <c r="C387" s="16">
        <f t="shared" si="44"/>
        <v>1</v>
      </c>
      <c r="D387" s="16">
        <f t="shared" si="45"/>
        <v>8</v>
      </c>
      <c r="F387">
        <f t="shared" si="46"/>
        <v>8</v>
      </c>
      <c r="G387">
        <f t="shared" si="47"/>
        <v>82.874983651098191</v>
      </c>
      <c r="H387">
        <f t="shared" si="43"/>
        <v>82.874983651098191</v>
      </c>
      <c r="I387">
        <f t="shared" si="48"/>
        <v>82.874983651098191</v>
      </c>
      <c r="K387" t="str">
        <f>MID(INDEX('Old Paths'!$B$10:$AW$25,MOD(ROW()-1,16)+1,INT((ROW()-1)/16)+1),15,2)</f>
        <v>08</v>
      </c>
      <c r="M387" t="s">
        <v>0</v>
      </c>
      <c r="N387" t="s">
        <v>0</v>
      </c>
    </row>
    <row r="388" spans="1:14">
      <c r="A388" s="16">
        <f>INDEX('Old Paths'!$B$80:$CS$95,MOD(ROW()-1,16)+1,INT((ROW()-1)/16)*2+COLUMN())</f>
        <v>40</v>
      </c>
      <c r="B388" s="16">
        <f>-1*INDEX('Old Paths'!$B$80:$CS$95,MOD(ROW()-1,16)+1,INT((ROW()-1)/16)*2+COLUMN())</f>
        <v>42</v>
      </c>
      <c r="C388" s="16">
        <f t="shared" si="44"/>
        <v>3</v>
      </c>
      <c r="D388" s="16">
        <f t="shared" si="45"/>
        <v>4</v>
      </c>
      <c r="F388">
        <f t="shared" si="46"/>
        <v>1.3333333333333333</v>
      </c>
      <c r="G388">
        <f t="shared" si="47"/>
        <v>53.13010235415598</v>
      </c>
      <c r="H388">
        <f t="shared" si="43"/>
        <v>53.13010235415598</v>
      </c>
      <c r="I388">
        <f t="shared" si="48"/>
        <v>53.13010235415598</v>
      </c>
      <c r="K388" t="str">
        <f>MID(INDEX('Old Paths'!$B$10:$AW$25,MOD(ROW()-1,16)+1,INT((ROW()-1)/16)+1),15,2)</f>
        <v>09</v>
      </c>
      <c r="M388" t="s">
        <v>0</v>
      </c>
      <c r="N388" t="s">
        <v>0</v>
      </c>
    </row>
    <row r="389" spans="1:14">
      <c r="A389" s="16">
        <f>INDEX('Old Paths'!$B$80:$CS$95,MOD(ROW()-1,16)+1,INT((ROW()-1)/16)*2+COLUMN())</f>
        <v>43</v>
      </c>
      <c r="B389" s="16">
        <f>-1*INDEX('Old Paths'!$B$80:$CS$95,MOD(ROW()-1,16)+1,INT((ROW()-1)/16)*2+COLUMN())</f>
        <v>46</v>
      </c>
      <c r="C389" s="16">
        <f t="shared" si="44"/>
        <v>5</v>
      </c>
      <c r="D389" s="16">
        <f t="shared" si="45"/>
        <v>5</v>
      </c>
      <c r="F389">
        <f t="shared" si="46"/>
        <v>1</v>
      </c>
      <c r="G389">
        <f t="shared" si="47"/>
        <v>45</v>
      </c>
      <c r="H389">
        <f t="shared" si="43"/>
        <v>45</v>
      </c>
      <c r="I389">
        <f t="shared" si="48"/>
        <v>45</v>
      </c>
      <c r="K389" t="str">
        <f>MID(INDEX('Old Paths'!$B$10:$AW$25,MOD(ROW()-1,16)+1,INT((ROW()-1)/16)+1),15,2)</f>
        <v>09</v>
      </c>
      <c r="M389" t="s">
        <v>0</v>
      </c>
      <c r="N389" t="s">
        <v>0</v>
      </c>
    </row>
    <row r="390" spans="1:14">
      <c r="A390" s="16">
        <f>INDEX('Old Paths'!$B$80:$CS$95,MOD(ROW()-1,16)+1,INT((ROW()-1)/16)*2+COLUMN())</f>
        <v>48</v>
      </c>
      <c r="B390" s="16">
        <f>-1*INDEX('Old Paths'!$B$80:$CS$95,MOD(ROW()-1,16)+1,INT((ROW()-1)/16)*2+COLUMN())</f>
        <v>51</v>
      </c>
      <c r="C390" s="16">
        <f t="shared" si="44"/>
        <v>1</v>
      </c>
      <c r="D390" s="16">
        <f t="shared" si="45"/>
        <v>5</v>
      </c>
      <c r="F390">
        <f t="shared" si="46"/>
        <v>5</v>
      </c>
      <c r="G390">
        <f t="shared" si="47"/>
        <v>78.690067525979785</v>
      </c>
      <c r="H390">
        <f t="shared" si="43"/>
        <v>78.690067525979785</v>
      </c>
      <c r="I390">
        <f t="shared" si="48"/>
        <v>78.690067525979785</v>
      </c>
      <c r="K390" t="str">
        <f>MID(INDEX('Old Paths'!$B$10:$AW$25,MOD(ROW()-1,16)+1,INT((ROW()-1)/16)+1),15,2)</f>
        <v>08</v>
      </c>
      <c r="M390" t="s">
        <v>0</v>
      </c>
      <c r="N390" t="s">
        <v>0</v>
      </c>
    </row>
    <row r="391" spans="1:14">
      <c r="A391" s="16">
        <f>INDEX('Old Paths'!$B$80:$CS$95,MOD(ROW()-1,16)+1,INT((ROW()-1)/16)*2+COLUMN())</f>
        <v>49</v>
      </c>
      <c r="B391" s="16">
        <f>-1*INDEX('Old Paths'!$B$80:$CS$95,MOD(ROW()-1,16)+1,INT((ROW()-1)/16)*2+COLUMN())</f>
        <v>56</v>
      </c>
      <c r="C391" s="16" t="e">
        <f t="shared" si="44"/>
        <v>#N/A</v>
      </c>
      <c r="D391" s="16" t="e">
        <f t="shared" si="45"/>
        <v>#N/A</v>
      </c>
      <c r="F391" t="str">
        <f t="shared" si="46"/>
        <v/>
      </c>
      <c r="G391" t="str">
        <f t="shared" si="47"/>
        <v/>
      </c>
      <c r="H391" t="e">
        <f t="shared" si="43"/>
        <v>#N/A</v>
      </c>
      <c r="I391" t="e">
        <f t="shared" si="48"/>
        <v>#N/A</v>
      </c>
      <c r="K391" t="str">
        <f>MID(INDEX('Old Paths'!$B$10:$AW$25,MOD(ROW()-1,16)+1,INT((ROW()-1)/16)+1),15,2)</f>
        <v>00</v>
      </c>
      <c r="M391" t="s">
        <v>0</v>
      </c>
      <c r="N391" t="s">
        <v>0</v>
      </c>
    </row>
    <row r="392" spans="1:14">
      <c r="A392" s="16" t="e">
        <f>INDEX('Old Paths'!$B$80:$CS$95,MOD(ROW()-1,16)+1,INT((ROW()-1)/16)*2+COLUMN())</f>
        <v>#N/A</v>
      </c>
      <c r="B392" s="16" t="e">
        <f>-1*INDEX('Old Paths'!$B$80:$CS$95,MOD(ROW()-1,16)+1,INT((ROW()-1)/16)*2+COLUMN())</f>
        <v>#N/A</v>
      </c>
      <c r="C392" s="16" t="e">
        <f t="shared" si="44"/>
        <v>#N/A</v>
      </c>
      <c r="D392" s="16" t="e">
        <f t="shared" si="45"/>
        <v>#N/A</v>
      </c>
      <c r="F392" t="str">
        <f t="shared" si="46"/>
        <v/>
      </c>
      <c r="G392" t="str">
        <f t="shared" si="47"/>
        <v/>
      </c>
      <c r="H392" t="e">
        <f t="shared" si="43"/>
        <v>#N/A</v>
      </c>
      <c r="I392" t="e">
        <f t="shared" si="48"/>
        <v>#N/A</v>
      </c>
      <c r="K392" t="str">
        <f>MID(INDEX('Old Paths'!$B$10:$AW$25,MOD(ROW()-1,16)+1,INT((ROW()-1)/16)+1),15,2)</f>
        <v/>
      </c>
      <c r="M392" t="s">
        <v>0</v>
      </c>
      <c r="N392" t="s">
        <v>0</v>
      </c>
    </row>
    <row r="393" spans="1:14">
      <c r="A393" s="16" t="e">
        <f>INDEX('Old Paths'!$B$80:$CS$95,MOD(ROW()-1,16)+1,INT((ROW()-1)/16)*2+COLUMN())</f>
        <v>#N/A</v>
      </c>
      <c r="B393" s="16" t="e">
        <f>-1*INDEX('Old Paths'!$B$80:$CS$95,MOD(ROW()-1,16)+1,INT((ROW()-1)/16)*2+COLUMN())</f>
        <v>#N/A</v>
      </c>
      <c r="C393" s="16" t="e">
        <f t="shared" si="44"/>
        <v>#N/A</v>
      </c>
      <c r="D393" s="16" t="e">
        <f t="shared" si="45"/>
        <v>#N/A</v>
      </c>
      <c r="F393" t="str">
        <f t="shared" si="46"/>
        <v/>
      </c>
      <c r="G393" t="str">
        <f t="shared" si="47"/>
        <v/>
      </c>
      <c r="H393" t="e">
        <f t="shared" si="43"/>
        <v>#N/A</v>
      </c>
      <c r="I393" t="e">
        <f t="shared" si="48"/>
        <v>#N/A</v>
      </c>
      <c r="K393" t="str">
        <f>MID(INDEX('Old Paths'!$B$10:$AW$25,MOD(ROW()-1,16)+1,INT((ROW()-1)/16)+1),15,2)</f>
        <v/>
      </c>
      <c r="M393" t="s">
        <v>447</v>
      </c>
      <c r="N393" t="s">
        <v>0</v>
      </c>
    </row>
    <row r="394" spans="1:14">
      <c r="A394" s="16" t="e">
        <f>INDEX('Old Paths'!$B$80:$CS$95,MOD(ROW()-1,16)+1,INT((ROW()-1)/16)*2+COLUMN())</f>
        <v>#N/A</v>
      </c>
      <c r="B394" s="16" t="e">
        <f>-1*INDEX('Old Paths'!$B$80:$CS$95,MOD(ROW()-1,16)+1,INT((ROW()-1)/16)*2+COLUMN())</f>
        <v>#N/A</v>
      </c>
      <c r="C394" s="16" t="e">
        <f t="shared" si="44"/>
        <v>#N/A</v>
      </c>
      <c r="D394" s="16" t="e">
        <f t="shared" si="45"/>
        <v>#N/A</v>
      </c>
      <c r="F394" t="str">
        <f t="shared" si="46"/>
        <v/>
      </c>
      <c r="G394" t="str">
        <f t="shared" si="47"/>
        <v/>
      </c>
      <c r="H394" t="e">
        <f t="shared" si="43"/>
        <v>#N/A</v>
      </c>
      <c r="I394" t="e">
        <f t="shared" si="48"/>
        <v>#N/A</v>
      </c>
      <c r="K394" t="str">
        <f>MID(INDEX('Old Paths'!$B$10:$AW$25,MOD(ROW()-1,16)+1,INT((ROW()-1)/16)+1),15,2)</f>
        <v/>
      </c>
      <c r="M394" t="s">
        <v>0</v>
      </c>
      <c r="N394" t="s">
        <v>0</v>
      </c>
    </row>
    <row r="395" spans="1:14">
      <c r="A395" s="16" t="e">
        <f>INDEX('Old Paths'!$B$80:$CS$95,MOD(ROW()-1,16)+1,INT((ROW()-1)/16)*2+COLUMN())</f>
        <v>#N/A</v>
      </c>
      <c r="B395" s="16" t="e">
        <f>-1*INDEX('Old Paths'!$B$80:$CS$95,MOD(ROW()-1,16)+1,INT((ROW()-1)/16)*2+COLUMN())</f>
        <v>#N/A</v>
      </c>
      <c r="C395" s="16" t="e">
        <f t="shared" si="44"/>
        <v>#N/A</v>
      </c>
      <c r="D395" s="16" t="e">
        <f t="shared" si="45"/>
        <v>#N/A</v>
      </c>
      <c r="F395" t="str">
        <f t="shared" si="46"/>
        <v/>
      </c>
      <c r="G395" t="str">
        <f t="shared" si="47"/>
        <v/>
      </c>
      <c r="H395" t="e">
        <f t="shared" si="43"/>
        <v>#N/A</v>
      </c>
      <c r="I395" t="e">
        <f t="shared" si="48"/>
        <v>#N/A</v>
      </c>
      <c r="K395" t="str">
        <f>MID(INDEX('Old Paths'!$B$10:$AW$25,MOD(ROW()-1,16)+1,INT((ROW()-1)/16)+1),15,2)</f>
        <v/>
      </c>
      <c r="M395" t="s">
        <v>0</v>
      </c>
      <c r="N395" t="s">
        <v>0</v>
      </c>
    </row>
    <row r="396" spans="1:14">
      <c r="A396" s="16" t="e">
        <f>INDEX('Old Paths'!$B$80:$CS$95,MOD(ROW()-1,16)+1,INT((ROW()-1)/16)*2+COLUMN())</f>
        <v>#N/A</v>
      </c>
      <c r="B396" s="16" t="e">
        <f>-1*INDEX('Old Paths'!$B$80:$CS$95,MOD(ROW()-1,16)+1,INT((ROW()-1)/16)*2+COLUMN())</f>
        <v>#N/A</v>
      </c>
      <c r="C396" s="16" t="e">
        <f t="shared" si="44"/>
        <v>#N/A</v>
      </c>
      <c r="D396" s="16" t="e">
        <f t="shared" si="45"/>
        <v>#N/A</v>
      </c>
      <c r="F396" t="str">
        <f t="shared" si="46"/>
        <v/>
      </c>
      <c r="G396" t="str">
        <f t="shared" si="47"/>
        <v/>
      </c>
      <c r="H396" t="e">
        <f t="shared" si="43"/>
        <v>#N/A</v>
      </c>
      <c r="I396" t="e">
        <f t="shared" si="48"/>
        <v>#N/A</v>
      </c>
      <c r="K396" t="str">
        <f>MID(INDEX('Old Paths'!$B$10:$AW$25,MOD(ROW()-1,16)+1,INT((ROW()-1)/16)+1),15,2)</f>
        <v/>
      </c>
      <c r="M396" t="s">
        <v>0</v>
      </c>
      <c r="N396" t="s">
        <v>0</v>
      </c>
    </row>
    <row r="397" spans="1:14">
      <c r="A397" s="16" t="e">
        <f>INDEX('Old Paths'!$B$80:$CS$95,MOD(ROW()-1,16)+1,INT((ROW()-1)/16)*2+COLUMN())</f>
        <v>#N/A</v>
      </c>
      <c r="B397" s="16" t="e">
        <f>-1*INDEX('Old Paths'!$B$80:$CS$95,MOD(ROW()-1,16)+1,INT((ROW()-1)/16)*2+COLUMN())</f>
        <v>#N/A</v>
      </c>
      <c r="C397" s="16" t="e">
        <f t="shared" si="44"/>
        <v>#N/A</v>
      </c>
      <c r="D397" s="16" t="e">
        <f t="shared" si="45"/>
        <v>#N/A</v>
      </c>
      <c r="F397" t="str">
        <f t="shared" si="46"/>
        <v/>
      </c>
      <c r="G397" t="str">
        <f t="shared" si="47"/>
        <v/>
      </c>
      <c r="H397" t="e">
        <f t="shared" si="43"/>
        <v>#N/A</v>
      </c>
      <c r="I397" t="e">
        <f t="shared" si="48"/>
        <v>#N/A</v>
      </c>
      <c r="K397" t="str">
        <f>MID(INDEX('Old Paths'!$B$10:$AW$25,MOD(ROW()-1,16)+1,INT((ROW()-1)/16)+1),15,2)</f>
        <v/>
      </c>
      <c r="M397" t="s">
        <v>0</v>
      </c>
      <c r="N397" t="s">
        <v>0</v>
      </c>
    </row>
    <row r="398" spans="1:14">
      <c r="A398" s="16" t="e">
        <f>INDEX('Old Paths'!$B$80:$CS$95,MOD(ROW()-1,16)+1,INT((ROW()-1)/16)*2+COLUMN())</f>
        <v>#N/A</v>
      </c>
      <c r="B398" s="16" t="e">
        <f>-1*INDEX('Old Paths'!$B$80:$CS$95,MOD(ROW()-1,16)+1,INT((ROW()-1)/16)*2+COLUMN())</f>
        <v>#N/A</v>
      </c>
      <c r="C398" s="16" t="e">
        <f t="shared" si="44"/>
        <v>#N/A</v>
      </c>
      <c r="D398" s="16" t="e">
        <f t="shared" si="45"/>
        <v>#N/A</v>
      </c>
      <c r="F398" t="str">
        <f t="shared" si="46"/>
        <v/>
      </c>
      <c r="G398" t="str">
        <f t="shared" si="47"/>
        <v/>
      </c>
      <c r="H398" t="e">
        <f t="shared" si="43"/>
        <v>#N/A</v>
      </c>
      <c r="I398" t="e">
        <f t="shared" si="48"/>
        <v>#N/A</v>
      </c>
      <c r="K398" t="str">
        <f>MID(INDEX('Old Paths'!$B$10:$AW$25,MOD(ROW()-1,16)+1,INT((ROW()-1)/16)+1),15,2)</f>
        <v/>
      </c>
      <c r="M398" t="s">
        <v>0</v>
      </c>
      <c r="N398" t="s">
        <v>0</v>
      </c>
    </row>
    <row r="399" spans="1:14">
      <c r="A399" s="16" t="e">
        <f>INDEX('Old Paths'!$B$80:$CS$95,MOD(ROW()-1,16)+1,INT((ROW()-1)/16)*2+COLUMN())</f>
        <v>#N/A</v>
      </c>
      <c r="B399" s="16" t="e">
        <f>-1*INDEX('Old Paths'!$B$80:$CS$95,MOD(ROW()-1,16)+1,INT((ROW()-1)/16)*2+COLUMN())</f>
        <v>#N/A</v>
      </c>
      <c r="C399" s="16" t="e">
        <f t="shared" si="44"/>
        <v>#N/A</v>
      </c>
      <c r="D399" s="16" t="e">
        <f t="shared" si="45"/>
        <v>#N/A</v>
      </c>
      <c r="F399" t="str">
        <f t="shared" si="46"/>
        <v/>
      </c>
      <c r="G399" t="str">
        <f t="shared" si="47"/>
        <v/>
      </c>
      <c r="H399" t="e">
        <f t="shared" si="43"/>
        <v>#N/A</v>
      </c>
      <c r="I399" t="e">
        <f t="shared" si="48"/>
        <v>#N/A</v>
      </c>
      <c r="K399" t="str">
        <f>MID(INDEX('Old Paths'!$B$10:$AW$25,MOD(ROW()-1,16)+1,INT((ROW()-1)/16)+1),15,2)</f>
        <v/>
      </c>
      <c r="M399" t="s">
        <v>0</v>
      </c>
      <c r="N399" t="s">
        <v>0</v>
      </c>
    </row>
    <row r="400" spans="1:14">
      <c r="A400" s="16" t="e">
        <f>INDEX('Old Paths'!$B$80:$CS$95,MOD(ROW()-1,16)+1,INT((ROW()-1)/16)*2+COLUMN())</f>
        <v>#N/A</v>
      </c>
      <c r="B400" s="16" t="e">
        <f>-1*INDEX('Old Paths'!$B$80:$CS$95,MOD(ROW()-1,16)+1,INT((ROW()-1)/16)*2+COLUMN())</f>
        <v>#N/A</v>
      </c>
      <c r="C400" s="16" t="e">
        <f t="shared" si="44"/>
        <v>#N/A</v>
      </c>
      <c r="D400" s="16" t="e">
        <f t="shared" si="45"/>
        <v>#N/A</v>
      </c>
      <c r="F400" t="str">
        <f t="shared" si="46"/>
        <v/>
      </c>
      <c r="G400" t="str">
        <f t="shared" si="47"/>
        <v/>
      </c>
      <c r="H400" t="e">
        <f t="shared" si="43"/>
        <v>#N/A</v>
      </c>
      <c r="I400" t="e">
        <f t="shared" si="48"/>
        <v>#N/A</v>
      </c>
      <c r="K400" t="str">
        <f>MID(INDEX('Old Paths'!$B$10:$AW$25,MOD(ROW()-1,16)+1,INT((ROW()-1)/16)+1),15,2)</f>
        <v/>
      </c>
      <c r="M400" t="s">
        <v>0</v>
      </c>
      <c r="N400" t="s">
        <v>0</v>
      </c>
    </row>
    <row r="401" spans="1:14">
      <c r="A401" s="16">
        <f>INDEX('Old Paths'!$B$80:$CS$95,MOD(ROW()-1,16)+1,INT((ROW()-1)/16)*2+COLUMN())</f>
        <v>49</v>
      </c>
      <c r="B401" s="16">
        <f>-1*INDEX('Old Paths'!$B$80:$CS$95,MOD(ROW()-1,16)+1,INT((ROW()-1)/16)*2+COLUMN())</f>
        <v>56</v>
      </c>
      <c r="C401" s="16">
        <f t="shared" si="44"/>
        <v>-1</v>
      </c>
      <c r="D401" s="16">
        <f t="shared" si="45"/>
        <v>7</v>
      </c>
      <c r="F401">
        <f t="shared" si="46"/>
        <v>-7</v>
      </c>
      <c r="G401">
        <f t="shared" si="47"/>
        <v>-81.869897645844034</v>
      </c>
      <c r="H401">
        <f t="shared" si="43"/>
        <v>-81.869897645844034</v>
      </c>
      <c r="I401">
        <f t="shared" si="48"/>
        <v>-81.869897645844034</v>
      </c>
      <c r="K401" t="str">
        <f>MID(INDEX('Old Paths'!$B$10:$AW$25,MOD(ROW()-1,16)+1,INT((ROW()-1)/16)+1),15,2)</f>
        <v>07</v>
      </c>
      <c r="M401" t="s">
        <v>0</v>
      </c>
      <c r="N401" t="s">
        <v>0</v>
      </c>
    </row>
    <row r="402" spans="1:14">
      <c r="A402" s="16">
        <f>INDEX('Old Paths'!$B$80:$CS$95,MOD(ROW()-1,16)+1,INT((ROW()-1)/16)*2+COLUMN())</f>
        <v>48</v>
      </c>
      <c r="B402" s="16">
        <f>-1*INDEX('Old Paths'!$B$80:$CS$95,MOD(ROW()-1,16)+1,INT((ROW()-1)/16)*2+COLUMN())</f>
        <v>63</v>
      </c>
      <c r="C402" s="16">
        <f t="shared" si="44"/>
        <v>-3</v>
      </c>
      <c r="D402" s="16">
        <f t="shared" si="45"/>
        <v>6</v>
      </c>
      <c r="F402">
        <f t="shared" si="46"/>
        <v>-2</v>
      </c>
      <c r="G402">
        <f t="shared" si="47"/>
        <v>-63.43494882292201</v>
      </c>
      <c r="H402">
        <f t="shared" si="43"/>
        <v>-63.43494882292201</v>
      </c>
      <c r="I402">
        <f t="shared" si="48"/>
        <v>-63.43494882292201</v>
      </c>
      <c r="K402" t="str">
        <f>MID(INDEX('Old Paths'!$B$10:$AW$25,MOD(ROW()-1,16)+1,INT((ROW()-1)/16)+1),15,2)</f>
        <v>06</v>
      </c>
      <c r="M402" t="s">
        <v>0</v>
      </c>
      <c r="N402" t="s">
        <v>0</v>
      </c>
    </row>
    <row r="403" spans="1:14">
      <c r="A403" s="16">
        <f>INDEX('Old Paths'!$B$80:$CS$95,MOD(ROW()-1,16)+1,INT((ROW()-1)/16)*2+COLUMN())</f>
        <v>45</v>
      </c>
      <c r="B403" s="16">
        <f>-1*INDEX('Old Paths'!$B$80:$CS$95,MOD(ROW()-1,16)+1,INT((ROW()-1)/16)*2+COLUMN())</f>
        <v>69</v>
      </c>
      <c r="C403" s="16">
        <f t="shared" si="44"/>
        <v>-6</v>
      </c>
      <c r="D403" s="16">
        <f t="shared" si="45"/>
        <v>5</v>
      </c>
      <c r="F403">
        <f t="shared" si="46"/>
        <v>-0.83333333333333337</v>
      </c>
      <c r="G403">
        <f t="shared" si="47"/>
        <v>-39.805571092265197</v>
      </c>
      <c r="H403">
        <f t="shared" si="43"/>
        <v>-39.805571092265197</v>
      </c>
      <c r="I403">
        <f t="shared" si="48"/>
        <v>-39.805571092265197</v>
      </c>
      <c r="K403" t="str">
        <f>MID(INDEX('Old Paths'!$B$10:$AW$25,MOD(ROW()-1,16)+1,INT((ROW()-1)/16)+1),15,2)</f>
        <v>05</v>
      </c>
      <c r="M403" t="s">
        <v>0</v>
      </c>
      <c r="N403" t="s">
        <v>0</v>
      </c>
    </row>
    <row r="404" spans="1:14">
      <c r="A404" s="16">
        <f>INDEX('Old Paths'!$B$80:$CS$95,MOD(ROW()-1,16)+1,INT((ROW()-1)/16)*2+COLUMN())</f>
        <v>39</v>
      </c>
      <c r="B404" s="16">
        <f>-1*INDEX('Old Paths'!$B$80:$CS$95,MOD(ROW()-1,16)+1,INT((ROW()-1)/16)*2+COLUMN())</f>
        <v>74</v>
      </c>
      <c r="C404" s="16">
        <f t="shared" si="44"/>
        <v>-8</v>
      </c>
      <c r="D404" s="16">
        <f t="shared" si="45"/>
        <v>3</v>
      </c>
      <c r="F404">
        <f t="shared" si="46"/>
        <v>-0.375</v>
      </c>
      <c r="G404">
        <f t="shared" si="47"/>
        <v>-20.556045219583464</v>
      </c>
      <c r="H404">
        <f t="shared" si="43"/>
        <v>-20.556045219583464</v>
      </c>
      <c r="I404">
        <f t="shared" si="48"/>
        <v>-20.556045219583464</v>
      </c>
      <c r="K404" t="str">
        <f>MID(INDEX('Old Paths'!$B$10:$AW$25,MOD(ROW()-1,16)+1,INT((ROW()-1)/16)+1),15,2)</f>
        <v>04</v>
      </c>
      <c r="M404" t="s">
        <v>0</v>
      </c>
      <c r="N404" t="s">
        <v>0</v>
      </c>
    </row>
    <row r="405" spans="1:14">
      <c r="A405" s="16">
        <f>INDEX('Old Paths'!$B$80:$CS$95,MOD(ROW()-1,16)+1,INT((ROW()-1)/16)*2+COLUMN())</f>
        <v>31</v>
      </c>
      <c r="B405" s="16">
        <f>-1*INDEX('Old Paths'!$B$80:$CS$95,MOD(ROW()-1,16)+1,INT((ROW()-1)/16)*2+COLUMN())</f>
        <v>77</v>
      </c>
      <c r="C405" s="16">
        <f t="shared" si="44"/>
        <v>-7</v>
      </c>
      <c r="D405" s="16">
        <f t="shared" si="45"/>
        <v>6</v>
      </c>
      <c r="F405">
        <f t="shared" si="46"/>
        <v>-0.8571428571428571</v>
      </c>
      <c r="G405">
        <f t="shared" si="47"/>
        <v>-40.601294645004472</v>
      </c>
      <c r="H405">
        <f t="shared" si="43"/>
        <v>-40.601294645004472</v>
      </c>
      <c r="I405">
        <f t="shared" si="48"/>
        <v>-40.601294645004472</v>
      </c>
      <c r="K405" t="str">
        <f>MID(INDEX('Old Paths'!$B$10:$AW$25,MOD(ROW()-1,16)+1,INT((ROW()-1)/16)+1),15,2)</f>
        <v>05</v>
      </c>
      <c r="M405" t="s">
        <v>447</v>
      </c>
      <c r="N405" t="s">
        <v>0</v>
      </c>
    </row>
    <row r="406" spans="1:14">
      <c r="A406" s="16">
        <f>INDEX('Old Paths'!$B$80:$CS$95,MOD(ROW()-1,16)+1,INT((ROW()-1)/16)*2+COLUMN())</f>
        <v>24</v>
      </c>
      <c r="B406" s="16">
        <f>-1*INDEX('Old Paths'!$B$80:$CS$95,MOD(ROW()-1,16)+1,INT((ROW()-1)/16)*2+COLUMN())</f>
        <v>83</v>
      </c>
      <c r="C406" s="16" t="e">
        <f t="shared" si="44"/>
        <v>#N/A</v>
      </c>
      <c r="D406" s="16" t="e">
        <f t="shared" si="45"/>
        <v>#N/A</v>
      </c>
      <c r="F406" t="str">
        <f t="shared" si="46"/>
        <v/>
      </c>
      <c r="G406" t="str">
        <f t="shared" si="47"/>
        <v/>
      </c>
      <c r="H406" t="e">
        <f t="shared" si="43"/>
        <v>#N/A</v>
      </c>
      <c r="I406" t="e">
        <f t="shared" si="48"/>
        <v>#N/A</v>
      </c>
      <c r="K406" t="str">
        <f>MID(INDEX('Old Paths'!$B$10:$AW$25,MOD(ROW()-1,16)+1,INT((ROW()-1)/16)+1),15,2)</f>
        <v>00</v>
      </c>
      <c r="M406" t="s">
        <v>0</v>
      </c>
      <c r="N406" t="s">
        <v>0</v>
      </c>
    </row>
    <row r="407" spans="1:14">
      <c r="A407" s="16" t="e">
        <f>INDEX('Old Paths'!$B$80:$CS$95,MOD(ROW()-1,16)+1,INT((ROW()-1)/16)*2+COLUMN())</f>
        <v>#N/A</v>
      </c>
      <c r="B407" s="16" t="e">
        <f>-1*INDEX('Old Paths'!$B$80:$CS$95,MOD(ROW()-1,16)+1,INT((ROW()-1)/16)*2+COLUMN())</f>
        <v>#N/A</v>
      </c>
      <c r="C407" s="16" t="e">
        <f t="shared" si="44"/>
        <v>#N/A</v>
      </c>
      <c r="D407" s="16" t="e">
        <f t="shared" si="45"/>
        <v>#N/A</v>
      </c>
      <c r="F407" t="str">
        <f t="shared" si="46"/>
        <v/>
      </c>
      <c r="G407" t="str">
        <f t="shared" si="47"/>
        <v/>
      </c>
      <c r="H407" t="e">
        <f t="shared" si="43"/>
        <v>#N/A</v>
      </c>
      <c r="I407" t="e">
        <f t="shared" si="48"/>
        <v>#N/A</v>
      </c>
      <c r="K407" t="str">
        <f>MID(INDEX('Old Paths'!$B$10:$AW$25,MOD(ROW()-1,16)+1,INT((ROW()-1)/16)+1),15,2)</f>
        <v/>
      </c>
      <c r="M407" t="s">
        <v>0</v>
      </c>
      <c r="N407" t="s">
        <v>0</v>
      </c>
    </row>
    <row r="408" spans="1:14">
      <c r="A408" s="16" t="e">
        <f>INDEX('Old Paths'!$B$80:$CS$95,MOD(ROW()-1,16)+1,INT((ROW()-1)/16)*2+COLUMN())</f>
        <v>#N/A</v>
      </c>
      <c r="B408" s="16" t="e">
        <f>-1*INDEX('Old Paths'!$B$80:$CS$95,MOD(ROW()-1,16)+1,INT((ROW()-1)/16)*2+COLUMN())</f>
        <v>#N/A</v>
      </c>
      <c r="C408" s="16" t="e">
        <f t="shared" si="44"/>
        <v>#N/A</v>
      </c>
      <c r="D408" s="16" t="e">
        <f t="shared" si="45"/>
        <v>#N/A</v>
      </c>
      <c r="F408" t="str">
        <f t="shared" si="46"/>
        <v/>
      </c>
      <c r="G408" t="str">
        <f t="shared" si="47"/>
        <v/>
      </c>
      <c r="H408" t="e">
        <f t="shared" si="43"/>
        <v>#N/A</v>
      </c>
      <c r="I408" t="e">
        <f t="shared" si="48"/>
        <v>#N/A</v>
      </c>
      <c r="K408" t="str">
        <f>MID(INDEX('Old Paths'!$B$10:$AW$25,MOD(ROW()-1,16)+1,INT((ROW()-1)/16)+1),15,2)</f>
        <v/>
      </c>
      <c r="M408" t="s">
        <v>0</v>
      </c>
      <c r="N408" t="s">
        <v>0</v>
      </c>
    </row>
    <row r="409" spans="1:14">
      <c r="A409" s="16" t="e">
        <f>INDEX('Old Paths'!$B$80:$CS$95,MOD(ROW()-1,16)+1,INT((ROW()-1)/16)*2+COLUMN())</f>
        <v>#N/A</v>
      </c>
      <c r="B409" s="16" t="e">
        <f>-1*INDEX('Old Paths'!$B$80:$CS$95,MOD(ROW()-1,16)+1,INT((ROW()-1)/16)*2+COLUMN())</f>
        <v>#N/A</v>
      </c>
      <c r="C409" s="16" t="e">
        <f t="shared" si="44"/>
        <v>#N/A</v>
      </c>
      <c r="D409" s="16" t="e">
        <f t="shared" si="45"/>
        <v>#N/A</v>
      </c>
      <c r="F409" t="str">
        <f t="shared" si="46"/>
        <v/>
      </c>
      <c r="G409" t="str">
        <f t="shared" si="47"/>
        <v/>
      </c>
      <c r="H409" t="e">
        <f t="shared" si="43"/>
        <v>#N/A</v>
      </c>
      <c r="I409" t="e">
        <f t="shared" si="48"/>
        <v>#N/A</v>
      </c>
      <c r="K409" t="str">
        <f>MID(INDEX('Old Paths'!$B$10:$AW$25,MOD(ROW()-1,16)+1,INT((ROW()-1)/16)+1),15,2)</f>
        <v/>
      </c>
      <c r="M409" t="s">
        <v>0</v>
      </c>
      <c r="N409" t="s">
        <v>0</v>
      </c>
    </row>
    <row r="410" spans="1:14">
      <c r="A410" s="16" t="e">
        <f>INDEX('Old Paths'!$B$80:$CS$95,MOD(ROW()-1,16)+1,INT((ROW()-1)/16)*2+COLUMN())</f>
        <v>#N/A</v>
      </c>
      <c r="B410" s="16" t="e">
        <f>-1*INDEX('Old Paths'!$B$80:$CS$95,MOD(ROW()-1,16)+1,INT((ROW()-1)/16)*2+COLUMN())</f>
        <v>#N/A</v>
      </c>
      <c r="C410" s="16" t="e">
        <f t="shared" si="44"/>
        <v>#N/A</v>
      </c>
      <c r="D410" s="16" t="e">
        <f t="shared" si="45"/>
        <v>#N/A</v>
      </c>
      <c r="F410" t="str">
        <f t="shared" si="46"/>
        <v/>
      </c>
      <c r="G410" t="str">
        <f t="shared" si="47"/>
        <v/>
      </c>
      <c r="H410" t="e">
        <f t="shared" si="43"/>
        <v>#N/A</v>
      </c>
      <c r="I410" t="e">
        <f t="shared" si="48"/>
        <v>#N/A</v>
      </c>
      <c r="K410" t="str">
        <f>MID(INDEX('Old Paths'!$B$10:$AW$25,MOD(ROW()-1,16)+1,INT((ROW()-1)/16)+1),15,2)</f>
        <v/>
      </c>
      <c r="M410" t="s">
        <v>0</v>
      </c>
      <c r="N410" t="s">
        <v>0</v>
      </c>
    </row>
    <row r="411" spans="1:14">
      <c r="A411" s="16" t="e">
        <f>INDEX('Old Paths'!$B$80:$CS$95,MOD(ROW()-1,16)+1,INT((ROW()-1)/16)*2+COLUMN())</f>
        <v>#N/A</v>
      </c>
      <c r="B411" s="16" t="e">
        <f>-1*INDEX('Old Paths'!$B$80:$CS$95,MOD(ROW()-1,16)+1,INT((ROW()-1)/16)*2+COLUMN())</f>
        <v>#N/A</v>
      </c>
      <c r="C411" s="16" t="e">
        <f t="shared" si="44"/>
        <v>#N/A</v>
      </c>
      <c r="D411" s="16" t="e">
        <f t="shared" si="45"/>
        <v>#N/A</v>
      </c>
      <c r="F411" t="str">
        <f t="shared" si="46"/>
        <v/>
      </c>
      <c r="G411" t="str">
        <f t="shared" si="47"/>
        <v/>
      </c>
      <c r="H411" t="e">
        <f t="shared" si="43"/>
        <v>#N/A</v>
      </c>
      <c r="I411" t="e">
        <f t="shared" si="48"/>
        <v>#N/A</v>
      </c>
      <c r="K411" t="str">
        <f>MID(INDEX('Old Paths'!$B$10:$AW$25,MOD(ROW()-1,16)+1,INT((ROW()-1)/16)+1),15,2)</f>
        <v/>
      </c>
      <c r="M411" t="s">
        <v>0</v>
      </c>
      <c r="N411" t="s">
        <v>0</v>
      </c>
    </row>
    <row r="412" spans="1:14">
      <c r="A412" s="16" t="e">
        <f>INDEX('Old Paths'!$B$80:$CS$95,MOD(ROW()-1,16)+1,INT((ROW()-1)/16)*2+COLUMN())</f>
        <v>#N/A</v>
      </c>
      <c r="B412" s="16" t="e">
        <f>-1*INDEX('Old Paths'!$B$80:$CS$95,MOD(ROW()-1,16)+1,INT((ROW()-1)/16)*2+COLUMN())</f>
        <v>#N/A</v>
      </c>
      <c r="C412" s="16" t="e">
        <f t="shared" si="44"/>
        <v>#N/A</v>
      </c>
      <c r="D412" s="16" t="e">
        <f t="shared" si="45"/>
        <v>#N/A</v>
      </c>
      <c r="F412" t="str">
        <f t="shared" si="46"/>
        <v/>
      </c>
      <c r="G412" t="str">
        <f t="shared" si="47"/>
        <v/>
      </c>
      <c r="H412" t="e">
        <f t="shared" si="43"/>
        <v>#N/A</v>
      </c>
      <c r="I412" t="e">
        <f t="shared" si="48"/>
        <v>#N/A</v>
      </c>
      <c r="K412" t="str">
        <f>MID(INDEX('Old Paths'!$B$10:$AW$25,MOD(ROW()-1,16)+1,INT((ROW()-1)/16)+1),15,2)</f>
        <v/>
      </c>
      <c r="M412" t="s">
        <v>0</v>
      </c>
      <c r="N412" t="s">
        <v>0</v>
      </c>
    </row>
    <row r="413" spans="1:14">
      <c r="A413" s="16" t="e">
        <f>INDEX('Old Paths'!$B$80:$CS$95,MOD(ROW()-1,16)+1,INT((ROW()-1)/16)*2+COLUMN())</f>
        <v>#N/A</v>
      </c>
      <c r="B413" s="16" t="e">
        <f>-1*INDEX('Old Paths'!$B$80:$CS$95,MOD(ROW()-1,16)+1,INT((ROW()-1)/16)*2+COLUMN())</f>
        <v>#N/A</v>
      </c>
      <c r="C413" s="16" t="e">
        <f t="shared" si="44"/>
        <v>#N/A</v>
      </c>
      <c r="D413" s="16" t="e">
        <f t="shared" si="45"/>
        <v>#N/A</v>
      </c>
      <c r="F413" t="str">
        <f t="shared" si="46"/>
        <v/>
      </c>
      <c r="G413" t="str">
        <f t="shared" si="47"/>
        <v/>
      </c>
      <c r="H413" t="e">
        <f t="shared" si="43"/>
        <v>#N/A</v>
      </c>
      <c r="I413" t="e">
        <f t="shared" si="48"/>
        <v>#N/A</v>
      </c>
      <c r="K413" t="str">
        <f>MID(INDEX('Old Paths'!$B$10:$AW$25,MOD(ROW()-1,16)+1,INT((ROW()-1)/16)+1),15,2)</f>
        <v/>
      </c>
      <c r="M413" t="s">
        <v>0</v>
      </c>
      <c r="N413" t="s">
        <v>0</v>
      </c>
    </row>
    <row r="414" spans="1:14">
      <c r="A414" s="16" t="e">
        <f>INDEX('Old Paths'!$B$80:$CS$95,MOD(ROW()-1,16)+1,INT((ROW()-1)/16)*2+COLUMN())</f>
        <v>#N/A</v>
      </c>
      <c r="B414" s="16" t="e">
        <f>-1*INDEX('Old Paths'!$B$80:$CS$95,MOD(ROW()-1,16)+1,INT((ROW()-1)/16)*2+COLUMN())</f>
        <v>#N/A</v>
      </c>
      <c r="C414" s="16" t="e">
        <f t="shared" si="44"/>
        <v>#N/A</v>
      </c>
      <c r="D414" s="16" t="e">
        <f t="shared" si="45"/>
        <v>#N/A</v>
      </c>
      <c r="F414" t="str">
        <f t="shared" si="46"/>
        <v/>
      </c>
      <c r="G414" t="str">
        <f t="shared" si="47"/>
        <v/>
      </c>
      <c r="H414" t="e">
        <f t="shared" si="43"/>
        <v>#N/A</v>
      </c>
      <c r="I414" t="e">
        <f t="shared" si="48"/>
        <v>#N/A</v>
      </c>
      <c r="K414" t="str">
        <f>MID(INDEX('Old Paths'!$B$10:$AW$25,MOD(ROW()-1,16)+1,INT((ROW()-1)/16)+1),15,2)</f>
        <v/>
      </c>
      <c r="M414" t="s">
        <v>0</v>
      </c>
      <c r="N414" t="s">
        <v>0</v>
      </c>
    </row>
    <row r="415" spans="1:14">
      <c r="A415" s="16" t="e">
        <f>INDEX('Old Paths'!$B$80:$CS$95,MOD(ROW()-1,16)+1,INT((ROW()-1)/16)*2+COLUMN())</f>
        <v>#N/A</v>
      </c>
      <c r="B415" s="16" t="e">
        <f>-1*INDEX('Old Paths'!$B$80:$CS$95,MOD(ROW()-1,16)+1,INT((ROW()-1)/16)*2+COLUMN())</f>
        <v>#N/A</v>
      </c>
      <c r="C415" s="16" t="e">
        <f t="shared" si="44"/>
        <v>#N/A</v>
      </c>
      <c r="D415" s="16" t="e">
        <f t="shared" si="45"/>
        <v>#N/A</v>
      </c>
      <c r="F415" t="str">
        <f t="shared" si="46"/>
        <v/>
      </c>
      <c r="G415" t="str">
        <f t="shared" si="47"/>
        <v/>
      </c>
      <c r="H415" t="e">
        <f t="shared" si="43"/>
        <v>#N/A</v>
      </c>
      <c r="I415" t="e">
        <f t="shared" si="48"/>
        <v>#N/A</v>
      </c>
      <c r="K415" t="str">
        <f>MID(INDEX('Old Paths'!$B$10:$AW$25,MOD(ROW()-1,16)+1,INT((ROW()-1)/16)+1),15,2)</f>
        <v/>
      </c>
      <c r="M415" t="s">
        <v>0</v>
      </c>
      <c r="N415" t="s">
        <v>0</v>
      </c>
    </row>
    <row r="416" spans="1:14">
      <c r="A416" s="16" t="e">
        <f>INDEX('Old Paths'!$B$80:$CS$95,MOD(ROW()-1,16)+1,INT((ROW()-1)/16)*2+COLUMN())</f>
        <v>#N/A</v>
      </c>
      <c r="B416" s="16" t="e">
        <f>-1*INDEX('Old Paths'!$B$80:$CS$95,MOD(ROW()-1,16)+1,INT((ROW()-1)/16)*2+COLUMN())</f>
        <v>#N/A</v>
      </c>
      <c r="C416" s="16" t="e">
        <f t="shared" si="44"/>
        <v>#N/A</v>
      </c>
      <c r="D416" s="16" t="e">
        <f t="shared" si="45"/>
        <v>#N/A</v>
      </c>
      <c r="F416" t="str">
        <f t="shared" si="46"/>
        <v/>
      </c>
      <c r="G416" t="str">
        <f t="shared" si="47"/>
        <v/>
      </c>
      <c r="H416" t="e">
        <f t="shared" si="43"/>
        <v>#N/A</v>
      </c>
      <c r="I416" t="e">
        <f t="shared" si="48"/>
        <v>#N/A</v>
      </c>
      <c r="K416" t="str">
        <f>MID(INDEX('Old Paths'!$B$10:$AW$25,MOD(ROW()-1,16)+1,INT((ROW()-1)/16)+1),15,2)</f>
        <v/>
      </c>
      <c r="M416" t="s">
        <v>447</v>
      </c>
      <c r="N416" t="s">
        <v>0</v>
      </c>
    </row>
    <row r="417" spans="1:14">
      <c r="A417" s="16">
        <f>INDEX('Old Paths'!$B$80:$CS$95,MOD(ROW()-1,16)+1,INT((ROW()-1)/16)*2+COLUMN())</f>
        <v>24</v>
      </c>
      <c r="B417" s="16">
        <f>-1*INDEX('Old Paths'!$B$80:$CS$95,MOD(ROW()-1,16)+1,INT((ROW()-1)/16)*2+COLUMN())</f>
        <v>83</v>
      </c>
      <c r="C417" s="16">
        <f t="shared" si="44"/>
        <v>-6</v>
      </c>
      <c r="D417" s="16">
        <f t="shared" si="45"/>
        <v>3</v>
      </c>
      <c r="F417">
        <f t="shared" si="46"/>
        <v>-0.5</v>
      </c>
      <c r="G417">
        <f t="shared" si="47"/>
        <v>-26.56505117707799</v>
      </c>
      <c r="H417">
        <f t="shared" si="43"/>
        <v>-26.56505117707799</v>
      </c>
      <c r="I417">
        <f t="shared" si="48"/>
        <v>-26.56505117707799</v>
      </c>
      <c r="K417" t="str">
        <f>MID(INDEX('Old Paths'!$B$10:$AW$25,MOD(ROW()-1,16)+1,INT((ROW()-1)/16)+1),15,2)</f>
        <v>05</v>
      </c>
      <c r="M417" t="s">
        <v>0</v>
      </c>
      <c r="N417" t="s">
        <v>0</v>
      </c>
    </row>
    <row r="418" spans="1:14">
      <c r="A418" s="16">
        <f>INDEX('Old Paths'!$B$80:$CS$95,MOD(ROW()-1,16)+1,INT((ROW()-1)/16)*2+COLUMN())</f>
        <v>18</v>
      </c>
      <c r="B418" s="16">
        <f>-1*INDEX('Old Paths'!$B$80:$CS$95,MOD(ROW()-1,16)+1,INT((ROW()-1)/16)*2+COLUMN())</f>
        <v>86</v>
      </c>
      <c r="C418" s="16">
        <f t="shared" si="44"/>
        <v>-5</v>
      </c>
      <c r="D418" s="16">
        <f t="shared" si="45"/>
        <v>6</v>
      </c>
      <c r="F418">
        <f t="shared" si="46"/>
        <v>-1.2</v>
      </c>
      <c r="G418">
        <f t="shared" si="47"/>
        <v>-50.19442890773481</v>
      </c>
      <c r="H418">
        <f t="shared" ref="H418:H481" si="49">IF(C418=0,IF(D418=0,0,D418/ABS(D418)*90),IF(D418=0,-90+C418/ABS(C418)*90,G418))</f>
        <v>-50.19442890773481</v>
      </c>
      <c r="I418">
        <f t="shared" si="48"/>
        <v>-50.19442890773481</v>
      </c>
      <c r="K418" t="str">
        <f>MID(INDEX('Old Paths'!$B$10:$AW$25,MOD(ROW()-1,16)+1,INT((ROW()-1)/16)+1),15,2)</f>
        <v>06</v>
      </c>
      <c r="M418" t="s">
        <v>0</v>
      </c>
      <c r="N418" t="s">
        <v>0</v>
      </c>
    </row>
    <row r="419" spans="1:14">
      <c r="A419" s="16">
        <f>INDEX('Old Paths'!$B$80:$CS$95,MOD(ROW()-1,16)+1,INT((ROW()-1)/16)*2+COLUMN())</f>
        <v>13</v>
      </c>
      <c r="B419" s="16">
        <f>-1*INDEX('Old Paths'!$B$80:$CS$95,MOD(ROW()-1,16)+1,INT((ROW()-1)/16)*2+COLUMN())</f>
        <v>92</v>
      </c>
      <c r="C419" s="16">
        <f t="shared" si="44"/>
        <v>-7</v>
      </c>
      <c r="D419" s="16">
        <f t="shared" si="45"/>
        <v>7</v>
      </c>
      <c r="F419">
        <f t="shared" si="46"/>
        <v>-1</v>
      </c>
      <c r="G419">
        <f t="shared" si="47"/>
        <v>-45</v>
      </c>
      <c r="H419">
        <f t="shared" si="49"/>
        <v>-45</v>
      </c>
      <c r="I419">
        <f t="shared" si="48"/>
        <v>-45</v>
      </c>
      <c r="K419" t="str">
        <f>MID(INDEX('Old Paths'!$B$10:$AW$25,MOD(ROW()-1,16)+1,INT((ROW()-1)/16)+1),15,2)</f>
        <v>05</v>
      </c>
      <c r="M419" t="s">
        <v>0</v>
      </c>
      <c r="N419" t="s">
        <v>0</v>
      </c>
    </row>
    <row r="420" spans="1:14">
      <c r="A420" s="16">
        <f>INDEX('Old Paths'!$B$80:$CS$95,MOD(ROW()-1,16)+1,INT((ROW()-1)/16)*2+COLUMN())</f>
        <v>6</v>
      </c>
      <c r="B420" s="16">
        <f>-1*INDEX('Old Paths'!$B$80:$CS$95,MOD(ROW()-1,16)+1,INT((ROW()-1)/16)*2+COLUMN())</f>
        <v>99</v>
      </c>
      <c r="C420" s="16">
        <f>IF(AND(OR($A420,$B420),OR($A421,$B421)),A421-A420,"")</f>
        <v>-6</v>
      </c>
      <c r="D420" s="16">
        <f t="shared" si="45"/>
        <v>2</v>
      </c>
      <c r="F420">
        <f t="shared" si="46"/>
        <v>-0.33333333333333331</v>
      </c>
      <c r="G420">
        <f t="shared" si="47"/>
        <v>-18.43494882292201</v>
      </c>
      <c r="H420">
        <f t="shared" si="49"/>
        <v>-18.43494882292201</v>
      </c>
      <c r="I420">
        <f t="shared" si="48"/>
        <v>-18.43494882292201</v>
      </c>
      <c r="K420" t="str">
        <f>MID(INDEX('Old Paths'!$B$10:$AW$25,MOD(ROW()-1,16)+1,INT((ROW()-1)/16)+1),15,2)</f>
        <v>04</v>
      </c>
      <c r="M420" t="s">
        <v>0</v>
      </c>
      <c r="N420" t="s">
        <v>0</v>
      </c>
    </row>
    <row r="421" spans="1:14">
      <c r="A421" s="16">
        <f>INDEX('Old Paths'!$B$80:$CS$95,MOD(ROW()-1,16)+1,INT((ROW()-1)/16)*2+COLUMN())</f>
        <v>0</v>
      </c>
      <c r="B421" s="16">
        <f>-1*INDEX('Old Paths'!$B$80:$CS$95,MOD(ROW()-1,16)+1,INT((ROW()-1)/16)*2+COLUMN())</f>
        <v>101</v>
      </c>
      <c r="C421" s="16">
        <f t="shared" ref="C421:C484" si="50">IF(AND(OR($A421,$B421),OR($A422,$B422)),A422-A421,"")</f>
        <v>-8</v>
      </c>
      <c r="D421" s="16">
        <f t="shared" si="45"/>
        <v>0</v>
      </c>
      <c r="F421">
        <f t="shared" si="46"/>
        <v>0</v>
      </c>
      <c r="G421">
        <f t="shared" si="47"/>
        <v>0</v>
      </c>
      <c r="H421">
        <f t="shared" si="49"/>
        <v>-180</v>
      </c>
      <c r="I421">
        <f t="shared" si="48"/>
        <v>-180</v>
      </c>
      <c r="K421" t="str">
        <f>MID(INDEX('Old Paths'!$B$10:$AW$25,MOD(ROW()-1,16)+1,INT((ROW()-1)/16)+1),15,2)</f>
        <v>04</v>
      </c>
      <c r="M421" t="s">
        <v>0</v>
      </c>
      <c r="N421" t="s">
        <v>0</v>
      </c>
    </row>
    <row r="422" spans="1:14">
      <c r="A422" s="16">
        <f>INDEX('Old Paths'!$B$80:$CS$95,MOD(ROW()-1,16)+1,INT((ROW()-1)/16)*2+COLUMN())</f>
        <v>-8</v>
      </c>
      <c r="B422" s="16">
        <f>-1*INDEX('Old Paths'!$B$80:$CS$95,MOD(ROW()-1,16)+1,INT((ROW()-1)/16)*2+COLUMN())</f>
        <v>101</v>
      </c>
      <c r="C422" s="16">
        <f t="shared" si="50"/>
        <v>-8</v>
      </c>
      <c r="D422" s="16">
        <f t="shared" si="45"/>
        <v>-2</v>
      </c>
      <c r="F422">
        <f t="shared" si="46"/>
        <v>0.25</v>
      </c>
      <c r="G422">
        <f t="shared" si="47"/>
        <v>14.036243467926477</v>
      </c>
      <c r="H422">
        <f t="shared" si="49"/>
        <v>14.036243467926477</v>
      </c>
      <c r="I422">
        <f t="shared" si="48"/>
        <v>-165.96375653207352</v>
      </c>
      <c r="K422" t="str">
        <f>MID(INDEX('Old Paths'!$B$10:$AW$25,MOD(ROW()-1,16)+1,INT((ROW()-1)/16)+1),15,2)</f>
        <v>03</v>
      </c>
      <c r="M422" t="s">
        <v>0</v>
      </c>
      <c r="N422" t="s">
        <v>0</v>
      </c>
    </row>
    <row r="423" spans="1:14">
      <c r="A423" s="16">
        <f>INDEX('Old Paths'!$B$80:$CS$95,MOD(ROW()-1,16)+1,INT((ROW()-1)/16)*2+COLUMN())</f>
        <v>-16</v>
      </c>
      <c r="B423" s="16">
        <f>-1*INDEX('Old Paths'!$B$80:$CS$95,MOD(ROW()-1,16)+1,INT((ROW()-1)/16)*2+COLUMN())</f>
        <v>99</v>
      </c>
      <c r="C423" s="16" t="e">
        <f t="shared" si="50"/>
        <v>#N/A</v>
      </c>
      <c r="D423" s="16" t="e">
        <f t="shared" si="45"/>
        <v>#N/A</v>
      </c>
      <c r="F423" t="str">
        <f t="shared" si="46"/>
        <v/>
      </c>
      <c r="G423" t="str">
        <f t="shared" si="47"/>
        <v/>
      </c>
      <c r="H423" t="e">
        <f t="shared" si="49"/>
        <v>#N/A</v>
      </c>
      <c r="I423" t="e">
        <f t="shared" si="48"/>
        <v>#N/A</v>
      </c>
      <c r="K423" t="str">
        <f>MID(INDEX('Old Paths'!$B$10:$AW$25,MOD(ROW()-1,16)+1,INT((ROW()-1)/16)+1),15,2)</f>
        <v>00</v>
      </c>
      <c r="M423" t="s">
        <v>0</v>
      </c>
      <c r="N423" t="s">
        <v>0</v>
      </c>
    </row>
    <row r="424" spans="1:14">
      <c r="A424" s="16" t="e">
        <f>INDEX('Old Paths'!$B$80:$CS$95,MOD(ROW()-1,16)+1,INT((ROW()-1)/16)*2+COLUMN())</f>
        <v>#N/A</v>
      </c>
      <c r="B424" s="16" t="e">
        <f>-1*INDEX('Old Paths'!$B$80:$CS$95,MOD(ROW()-1,16)+1,INT((ROW()-1)/16)*2+COLUMN())</f>
        <v>#N/A</v>
      </c>
      <c r="C424" s="16" t="e">
        <f t="shared" si="50"/>
        <v>#N/A</v>
      </c>
      <c r="D424" s="16" t="e">
        <f t="shared" si="45"/>
        <v>#N/A</v>
      </c>
      <c r="F424" t="str">
        <f t="shared" si="46"/>
        <v/>
      </c>
      <c r="G424" t="str">
        <f t="shared" si="47"/>
        <v/>
      </c>
      <c r="H424" t="e">
        <f t="shared" si="49"/>
        <v>#N/A</v>
      </c>
      <c r="I424" t="e">
        <f t="shared" si="48"/>
        <v>#N/A</v>
      </c>
      <c r="K424" t="str">
        <f>MID(INDEX('Old Paths'!$B$10:$AW$25,MOD(ROW()-1,16)+1,INT((ROW()-1)/16)+1),15,2)</f>
        <v/>
      </c>
      <c r="M424" t="s">
        <v>0</v>
      </c>
      <c r="N424" t="s">
        <v>0</v>
      </c>
    </row>
    <row r="425" spans="1:14">
      <c r="A425" s="16" t="e">
        <f>INDEX('Old Paths'!$B$80:$CS$95,MOD(ROW()-1,16)+1,INT((ROW()-1)/16)*2+COLUMN())</f>
        <v>#N/A</v>
      </c>
      <c r="B425" s="16" t="e">
        <f>-1*INDEX('Old Paths'!$B$80:$CS$95,MOD(ROW()-1,16)+1,INT((ROW()-1)/16)*2+COLUMN())</f>
        <v>#N/A</v>
      </c>
      <c r="C425" s="16" t="e">
        <f t="shared" si="50"/>
        <v>#N/A</v>
      </c>
      <c r="D425" s="16" t="e">
        <f t="shared" si="45"/>
        <v>#N/A</v>
      </c>
      <c r="F425" t="str">
        <f t="shared" si="46"/>
        <v/>
      </c>
      <c r="G425" t="str">
        <f t="shared" si="47"/>
        <v/>
      </c>
      <c r="H425" t="e">
        <f t="shared" si="49"/>
        <v>#N/A</v>
      </c>
      <c r="I425" t="e">
        <f t="shared" si="48"/>
        <v>#N/A</v>
      </c>
      <c r="K425" t="str">
        <f>MID(INDEX('Old Paths'!$B$10:$AW$25,MOD(ROW()-1,16)+1,INT((ROW()-1)/16)+1),15,2)</f>
        <v/>
      </c>
      <c r="M425" t="s">
        <v>447</v>
      </c>
      <c r="N425" t="s">
        <v>0</v>
      </c>
    </row>
    <row r="426" spans="1:14">
      <c r="A426" s="16" t="e">
        <f>INDEX('Old Paths'!$B$80:$CS$95,MOD(ROW()-1,16)+1,INT((ROW()-1)/16)*2+COLUMN())</f>
        <v>#N/A</v>
      </c>
      <c r="B426" s="16" t="e">
        <f>-1*INDEX('Old Paths'!$B$80:$CS$95,MOD(ROW()-1,16)+1,INT((ROW()-1)/16)*2+COLUMN())</f>
        <v>#N/A</v>
      </c>
      <c r="C426" s="16" t="e">
        <f t="shared" si="50"/>
        <v>#N/A</v>
      </c>
      <c r="D426" s="16" t="e">
        <f t="shared" si="45"/>
        <v>#N/A</v>
      </c>
      <c r="F426" t="str">
        <f t="shared" si="46"/>
        <v/>
      </c>
      <c r="G426" t="str">
        <f t="shared" si="47"/>
        <v/>
      </c>
      <c r="H426" t="e">
        <f t="shared" si="49"/>
        <v>#N/A</v>
      </c>
      <c r="I426" t="e">
        <f t="shared" si="48"/>
        <v>#N/A</v>
      </c>
      <c r="K426" t="str">
        <f>MID(INDEX('Old Paths'!$B$10:$AW$25,MOD(ROW()-1,16)+1,INT((ROW()-1)/16)+1),15,2)</f>
        <v/>
      </c>
      <c r="M426" t="s">
        <v>0</v>
      </c>
      <c r="N426" t="s">
        <v>0</v>
      </c>
    </row>
    <row r="427" spans="1:14">
      <c r="A427" s="16" t="e">
        <f>INDEX('Old Paths'!$B$80:$CS$95,MOD(ROW()-1,16)+1,INT((ROW()-1)/16)*2+COLUMN())</f>
        <v>#N/A</v>
      </c>
      <c r="B427" s="16" t="e">
        <f>-1*INDEX('Old Paths'!$B$80:$CS$95,MOD(ROW()-1,16)+1,INT((ROW()-1)/16)*2+COLUMN())</f>
        <v>#N/A</v>
      </c>
      <c r="C427" s="16" t="e">
        <f t="shared" si="50"/>
        <v>#N/A</v>
      </c>
      <c r="D427" s="16" t="e">
        <f t="shared" si="45"/>
        <v>#N/A</v>
      </c>
      <c r="F427" t="str">
        <f t="shared" si="46"/>
        <v/>
      </c>
      <c r="G427" t="str">
        <f t="shared" si="47"/>
        <v/>
      </c>
      <c r="H427" t="e">
        <f t="shared" si="49"/>
        <v>#N/A</v>
      </c>
      <c r="I427" t="e">
        <f t="shared" si="48"/>
        <v>#N/A</v>
      </c>
      <c r="K427" t="str">
        <f>MID(INDEX('Old Paths'!$B$10:$AW$25,MOD(ROW()-1,16)+1,INT((ROW()-1)/16)+1),15,2)</f>
        <v/>
      </c>
      <c r="M427" t="s">
        <v>0</v>
      </c>
      <c r="N427" t="s">
        <v>0</v>
      </c>
    </row>
    <row r="428" spans="1:14">
      <c r="A428" s="16" t="e">
        <f>INDEX('Old Paths'!$B$80:$CS$95,MOD(ROW()-1,16)+1,INT((ROW()-1)/16)*2+COLUMN())</f>
        <v>#N/A</v>
      </c>
      <c r="B428" s="16" t="e">
        <f>-1*INDEX('Old Paths'!$B$80:$CS$95,MOD(ROW()-1,16)+1,INT((ROW()-1)/16)*2+COLUMN())</f>
        <v>#N/A</v>
      </c>
      <c r="C428" s="16" t="e">
        <f t="shared" si="50"/>
        <v>#N/A</v>
      </c>
      <c r="D428" s="16" t="e">
        <f t="shared" si="45"/>
        <v>#N/A</v>
      </c>
      <c r="F428" t="str">
        <f t="shared" si="46"/>
        <v/>
      </c>
      <c r="G428" t="str">
        <f t="shared" si="47"/>
        <v/>
      </c>
      <c r="H428" t="e">
        <f t="shared" si="49"/>
        <v>#N/A</v>
      </c>
      <c r="I428" t="e">
        <f t="shared" si="48"/>
        <v>#N/A</v>
      </c>
      <c r="K428" t="str">
        <f>MID(INDEX('Old Paths'!$B$10:$AW$25,MOD(ROW()-1,16)+1,INT((ROW()-1)/16)+1),15,2)</f>
        <v/>
      </c>
      <c r="M428" t="s">
        <v>0</v>
      </c>
      <c r="N428" t="s">
        <v>0</v>
      </c>
    </row>
    <row r="429" spans="1:14">
      <c r="A429" s="16" t="e">
        <f>INDEX('Old Paths'!$B$80:$CS$95,MOD(ROW()-1,16)+1,INT((ROW()-1)/16)*2+COLUMN())</f>
        <v>#N/A</v>
      </c>
      <c r="B429" s="16" t="e">
        <f>-1*INDEX('Old Paths'!$B$80:$CS$95,MOD(ROW()-1,16)+1,INT((ROW()-1)/16)*2+COLUMN())</f>
        <v>#N/A</v>
      </c>
      <c r="C429" s="16" t="e">
        <f t="shared" si="50"/>
        <v>#N/A</v>
      </c>
      <c r="D429" s="16" t="e">
        <f t="shared" si="45"/>
        <v>#N/A</v>
      </c>
      <c r="F429" t="str">
        <f t="shared" si="46"/>
        <v/>
      </c>
      <c r="G429" t="str">
        <f t="shared" si="47"/>
        <v/>
      </c>
      <c r="H429" t="e">
        <f t="shared" si="49"/>
        <v>#N/A</v>
      </c>
      <c r="I429" t="e">
        <f t="shared" si="48"/>
        <v>#N/A</v>
      </c>
      <c r="K429" t="str">
        <f>MID(INDEX('Old Paths'!$B$10:$AW$25,MOD(ROW()-1,16)+1,INT((ROW()-1)/16)+1),15,2)</f>
        <v/>
      </c>
      <c r="M429" t="s">
        <v>0</v>
      </c>
      <c r="N429" t="s">
        <v>0</v>
      </c>
    </row>
    <row r="430" spans="1:14">
      <c r="A430" s="16" t="e">
        <f>INDEX('Old Paths'!$B$80:$CS$95,MOD(ROW()-1,16)+1,INT((ROW()-1)/16)*2+COLUMN())</f>
        <v>#N/A</v>
      </c>
      <c r="B430" s="16" t="e">
        <f>-1*INDEX('Old Paths'!$B$80:$CS$95,MOD(ROW()-1,16)+1,INT((ROW()-1)/16)*2+COLUMN())</f>
        <v>#N/A</v>
      </c>
      <c r="C430" s="16" t="e">
        <f t="shared" si="50"/>
        <v>#N/A</v>
      </c>
      <c r="D430" s="16" t="e">
        <f t="shared" si="45"/>
        <v>#N/A</v>
      </c>
      <c r="F430" t="str">
        <f t="shared" si="46"/>
        <v/>
      </c>
      <c r="G430" t="str">
        <f t="shared" si="47"/>
        <v/>
      </c>
      <c r="H430" t="e">
        <f t="shared" si="49"/>
        <v>#N/A</v>
      </c>
      <c r="I430" t="e">
        <f t="shared" si="48"/>
        <v>#N/A</v>
      </c>
      <c r="K430" t="str">
        <f>MID(INDEX('Old Paths'!$B$10:$AW$25,MOD(ROW()-1,16)+1,INT((ROW()-1)/16)+1),15,2)</f>
        <v/>
      </c>
      <c r="M430" t="s">
        <v>0</v>
      </c>
      <c r="N430" t="s">
        <v>0</v>
      </c>
    </row>
    <row r="431" spans="1:14">
      <c r="A431" s="16" t="e">
        <f>INDEX('Old Paths'!$B$80:$CS$95,MOD(ROW()-1,16)+1,INT((ROW()-1)/16)*2+COLUMN())</f>
        <v>#N/A</v>
      </c>
      <c r="B431" s="16" t="e">
        <f>-1*INDEX('Old Paths'!$B$80:$CS$95,MOD(ROW()-1,16)+1,INT((ROW()-1)/16)*2+COLUMN())</f>
        <v>#N/A</v>
      </c>
      <c r="C431" s="16" t="e">
        <f t="shared" si="50"/>
        <v>#N/A</v>
      </c>
      <c r="D431" s="16" t="e">
        <f t="shared" si="45"/>
        <v>#N/A</v>
      </c>
      <c r="F431" t="str">
        <f t="shared" si="46"/>
        <v/>
      </c>
      <c r="G431" t="str">
        <f t="shared" si="47"/>
        <v/>
      </c>
      <c r="H431" t="e">
        <f t="shared" si="49"/>
        <v>#N/A</v>
      </c>
      <c r="I431" t="e">
        <f t="shared" si="48"/>
        <v>#N/A</v>
      </c>
      <c r="K431" t="str">
        <f>MID(INDEX('Old Paths'!$B$10:$AW$25,MOD(ROW()-1,16)+1,INT((ROW()-1)/16)+1),15,2)</f>
        <v/>
      </c>
      <c r="M431" t="s">
        <v>0</v>
      </c>
      <c r="N431" t="s">
        <v>0</v>
      </c>
    </row>
    <row r="432" spans="1:14">
      <c r="A432" s="16" t="e">
        <f>INDEX('Old Paths'!$B$80:$CS$95,MOD(ROW()-1,16)+1,INT((ROW()-1)/16)*2+COLUMN())</f>
        <v>#N/A</v>
      </c>
      <c r="B432" s="16" t="e">
        <f>-1*INDEX('Old Paths'!$B$80:$CS$95,MOD(ROW()-1,16)+1,INT((ROW()-1)/16)*2+COLUMN())</f>
        <v>#N/A</v>
      </c>
      <c r="C432" s="16" t="e">
        <f t="shared" si="50"/>
        <v>#N/A</v>
      </c>
      <c r="D432" s="16" t="e">
        <f t="shared" si="45"/>
        <v>#N/A</v>
      </c>
      <c r="F432" t="str">
        <f t="shared" si="46"/>
        <v/>
      </c>
      <c r="G432" t="str">
        <f t="shared" si="47"/>
        <v/>
      </c>
      <c r="H432" t="e">
        <f t="shared" si="49"/>
        <v>#N/A</v>
      </c>
      <c r="I432" t="e">
        <f t="shared" si="48"/>
        <v>#N/A</v>
      </c>
      <c r="K432" t="str">
        <f>MID(INDEX('Old Paths'!$B$10:$AW$25,MOD(ROW()-1,16)+1,INT((ROW()-1)/16)+1),15,2)</f>
        <v/>
      </c>
      <c r="M432" t="s">
        <v>0</v>
      </c>
      <c r="N432" t="s">
        <v>0</v>
      </c>
    </row>
    <row r="433" spans="1:14">
      <c r="A433" s="16">
        <f>INDEX('Old Paths'!$B$80:$CS$95,MOD(ROW()-1,16)+1,INT((ROW()-1)/16)*2+COLUMN())</f>
        <v>49</v>
      </c>
      <c r="B433" s="16">
        <f>-1*INDEX('Old Paths'!$B$80:$CS$95,MOD(ROW()-1,16)+1,INT((ROW()-1)/16)*2+COLUMN())</f>
        <v>56</v>
      </c>
      <c r="C433" s="16">
        <f t="shared" si="50"/>
        <v>11</v>
      </c>
      <c r="D433" s="16">
        <f t="shared" si="45"/>
        <v>-4</v>
      </c>
      <c r="F433">
        <f t="shared" si="46"/>
        <v>-0.36363636363636365</v>
      </c>
      <c r="G433">
        <f t="shared" si="47"/>
        <v>-19.98310652189998</v>
      </c>
      <c r="H433">
        <f t="shared" si="49"/>
        <v>-19.98310652189998</v>
      </c>
      <c r="I433">
        <f t="shared" si="48"/>
        <v>-19.98310652189998</v>
      </c>
      <c r="K433" t="str">
        <f>MID(INDEX('Old Paths'!$B$10:$AW$25,MOD(ROW()-1,16)+1,INT((ROW()-1)/16)+1),15,2)</f>
        <v>FC</v>
      </c>
      <c r="M433" t="s">
        <v>0</v>
      </c>
      <c r="N433" t="s">
        <v>0</v>
      </c>
    </row>
    <row r="434" spans="1:14">
      <c r="A434" s="16">
        <f>INDEX('Old Paths'!$B$80:$CS$95,MOD(ROW()-1,16)+1,INT((ROW()-1)/16)*2+COLUMN())</f>
        <v>60</v>
      </c>
      <c r="B434" s="16">
        <f>-1*INDEX('Old Paths'!$B$80:$CS$95,MOD(ROW()-1,16)+1,INT((ROW()-1)/16)*2+COLUMN())</f>
        <v>52</v>
      </c>
      <c r="C434" s="16">
        <f t="shared" si="50"/>
        <v>8</v>
      </c>
      <c r="D434" s="16">
        <f t="shared" si="45"/>
        <v>-5</v>
      </c>
      <c r="F434">
        <f t="shared" si="46"/>
        <v>-0.625</v>
      </c>
      <c r="G434">
        <f t="shared" si="47"/>
        <v>-32.005383208083494</v>
      </c>
      <c r="H434">
        <f t="shared" si="49"/>
        <v>-32.005383208083494</v>
      </c>
      <c r="I434">
        <f t="shared" si="48"/>
        <v>-32.005383208083494</v>
      </c>
      <c r="K434" t="str">
        <f>MID(INDEX('Old Paths'!$B$10:$AW$25,MOD(ROW()-1,16)+1,INT((ROW()-1)/16)+1),15,2)</f>
        <v>FD</v>
      </c>
      <c r="M434" t="s">
        <v>0</v>
      </c>
      <c r="N434" t="s">
        <v>0</v>
      </c>
    </row>
    <row r="435" spans="1:14">
      <c r="A435" s="16">
        <f>INDEX('Old Paths'!$B$80:$CS$95,MOD(ROW()-1,16)+1,INT((ROW()-1)/16)*2+COLUMN())</f>
        <v>68</v>
      </c>
      <c r="B435" s="16">
        <f>-1*INDEX('Old Paths'!$B$80:$CS$95,MOD(ROW()-1,16)+1,INT((ROW()-1)/16)*2+COLUMN())</f>
        <v>47</v>
      </c>
      <c r="C435" s="16">
        <f t="shared" si="50"/>
        <v>9</v>
      </c>
      <c r="D435" s="16">
        <f t="shared" si="45"/>
        <v>-3</v>
      </c>
      <c r="F435">
        <f t="shared" si="46"/>
        <v>-0.33333333333333331</v>
      </c>
      <c r="G435">
        <f t="shared" si="47"/>
        <v>-18.43494882292201</v>
      </c>
      <c r="H435">
        <f t="shared" si="49"/>
        <v>-18.43494882292201</v>
      </c>
      <c r="I435">
        <f t="shared" si="48"/>
        <v>-18.43494882292201</v>
      </c>
      <c r="K435" t="str">
        <f>MID(INDEX('Old Paths'!$B$10:$AW$25,MOD(ROW()-1,16)+1,INT((ROW()-1)/16)+1),15,2)</f>
        <v>FC</v>
      </c>
      <c r="M435" t="s">
        <v>0</v>
      </c>
      <c r="N435" t="s">
        <v>0</v>
      </c>
    </row>
    <row r="436" spans="1:14">
      <c r="A436" s="16">
        <f>INDEX('Old Paths'!$B$80:$CS$95,MOD(ROW()-1,16)+1,INT((ROW()-1)/16)*2+COLUMN())</f>
        <v>77</v>
      </c>
      <c r="B436" s="16">
        <f>-1*INDEX('Old Paths'!$B$80:$CS$95,MOD(ROW()-1,16)+1,INT((ROW()-1)/16)*2+COLUMN())</f>
        <v>44</v>
      </c>
      <c r="C436" s="16">
        <f t="shared" si="50"/>
        <v>9</v>
      </c>
      <c r="D436" s="16">
        <f t="shared" si="45"/>
        <v>1</v>
      </c>
      <c r="F436">
        <f t="shared" si="46"/>
        <v>0.1111111111111111</v>
      </c>
      <c r="G436">
        <f t="shared" si="47"/>
        <v>6.3401917459099089</v>
      </c>
      <c r="H436">
        <f t="shared" si="49"/>
        <v>6.3401917459099089</v>
      </c>
      <c r="I436">
        <f t="shared" si="48"/>
        <v>6.3401917459099089</v>
      </c>
      <c r="K436" t="str">
        <f>MID(INDEX('Old Paths'!$B$10:$AW$25,MOD(ROW()-1,16)+1,INT((ROW()-1)/16)+1),15,2)</f>
        <v>0B</v>
      </c>
      <c r="M436" t="s">
        <v>447</v>
      </c>
      <c r="N436" t="s">
        <v>0</v>
      </c>
    </row>
    <row r="437" spans="1:14">
      <c r="A437" s="16">
        <f>INDEX('Old Paths'!$B$80:$CS$95,MOD(ROW()-1,16)+1,INT((ROW()-1)/16)*2+COLUMN())</f>
        <v>86</v>
      </c>
      <c r="B437" s="16">
        <f>-1*INDEX('Old Paths'!$B$80:$CS$95,MOD(ROW()-1,16)+1,INT((ROW()-1)/16)*2+COLUMN())</f>
        <v>45</v>
      </c>
      <c r="C437" s="16">
        <f t="shared" si="50"/>
        <v>8</v>
      </c>
      <c r="D437" s="16">
        <f t="shared" si="45"/>
        <v>4</v>
      </c>
      <c r="F437">
        <f t="shared" si="46"/>
        <v>0.5</v>
      </c>
      <c r="G437">
        <f t="shared" si="47"/>
        <v>26.56505117707799</v>
      </c>
      <c r="H437">
        <f t="shared" si="49"/>
        <v>26.56505117707799</v>
      </c>
      <c r="I437">
        <f t="shared" si="48"/>
        <v>26.56505117707799</v>
      </c>
      <c r="K437" t="str">
        <f>MID(INDEX('Old Paths'!$B$10:$AW$25,MOD(ROW()-1,16)+1,INT((ROW()-1)/16)+1),15,2)</f>
        <v>0A</v>
      </c>
      <c r="M437" t="s">
        <v>0</v>
      </c>
      <c r="N437" t="s">
        <v>0</v>
      </c>
    </row>
    <row r="438" spans="1:14">
      <c r="A438" s="16">
        <f>INDEX('Old Paths'!$B$80:$CS$95,MOD(ROW()-1,16)+1,INT((ROW()-1)/16)*2+COLUMN())</f>
        <v>94</v>
      </c>
      <c r="B438" s="16">
        <f>-1*INDEX('Old Paths'!$B$80:$CS$95,MOD(ROW()-1,16)+1,INT((ROW()-1)/16)*2+COLUMN())</f>
        <v>49</v>
      </c>
      <c r="C438" s="16" t="e">
        <f t="shared" si="50"/>
        <v>#N/A</v>
      </c>
      <c r="D438" s="16" t="e">
        <f t="shared" si="45"/>
        <v>#N/A</v>
      </c>
      <c r="F438" t="str">
        <f t="shared" si="46"/>
        <v/>
      </c>
      <c r="G438" t="str">
        <f t="shared" si="47"/>
        <v/>
      </c>
      <c r="H438" t="e">
        <f t="shared" si="49"/>
        <v>#N/A</v>
      </c>
      <c r="I438" t="e">
        <f t="shared" si="48"/>
        <v>#N/A</v>
      </c>
      <c r="K438" t="str">
        <f>MID(INDEX('Old Paths'!$B$10:$AW$25,MOD(ROW()-1,16)+1,INT((ROW()-1)/16)+1),15,2)</f>
        <v>00</v>
      </c>
      <c r="M438" t="s">
        <v>0</v>
      </c>
      <c r="N438" t="s">
        <v>0</v>
      </c>
    </row>
    <row r="439" spans="1:14">
      <c r="A439" s="16" t="e">
        <f>INDEX('Old Paths'!$B$80:$CS$95,MOD(ROW()-1,16)+1,INT((ROW()-1)/16)*2+COLUMN())</f>
        <v>#N/A</v>
      </c>
      <c r="B439" s="16" t="e">
        <f>-1*INDEX('Old Paths'!$B$80:$CS$95,MOD(ROW()-1,16)+1,INT((ROW()-1)/16)*2+COLUMN())</f>
        <v>#N/A</v>
      </c>
      <c r="C439" s="16" t="e">
        <f t="shared" si="50"/>
        <v>#N/A</v>
      </c>
      <c r="D439" s="16" t="e">
        <f t="shared" si="45"/>
        <v>#N/A</v>
      </c>
      <c r="F439" t="str">
        <f t="shared" si="46"/>
        <v/>
      </c>
      <c r="G439" t="str">
        <f t="shared" si="47"/>
        <v/>
      </c>
      <c r="H439" t="e">
        <f t="shared" si="49"/>
        <v>#N/A</v>
      </c>
      <c r="I439" t="e">
        <f t="shared" si="48"/>
        <v>#N/A</v>
      </c>
      <c r="K439" t="str">
        <f>MID(INDEX('Old Paths'!$B$10:$AW$25,MOD(ROW()-1,16)+1,INT((ROW()-1)/16)+1),15,2)</f>
        <v/>
      </c>
      <c r="M439" t="s">
        <v>0</v>
      </c>
      <c r="N439" t="s">
        <v>0</v>
      </c>
    </row>
    <row r="440" spans="1:14">
      <c r="A440" s="16" t="e">
        <f>INDEX('Old Paths'!$B$80:$CS$95,MOD(ROW()-1,16)+1,INT((ROW()-1)/16)*2+COLUMN())</f>
        <v>#N/A</v>
      </c>
      <c r="B440" s="16" t="e">
        <f>-1*INDEX('Old Paths'!$B$80:$CS$95,MOD(ROW()-1,16)+1,INT((ROW()-1)/16)*2+COLUMN())</f>
        <v>#N/A</v>
      </c>
      <c r="C440" s="16" t="e">
        <f t="shared" si="50"/>
        <v>#N/A</v>
      </c>
      <c r="D440" s="16" t="e">
        <f t="shared" si="45"/>
        <v>#N/A</v>
      </c>
      <c r="F440" t="str">
        <f t="shared" si="46"/>
        <v/>
      </c>
      <c r="G440" t="str">
        <f t="shared" si="47"/>
        <v/>
      </c>
      <c r="H440" t="e">
        <f t="shared" si="49"/>
        <v>#N/A</v>
      </c>
      <c r="I440" t="e">
        <f t="shared" si="48"/>
        <v>#N/A</v>
      </c>
      <c r="K440" t="str">
        <f>MID(INDEX('Old Paths'!$B$10:$AW$25,MOD(ROW()-1,16)+1,INT((ROW()-1)/16)+1),15,2)</f>
        <v/>
      </c>
      <c r="M440" t="s">
        <v>0</v>
      </c>
      <c r="N440" t="s">
        <v>0</v>
      </c>
    </row>
    <row r="441" spans="1:14">
      <c r="A441" s="16" t="e">
        <f>INDEX('Old Paths'!$B$80:$CS$95,MOD(ROW()-1,16)+1,INT((ROW()-1)/16)*2+COLUMN())</f>
        <v>#N/A</v>
      </c>
      <c r="B441" s="16" t="e">
        <f>-1*INDEX('Old Paths'!$B$80:$CS$95,MOD(ROW()-1,16)+1,INT((ROW()-1)/16)*2+COLUMN())</f>
        <v>#N/A</v>
      </c>
      <c r="C441" s="16" t="e">
        <f t="shared" si="50"/>
        <v>#N/A</v>
      </c>
      <c r="D441" s="16" t="e">
        <f t="shared" si="45"/>
        <v>#N/A</v>
      </c>
      <c r="F441" t="str">
        <f t="shared" si="46"/>
        <v/>
      </c>
      <c r="G441" t="str">
        <f t="shared" si="47"/>
        <v/>
      </c>
      <c r="H441" t="e">
        <f t="shared" si="49"/>
        <v>#N/A</v>
      </c>
      <c r="I441" t="e">
        <f t="shared" si="48"/>
        <v>#N/A</v>
      </c>
      <c r="K441" t="str">
        <f>MID(INDEX('Old Paths'!$B$10:$AW$25,MOD(ROW()-1,16)+1,INT((ROW()-1)/16)+1),15,2)</f>
        <v/>
      </c>
      <c r="M441" t="s">
        <v>0</v>
      </c>
      <c r="N441" t="s">
        <v>0</v>
      </c>
    </row>
    <row r="442" spans="1:14">
      <c r="A442" s="16" t="e">
        <f>INDEX('Old Paths'!$B$80:$CS$95,MOD(ROW()-1,16)+1,INT((ROW()-1)/16)*2+COLUMN())</f>
        <v>#N/A</v>
      </c>
      <c r="B442" s="16" t="e">
        <f>-1*INDEX('Old Paths'!$B$80:$CS$95,MOD(ROW()-1,16)+1,INT((ROW()-1)/16)*2+COLUMN())</f>
        <v>#N/A</v>
      </c>
      <c r="C442" s="16" t="e">
        <f t="shared" si="50"/>
        <v>#N/A</v>
      </c>
      <c r="D442" s="16" t="e">
        <f t="shared" si="45"/>
        <v>#N/A</v>
      </c>
      <c r="F442" t="str">
        <f t="shared" si="46"/>
        <v/>
      </c>
      <c r="G442" t="str">
        <f t="shared" si="47"/>
        <v/>
      </c>
      <c r="H442" t="e">
        <f t="shared" si="49"/>
        <v>#N/A</v>
      </c>
      <c r="I442" t="e">
        <f t="shared" si="48"/>
        <v>#N/A</v>
      </c>
      <c r="K442" t="str">
        <f>MID(INDEX('Old Paths'!$B$10:$AW$25,MOD(ROW()-1,16)+1,INT((ROW()-1)/16)+1),15,2)</f>
        <v/>
      </c>
      <c r="M442" t="s">
        <v>0</v>
      </c>
      <c r="N442" t="s">
        <v>0</v>
      </c>
    </row>
    <row r="443" spans="1:14">
      <c r="A443" s="16" t="e">
        <f>INDEX('Old Paths'!$B$80:$CS$95,MOD(ROW()-1,16)+1,INT((ROW()-1)/16)*2+COLUMN())</f>
        <v>#N/A</v>
      </c>
      <c r="B443" s="16" t="e">
        <f>-1*INDEX('Old Paths'!$B$80:$CS$95,MOD(ROW()-1,16)+1,INT((ROW()-1)/16)*2+COLUMN())</f>
        <v>#N/A</v>
      </c>
      <c r="C443" s="16" t="e">
        <f t="shared" si="50"/>
        <v>#N/A</v>
      </c>
      <c r="D443" s="16" t="e">
        <f t="shared" si="45"/>
        <v>#N/A</v>
      </c>
      <c r="F443" t="str">
        <f t="shared" si="46"/>
        <v/>
      </c>
      <c r="G443" t="str">
        <f t="shared" si="47"/>
        <v/>
      </c>
      <c r="H443" t="e">
        <f t="shared" si="49"/>
        <v>#N/A</v>
      </c>
      <c r="I443" t="e">
        <f t="shared" si="48"/>
        <v>#N/A</v>
      </c>
      <c r="K443" t="str">
        <f>MID(INDEX('Old Paths'!$B$10:$AW$25,MOD(ROW()-1,16)+1,INT((ROW()-1)/16)+1),15,2)</f>
        <v/>
      </c>
      <c r="M443" t="s">
        <v>0</v>
      </c>
      <c r="N443" t="s">
        <v>0</v>
      </c>
    </row>
    <row r="444" spans="1:14">
      <c r="A444" s="16" t="e">
        <f>INDEX('Old Paths'!$B$80:$CS$95,MOD(ROW()-1,16)+1,INT((ROW()-1)/16)*2+COLUMN())</f>
        <v>#N/A</v>
      </c>
      <c r="B444" s="16" t="e">
        <f>-1*INDEX('Old Paths'!$B$80:$CS$95,MOD(ROW()-1,16)+1,INT((ROW()-1)/16)*2+COLUMN())</f>
        <v>#N/A</v>
      </c>
      <c r="C444" s="16" t="e">
        <f t="shared" si="50"/>
        <v>#N/A</v>
      </c>
      <c r="D444" s="16" t="e">
        <f t="shared" si="45"/>
        <v>#N/A</v>
      </c>
      <c r="F444" t="str">
        <f t="shared" si="46"/>
        <v/>
      </c>
      <c r="G444" t="str">
        <f t="shared" si="47"/>
        <v/>
      </c>
      <c r="H444" t="e">
        <f t="shared" si="49"/>
        <v>#N/A</v>
      </c>
      <c r="I444" t="e">
        <f t="shared" si="48"/>
        <v>#N/A</v>
      </c>
      <c r="K444" t="str">
        <f>MID(INDEX('Old Paths'!$B$10:$AW$25,MOD(ROW()-1,16)+1,INT((ROW()-1)/16)+1),15,2)</f>
        <v/>
      </c>
      <c r="M444" t="s">
        <v>0</v>
      </c>
      <c r="N444" t="s">
        <v>0</v>
      </c>
    </row>
    <row r="445" spans="1:14">
      <c r="A445" s="16" t="e">
        <f>INDEX('Old Paths'!$B$80:$CS$95,MOD(ROW()-1,16)+1,INT((ROW()-1)/16)*2+COLUMN())</f>
        <v>#N/A</v>
      </c>
      <c r="B445" s="16" t="e">
        <f>-1*INDEX('Old Paths'!$B$80:$CS$95,MOD(ROW()-1,16)+1,INT((ROW()-1)/16)*2+COLUMN())</f>
        <v>#N/A</v>
      </c>
      <c r="C445" s="16" t="e">
        <f t="shared" si="50"/>
        <v>#N/A</v>
      </c>
      <c r="D445" s="16" t="e">
        <f t="shared" si="45"/>
        <v>#N/A</v>
      </c>
      <c r="F445" t="str">
        <f t="shared" si="46"/>
        <v/>
      </c>
      <c r="G445" t="str">
        <f t="shared" si="47"/>
        <v/>
      </c>
      <c r="H445" t="e">
        <f t="shared" si="49"/>
        <v>#N/A</v>
      </c>
      <c r="I445" t="e">
        <f t="shared" si="48"/>
        <v>#N/A</v>
      </c>
      <c r="K445" t="str">
        <f>MID(INDEX('Old Paths'!$B$10:$AW$25,MOD(ROW()-1,16)+1,INT((ROW()-1)/16)+1),15,2)</f>
        <v/>
      </c>
      <c r="M445" t="s">
        <v>0</v>
      </c>
      <c r="N445" t="s">
        <v>0</v>
      </c>
    </row>
    <row r="446" spans="1:14">
      <c r="A446" s="16" t="e">
        <f>INDEX('Old Paths'!$B$80:$CS$95,MOD(ROW()-1,16)+1,INT((ROW()-1)/16)*2+COLUMN())</f>
        <v>#N/A</v>
      </c>
      <c r="B446" s="16" t="e">
        <f>-1*INDEX('Old Paths'!$B$80:$CS$95,MOD(ROW()-1,16)+1,INT((ROW()-1)/16)*2+COLUMN())</f>
        <v>#N/A</v>
      </c>
      <c r="C446" s="16" t="e">
        <f t="shared" si="50"/>
        <v>#N/A</v>
      </c>
      <c r="D446" s="16" t="e">
        <f t="shared" si="45"/>
        <v>#N/A</v>
      </c>
      <c r="F446" t="str">
        <f t="shared" si="46"/>
        <v/>
      </c>
      <c r="G446" t="str">
        <f t="shared" si="47"/>
        <v/>
      </c>
      <c r="H446" t="e">
        <f t="shared" si="49"/>
        <v>#N/A</v>
      </c>
      <c r="I446" t="e">
        <f t="shared" si="48"/>
        <v>#N/A</v>
      </c>
      <c r="K446" t="str">
        <f>MID(INDEX('Old Paths'!$B$10:$AW$25,MOD(ROW()-1,16)+1,INT((ROW()-1)/16)+1),15,2)</f>
        <v/>
      </c>
      <c r="M446" t="s">
        <v>0</v>
      </c>
      <c r="N446" t="s">
        <v>0</v>
      </c>
    </row>
    <row r="447" spans="1:14">
      <c r="A447" s="16" t="e">
        <f>INDEX('Old Paths'!$B$80:$CS$95,MOD(ROW()-1,16)+1,INT((ROW()-1)/16)*2+COLUMN())</f>
        <v>#N/A</v>
      </c>
      <c r="B447" s="16" t="e">
        <f>-1*INDEX('Old Paths'!$B$80:$CS$95,MOD(ROW()-1,16)+1,INT((ROW()-1)/16)*2+COLUMN())</f>
        <v>#N/A</v>
      </c>
      <c r="C447" s="16" t="e">
        <f t="shared" si="50"/>
        <v>#N/A</v>
      </c>
      <c r="D447" s="16" t="e">
        <f t="shared" si="45"/>
        <v>#N/A</v>
      </c>
      <c r="F447" t="str">
        <f t="shared" si="46"/>
        <v/>
      </c>
      <c r="G447" t="str">
        <f t="shared" si="47"/>
        <v/>
      </c>
      <c r="H447" t="e">
        <f t="shared" si="49"/>
        <v>#N/A</v>
      </c>
      <c r="I447" t="e">
        <f t="shared" si="48"/>
        <v>#N/A</v>
      </c>
      <c r="K447" t="str">
        <f>MID(INDEX('Old Paths'!$B$10:$AW$25,MOD(ROW()-1,16)+1,INT((ROW()-1)/16)+1),15,2)</f>
        <v/>
      </c>
      <c r="M447" t="s">
        <v>0</v>
      </c>
      <c r="N447" t="s">
        <v>0</v>
      </c>
    </row>
    <row r="448" spans="1:14">
      <c r="A448" s="16" t="e">
        <f>INDEX('Old Paths'!$B$80:$CS$95,MOD(ROW()-1,16)+1,INT((ROW()-1)/16)*2+COLUMN())</f>
        <v>#N/A</v>
      </c>
      <c r="B448" s="16" t="e">
        <f>-1*INDEX('Old Paths'!$B$80:$CS$95,MOD(ROW()-1,16)+1,INT((ROW()-1)/16)*2+COLUMN())</f>
        <v>#N/A</v>
      </c>
      <c r="C448" s="16" t="e">
        <f t="shared" si="50"/>
        <v>#N/A</v>
      </c>
      <c r="D448" s="16" t="e">
        <f t="shared" si="45"/>
        <v>#N/A</v>
      </c>
      <c r="F448" t="str">
        <f t="shared" si="46"/>
        <v/>
      </c>
      <c r="G448" t="str">
        <f t="shared" si="47"/>
        <v/>
      </c>
      <c r="H448" t="e">
        <f t="shared" si="49"/>
        <v>#N/A</v>
      </c>
      <c r="I448" t="e">
        <f t="shared" si="48"/>
        <v>#N/A</v>
      </c>
      <c r="K448" t="str">
        <f>MID(INDEX('Old Paths'!$B$10:$AW$25,MOD(ROW()-1,16)+1,INT((ROW()-1)/16)+1),15,2)</f>
        <v/>
      </c>
      <c r="M448" t="s">
        <v>0</v>
      </c>
      <c r="N448" t="s">
        <v>0</v>
      </c>
    </row>
    <row r="449" spans="1:14">
      <c r="A449" s="16">
        <f>INDEX('Old Paths'!$B$80:$CS$95,MOD(ROW()-1,16)+1,INT((ROW()-1)/16)*2+COLUMN())</f>
        <v>94</v>
      </c>
      <c r="B449" s="16">
        <f>-1*INDEX('Old Paths'!$B$80:$CS$95,MOD(ROW()-1,16)+1,INT((ROW()-1)/16)*2+COLUMN())</f>
        <v>49</v>
      </c>
      <c r="C449" s="16">
        <f t="shared" si="50"/>
        <v>6</v>
      </c>
      <c r="D449" s="16">
        <f t="shared" ref="D449:D512" si="51">IF(AND(OR($A449,$B449),OR($A450,$B450)),B450-B449,"")</f>
        <v>3</v>
      </c>
      <c r="F449">
        <f t="shared" si="46"/>
        <v>0.5</v>
      </c>
      <c r="G449">
        <f t="shared" si="47"/>
        <v>26.56505117707799</v>
      </c>
      <c r="H449">
        <f t="shared" si="49"/>
        <v>26.56505117707799</v>
      </c>
      <c r="I449">
        <f t="shared" si="48"/>
        <v>26.56505117707799</v>
      </c>
      <c r="K449" t="str">
        <f>MID(INDEX('Old Paths'!$B$10:$AW$25,MOD(ROW()-1,16)+1,INT((ROW()-1)/16)+1),15,2)</f>
        <v>0A</v>
      </c>
      <c r="M449" t="s">
        <v>447</v>
      </c>
      <c r="N449" t="s">
        <v>0</v>
      </c>
    </row>
    <row r="450" spans="1:14">
      <c r="A450" s="16">
        <f>INDEX('Old Paths'!$B$80:$CS$95,MOD(ROW()-1,16)+1,INT((ROW()-1)/16)*2+COLUMN())</f>
        <v>100</v>
      </c>
      <c r="B450" s="16">
        <f>-1*INDEX('Old Paths'!$B$80:$CS$95,MOD(ROW()-1,16)+1,INT((ROW()-1)/16)*2+COLUMN())</f>
        <v>52</v>
      </c>
      <c r="C450" s="16">
        <f t="shared" si="50"/>
        <v>3</v>
      </c>
      <c r="D450" s="16">
        <f t="shared" si="51"/>
        <v>6</v>
      </c>
      <c r="F450">
        <f t="shared" ref="F450:F513" si="52">IFERROR(D450/C450,"")</f>
        <v>2</v>
      </c>
      <c r="G450">
        <f t="shared" ref="G450:G513" si="53">IFERROR(ATAN(F450)*180/PI(),"")</f>
        <v>63.43494882292201</v>
      </c>
      <c r="H450">
        <f t="shared" si="49"/>
        <v>63.43494882292201</v>
      </c>
      <c r="I450">
        <f t="shared" ref="I450:I513" si="54">IF(MAX($C450:$D450)&lt;0,H450-180,IF(AND(D450&lt;0,E450&gt;0),H450+180,H450))</f>
        <v>63.43494882292201</v>
      </c>
      <c r="K450" t="str">
        <f>MID(INDEX('Old Paths'!$B$10:$AW$25,MOD(ROW()-1,16)+1,INT((ROW()-1)/16)+1),15,2)</f>
        <v>09</v>
      </c>
      <c r="M450" t="s">
        <v>0</v>
      </c>
      <c r="N450" t="s">
        <v>0</v>
      </c>
    </row>
    <row r="451" spans="1:14">
      <c r="A451" s="16">
        <f>INDEX('Old Paths'!$B$80:$CS$95,MOD(ROW()-1,16)+1,INT((ROW()-1)/16)*2+COLUMN())</f>
        <v>103</v>
      </c>
      <c r="B451" s="16">
        <f>-1*INDEX('Old Paths'!$B$80:$CS$95,MOD(ROW()-1,16)+1,INT((ROW()-1)/16)*2+COLUMN())</f>
        <v>58</v>
      </c>
      <c r="C451" s="16">
        <f t="shared" si="50"/>
        <v>-1</v>
      </c>
      <c r="D451" s="16">
        <f t="shared" si="51"/>
        <v>6</v>
      </c>
      <c r="F451">
        <f t="shared" si="52"/>
        <v>-6</v>
      </c>
      <c r="G451">
        <f t="shared" si="53"/>
        <v>-80.537677791974389</v>
      </c>
      <c r="H451">
        <f t="shared" si="49"/>
        <v>-80.537677791974389</v>
      </c>
      <c r="I451">
        <f t="shared" si="54"/>
        <v>-80.537677791974389</v>
      </c>
      <c r="K451" t="str">
        <f>MID(INDEX('Old Paths'!$B$10:$AW$25,MOD(ROW()-1,16)+1,INT((ROW()-1)/16)+1),15,2)</f>
        <v>07</v>
      </c>
      <c r="M451" t="s">
        <v>0</v>
      </c>
      <c r="N451" t="s">
        <v>0</v>
      </c>
    </row>
    <row r="452" spans="1:14">
      <c r="A452" s="16">
        <f>INDEX('Old Paths'!$B$80:$CS$95,MOD(ROW()-1,16)+1,INT((ROW()-1)/16)*2+COLUMN())</f>
        <v>102</v>
      </c>
      <c r="B452" s="16">
        <f>-1*INDEX('Old Paths'!$B$80:$CS$95,MOD(ROW()-1,16)+1,INT((ROW()-1)/16)*2+COLUMN())</f>
        <v>64</v>
      </c>
      <c r="C452" s="16">
        <f t="shared" si="50"/>
        <v>1</v>
      </c>
      <c r="D452" s="16">
        <f t="shared" si="51"/>
        <v>6</v>
      </c>
      <c r="F452">
        <f t="shared" si="52"/>
        <v>6</v>
      </c>
      <c r="G452">
        <f t="shared" si="53"/>
        <v>80.537677791974389</v>
      </c>
      <c r="H452">
        <f t="shared" si="49"/>
        <v>80.537677791974389</v>
      </c>
      <c r="I452">
        <f t="shared" si="54"/>
        <v>80.537677791974389</v>
      </c>
      <c r="K452" t="str">
        <f>MID(INDEX('Old Paths'!$B$10:$AW$25,MOD(ROW()-1,16)+1,INT((ROW()-1)/16)+1),15,2)</f>
        <v>08</v>
      </c>
      <c r="M452" t="s">
        <v>0</v>
      </c>
      <c r="N452" t="s">
        <v>0</v>
      </c>
    </row>
    <row r="453" spans="1:14">
      <c r="A453" s="16">
        <f>INDEX('Old Paths'!$B$80:$CS$95,MOD(ROW()-1,16)+1,INT((ROW()-1)/16)*2+COLUMN())</f>
        <v>103</v>
      </c>
      <c r="B453" s="16">
        <f>-1*INDEX('Old Paths'!$B$80:$CS$95,MOD(ROW()-1,16)+1,INT((ROW()-1)/16)*2+COLUMN())</f>
        <v>70</v>
      </c>
      <c r="C453" s="16">
        <f t="shared" si="50"/>
        <v>4</v>
      </c>
      <c r="D453" s="16">
        <f t="shared" si="51"/>
        <v>3</v>
      </c>
      <c r="F453">
        <f t="shared" si="52"/>
        <v>0.75</v>
      </c>
      <c r="G453">
        <f t="shared" si="53"/>
        <v>36.86989764584402</v>
      </c>
      <c r="H453">
        <f t="shared" si="49"/>
        <v>36.86989764584402</v>
      </c>
      <c r="I453">
        <f t="shared" si="54"/>
        <v>36.86989764584402</v>
      </c>
      <c r="K453" t="str">
        <f>MID(INDEX('Old Paths'!$B$10:$AW$25,MOD(ROW()-1,16)+1,INT((ROW()-1)/16)+1),15,2)</f>
        <v>0A</v>
      </c>
      <c r="M453" t="s">
        <v>0</v>
      </c>
      <c r="N453" t="s">
        <v>0</v>
      </c>
    </row>
    <row r="454" spans="1:14">
      <c r="A454" s="16">
        <f>INDEX('Old Paths'!$B$80:$CS$95,MOD(ROW()-1,16)+1,INT((ROW()-1)/16)*2+COLUMN())</f>
        <v>107</v>
      </c>
      <c r="B454" s="16">
        <f>-1*INDEX('Old Paths'!$B$80:$CS$95,MOD(ROW()-1,16)+1,INT((ROW()-1)/16)*2+COLUMN())</f>
        <v>73</v>
      </c>
      <c r="C454" s="16">
        <f t="shared" si="50"/>
        <v>7</v>
      </c>
      <c r="D454" s="16">
        <f t="shared" si="51"/>
        <v>2</v>
      </c>
      <c r="F454">
        <f t="shared" si="52"/>
        <v>0.2857142857142857</v>
      </c>
      <c r="G454">
        <f t="shared" si="53"/>
        <v>15.945395900922856</v>
      </c>
      <c r="H454">
        <f t="shared" si="49"/>
        <v>15.945395900922856</v>
      </c>
      <c r="I454">
        <f t="shared" si="54"/>
        <v>15.945395900922856</v>
      </c>
      <c r="K454" t="str">
        <f>MID(INDEX('Old Paths'!$B$10:$AW$25,MOD(ROW()-1,16)+1,INT((ROW()-1)/16)+1),15,2)</f>
        <v>0B</v>
      </c>
      <c r="M454" t="s">
        <v>0</v>
      </c>
      <c r="N454" t="s">
        <v>0</v>
      </c>
    </row>
    <row r="455" spans="1:14">
      <c r="A455" s="16">
        <f>INDEX('Old Paths'!$B$80:$CS$95,MOD(ROW()-1,16)+1,INT((ROW()-1)/16)*2+COLUMN())</f>
        <v>114</v>
      </c>
      <c r="B455" s="16">
        <f>-1*INDEX('Old Paths'!$B$80:$CS$95,MOD(ROW()-1,16)+1,INT((ROW()-1)/16)*2+COLUMN())</f>
        <v>75</v>
      </c>
      <c r="C455" s="16" t="e">
        <f t="shared" si="50"/>
        <v>#N/A</v>
      </c>
      <c r="D455" s="16" t="e">
        <f t="shared" si="51"/>
        <v>#N/A</v>
      </c>
      <c r="F455" t="str">
        <f t="shared" si="52"/>
        <v/>
      </c>
      <c r="G455" t="str">
        <f t="shared" si="53"/>
        <v/>
      </c>
      <c r="H455" t="e">
        <f t="shared" si="49"/>
        <v>#N/A</v>
      </c>
      <c r="I455" t="e">
        <f t="shared" si="54"/>
        <v>#N/A</v>
      </c>
      <c r="K455" t="str">
        <f>MID(INDEX('Old Paths'!$B$10:$AW$25,MOD(ROW()-1,16)+1,INT((ROW()-1)/16)+1),15,2)</f>
        <v>00</v>
      </c>
      <c r="M455" t="s">
        <v>0</v>
      </c>
      <c r="N455" t="s">
        <v>0</v>
      </c>
    </row>
    <row r="456" spans="1:14">
      <c r="A456" s="16" t="e">
        <f>INDEX('Old Paths'!$B$80:$CS$95,MOD(ROW()-1,16)+1,INT((ROW()-1)/16)*2+COLUMN())</f>
        <v>#N/A</v>
      </c>
      <c r="B456" s="16" t="e">
        <f>-1*INDEX('Old Paths'!$B$80:$CS$95,MOD(ROW()-1,16)+1,INT((ROW()-1)/16)*2+COLUMN())</f>
        <v>#N/A</v>
      </c>
      <c r="C456" s="16" t="e">
        <f t="shared" si="50"/>
        <v>#N/A</v>
      </c>
      <c r="D456" s="16" t="e">
        <f t="shared" si="51"/>
        <v>#N/A</v>
      </c>
      <c r="F456" t="str">
        <f t="shared" si="52"/>
        <v/>
      </c>
      <c r="G456" t="str">
        <f t="shared" si="53"/>
        <v/>
      </c>
      <c r="H456" t="e">
        <f t="shared" si="49"/>
        <v>#N/A</v>
      </c>
      <c r="I456" t="e">
        <f t="shared" si="54"/>
        <v>#N/A</v>
      </c>
      <c r="K456" t="str">
        <f>MID(INDEX('Old Paths'!$B$10:$AW$25,MOD(ROW()-1,16)+1,INT((ROW()-1)/16)+1),15,2)</f>
        <v/>
      </c>
      <c r="M456" t="s">
        <v>0</v>
      </c>
      <c r="N456" t="s">
        <v>0</v>
      </c>
    </row>
    <row r="457" spans="1:14">
      <c r="A457" s="16" t="e">
        <f>INDEX('Old Paths'!$B$80:$CS$95,MOD(ROW()-1,16)+1,INT((ROW()-1)/16)*2+COLUMN())</f>
        <v>#N/A</v>
      </c>
      <c r="B457" s="16" t="e">
        <f>-1*INDEX('Old Paths'!$B$80:$CS$95,MOD(ROW()-1,16)+1,INT((ROW()-1)/16)*2+COLUMN())</f>
        <v>#N/A</v>
      </c>
      <c r="C457" s="16" t="e">
        <f t="shared" si="50"/>
        <v>#N/A</v>
      </c>
      <c r="D457" s="16" t="e">
        <f t="shared" si="51"/>
        <v>#N/A</v>
      </c>
      <c r="F457" t="str">
        <f t="shared" si="52"/>
        <v/>
      </c>
      <c r="G457" t="str">
        <f t="shared" si="53"/>
        <v/>
      </c>
      <c r="H457" t="e">
        <f t="shared" si="49"/>
        <v>#N/A</v>
      </c>
      <c r="I457" t="e">
        <f t="shared" si="54"/>
        <v>#N/A</v>
      </c>
      <c r="K457" t="str">
        <f>MID(INDEX('Old Paths'!$B$10:$AW$25,MOD(ROW()-1,16)+1,INT((ROW()-1)/16)+1),15,2)</f>
        <v/>
      </c>
      <c r="M457" t="s">
        <v>0</v>
      </c>
      <c r="N457" t="s">
        <v>0</v>
      </c>
    </row>
    <row r="458" spans="1:14">
      <c r="A458" s="16" t="e">
        <f>INDEX('Old Paths'!$B$80:$CS$95,MOD(ROW()-1,16)+1,INT((ROW()-1)/16)*2+COLUMN())</f>
        <v>#N/A</v>
      </c>
      <c r="B458" s="16" t="e">
        <f>-1*INDEX('Old Paths'!$B$80:$CS$95,MOD(ROW()-1,16)+1,INT((ROW()-1)/16)*2+COLUMN())</f>
        <v>#N/A</v>
      </c>
      <c r="C458" s="16" t="e">
        <f t="shared" si="50"/>
        <v>#N/A</v>
      </c>
      <c r="D458" s="16" t="e">
        <f t="shared" si="51"/>
        <v>#N/A</v>
      </c>
      <c r="F458" t="str">
        <f t="shared" si="52"/>
        <v/>
      </c>
      <c r="G458" t="str">
        <f t="shared" si="53"/>
        <v/>
      </c>
      <c r="H458" t="e">
        <f t="shared" si="49"/>
        <v>#N/A</v>
      </c>
      <c r="I458" t="e">
        <f t="shared" si="54"/>
        <v>#N/A</v>
      </c>
      <c r="K458" t="str">
        <f>MID(INDEX('Old Paths'!$B$10:$AW$25,MOD(ROW()-1,16)+1,INT((ROW()-1)/16)+1),15,2)</f>
        <v/>
      </c>
      <c r="M458" t="s">
        <v>0</v>
      </c>
      <c r="N458" t="s">
        <v>0</v>
      </c>
    </row>
    <row r="459" spans="1:14">
      <c r="A459" s="16" t="e">
        <f>INDEX('Old Paths'!$B$80:$CS$95,MOD(ROW()-1,16)+1,INT((ROW()-1)/16)*2+COLUMN())</f>
        <v>#N/A</v>
      </c>
      <c r="B459" s="16" t="e">
        <f>-1*INDEX('Old Paths'!$B$80:$CS$95,MOD(ROW()-1,16)+1,INT((ROW()-1)/16)*2+COLUMN())</f>
        <v>#N/A</v>
      </c>
      <c r="C459" s="16" t="e">
        <f t="shared" si="50"/>
        <v>#N/A</v>
      </c>
      <c r="D459" s="16" t="e">
        <f t="shared" si="51"/>
        <v>#N/A</v>
      </c>
      <c r="F459" t="str">
        <f t="shared" si="52"/>
        <v/>
      </c>
      <c r="G459" t="str">
        <f t="shared" si="53"/>
        <v/>
      </c>
      <c r="H459" t="e">
        <f t="shared" si="49"/>
        <v>#N/A</v>
      </c>
      <c r="I459" t="e">
        <f t="shared" si="54"/>
        <v>#N/A</v>
      </c>
      <c r="K459" t="str">
        <f>MID(INDEX('Old Paths'!$B$10:$AW$25,MOD(ROW()-1,16)+1,INT((ROW()-1)/16)+1),15,2)</f>
        <v/>
      </c>
      <c r="M459" t="s">
        <v>0</v>
      </c>
      <c r="N459" t="s">
        <v>0</v>
      </c>
    </row>
    <row r="460" spans="1:14">
      <c r="A460" s="16" t="e">
        <f>INDEX('Old Paths'!$B$80:$CS$95,MOD(ROW()-1,16)+1,INT((ROW()-1)/16)*2+COLUMN())</f>
        <v>#N/A</v>
      </c>
      <c r="B460" s="16" t="e">
        <f>-1*INDEX('Old Paths'!$B$80:$CS$95,MOD(ROW()-1,16)+1,INT((ROW()-1)/16)*2+COLUMN())</f>
        <v>#N/A</v>
      </c>
      <c r="C460" s="16" t="e">
        <f t="shared" si="50"/>
        <v>#N/A</v>
      </c>
      <c r="D460" s="16" t="e">
        <f t="shared" si="51"/>
        <v>#N/A</v>
      </c>
      <c r="F460" t="str">
        <f t="shared" si="52"/>
        <v/>
      </c>
      <c r="G460" t="str">
        <f t="shared" si="53"/>
        <v/>
      </c>
      <c r="H460" t="e">
        <f t="shared" si="49"/>
        <v>#N/A</v>
      </c>
      <c r="I460" t="e">
        <f t="shared" si="54"/>
        <v>#N/A</v>
      </c>
      <c r="K460" t="str">
        <f>MID(INDEX('Old Paths'!$B$10:$AW$25,MOD(ROW()-1,16)+1,INT((ROW()-1)/16)+1),15,2)</f>
        <v/>
      </c>
      <c r="M460" t="s">
        <v>0</v>
      </c>
      <c r="N460" t="s">
        <v>0</v>
      </c>
    </row>
    <row r="461" spans="1:14">
      <c r="A461" s="16" t="e">
        <f>INDEX('Old Paths'!$B$80:$CS$95,MOD(ROW()-1,16)+1,INT((ROW()-1)/16)*2+COLUMN())</f>
        <v>#N/A</v>
      </c>
      <c r="B461" s="16" t="e">
        <f>-1*INDEX('Old Paths'!$B$80:$CS$95,MOD(ROW()-1,16)+1,INT((ROW()-1)/16)*2+COLUMN())</f>
        <v>#N/A</v>
      </c>
      <c r="C461" s="16" t="e">
        <f t="shared" si="50"/>
        <v>#N/A</v>
      </c>
      <c r="D461" s="16" t="e">
        <f t="shared" si="51"/>
        <v>#N/A</v>
      </c>
      <c r="F461" t="str">
        <f t="shared" si="52"/>
        <v/>
      </c>
      <c r="G461" t="str">
        <f t="shared" si="53"/>
        <v/>
      </c>
      <c r="H461" t="e">
        <f t="shared" si="49"/>
        <v>#N/A</v>
      </c>
      <c r="I461" t="e">
        <f t="shared" si="54"/>
        <v>#N/A</v>
      </c>
      <c r="K461" t="str">
        <f>MID(INDEX('Old Paths'!$B$10:$AW$25,MOD(ROW()-1,16)+1,INT((ROW()-1)/16)+1),15,2)</f>
        <v/>
      </c>
      <c r="M461" t="s">
        <v>447</v>
      </c>
      <c r="N461" t="s">
        <v>0</v>
      </c>
    </row>
    <row r="462" spans="1:14">
      <c r="A462" s="16" t="e">
        <f>INDEX('Old Paths'!$B$80:$CS$95,MOD(ROW()-1,16)+1,INT((ROW()-1)/16)*2+COLUMN())</f>
        <v>#N/A</v>
      </c>
      <c r="B462" s="16" t="e">
        <f>-1*INDEX('Old Paths'!$B$80:$CS$95,MOD(ROW()-1,16)+1,INT((ROW()-1)/16)*2+COLUMN())</f>
        <v>#N/A</v>
      </c>
      <c r="C462" s="16" t="e">
        <f t="shared" si="50"/>
        <v>#N/A</v>
      </c>
      <c r="D462" s="16" t="e">
        <f t="shared" si="51"/>
        <v>#N/A</v>
      </c>
      <c r="F462" t="str">
        <f t="shared" si="52"/>
        <v/>
      </c>
      <c r="G462" t="str">
        <f t="shared" si="53"/>
        <v/>
      </c>
      <c r="H462" t="e">
        <f t="shared" si="49"/>
        <v>#N/A</v>
      </c>
      <c r="I462" t="e">
        <f t="shared" si="54"/>
        <v>#N/A</v>
      </c>
      <c r="K462" t="str">
        <f>MID(INDEX('Old Paths'!$B$10:$AW$25,MOD(ROW()-1,16)+1,INT((ROW()-1)/16)+1),15,2)</f>
        <v/>
      </c>
      <c r="M462" t="s">
        <v>0</v>
      </c>
      <c r="N462" t="s">
        <v>0</v>
      </c>
    </row>
    <row r="463" spans="1:14">
      <c r="A463" s="16" t="e">
        <f>INDEX('Old Paths'!$B$80:$CS$95,MOD(ROW()-1,16)+1,INT((ROW()-1)/16)*2+COLUMN())</f>
        <v>#N/A</v>
      </c>
      <c r="B463" s="16" t="e">
        <f>-1*INDEX('Old Paths'!$B$80:$CS$95,MOD(ROW()-1,16)+1,INT((ROW()-1)/16)*2+COLUMN())</f>
        <v>#N/A</v>
      </c>
      <c r="C463" s="16" t="e">
        <f t="shared" si="50"/>
        <v>#N/A</v>
      </c>
      <c r="D463" s="16" t="e">
        <f t="shared" si="51"/>
        <v>#N/A</v>
      </c>
      <c r="F463" t="str">
        <f t="shared" si="52"/>
        <v/>
      </c>
      <c r="G463" t="str">
        <f t="shared" si="53"/>
        <v/>
      </c>
      <c r="H463" t="e">
        <f t="shared" si="49"/>
        <v>#N/A</v>
      </c>
      <c r="I463" t="e">
        <f t="shared" si="54"/>
        <v>#N/A</v>
      </c>
      <c r="K463" t="str">
        <f>MID(INDEX('Old Paths'!$B$10:$AW$25,MOD(ROW()-1,16)+1,INT((ROW()-1)/16)+1),15,2)</f>
        <v/>
      </c>
      <c r="M463" t="s">
        <v>0</v>
      </c>
      <c r="N463" t="s">
        <v>0</v>
      </c>
    </row>
    <row r="464" spans="1:14">
      <c r="A464" s="16" t="e">
        <f>INDEX('Old Paths'!$B$80:$CS$95,MOD(ROW()-1,16)+1,INT((ROW()-1)/16)*2+COLUMN())</f>
        <v>#N/A</v>
      </c>
      <c r="B464" s="16" t="e">
        <f>-1*INDEX('Old Paths'!$B$80:$CS$95,MOD(ROW()-1,16)+1,INT((ROW()-1)/16)*2+COLUMN())</f>
        <v>#N/A</v>
      </c>
      <c r="C464" s="16" t="e">
        <f t="shared" si="50"/>
        <v>#N/A</v>
      </c>
      <c r="D464" s="16" t="e">
        <f t="shared" si="51"/>
        <v>#N/A</v>
      </c>
      <c r="F464" t="str">
        <f t="shared" si="52"/>
        <v/>
      </c>
      <c r="G464" t="str">
        <f t="shared" si="53"/>
        <v/>
      </c>
      <c r="H464" t="e">
        <f t="shared" si="49"/>
        <v>#N/A</v>
      </c>
      <c r="I464" t="e">
        <f t="shared" si="54"/>
        <v>#N/A</v>
      </c>
      <c r="K464" t="str">
        <f>MID(INDEX('Old Paths'!$B$10:$AW$25,MOD(ROW()-1,16)+1,INT((ROW()-1)/16)+1),15,2)</f>
        <v/>
      </c>
      <c r="M464" t="s">
        <v>0</v>
      </c>
      <c r="N464" t="s">
        <v>0</v>
      </c>
    </row>
    <row r="465" spans="1:14">
      <c r="A465" s="16">
        <f>INDEX('Old Paths'!$B$80:$CS$95,MOD(ROW()-1,16)+1,INT((ROW()-1)/16)*2+COLUMN())</f>
        <v>114</v>
      </c>
      <c r="B465" s="16">
        <f>-1*INDEX('Old Paths'!$B$80:$CS$95,MOD(ROW()-1,16)+1,INT((ROW()-1)/16)*2+COLUMN())</f>
        <v>75</v>
      </c>
      <c r="C465" s="16">
        <f t="shared" si="50"/>
        <v>-2</v>
      </c>
      <c r="D465" s="16">
        <f t="shared" si="51"/>
        <v>7</v>
      </c>
      <c r="F465">
        <f t="shared" si="52"/>
        <v>-3.5</v>
      </c>
      <c r="G465">
        <f t="shared" si="53"/>
        <v>-74.054604099077153</v>
      </c>
      <c r="H465">
        <f t="shared" si="49"/>
        <v>-74.054604099077153</v>
      </c>
      <c r="I465">
        <f t="shared" si="54"/>
        <v>-74.054604099077153</v>
      </c>
      <c r="K465" t="str">
        <f>MID(INDEX('Old Paths'!$B$10:$AW$25,MOD(ROW()-1,16)+1,INT((ROW()-1)/16)+1),15,2)</f>
        <v>07</v>
      </c>
      <c r="M465" t="s">
        <v>0</v>
      </c>
      <c r="N465" t="s">
        <v>0</v>
      </c>
    </row>
    <row r="466" spans="1:14">
      <c r="A466" s="16">
        <f>INDEX('Old Paths'!$B$80:$CS$95,MOD(ROW()-1,16)+1,INT((ROW()-1)/16)*2+COLUMN())</f>
        <v>112</v>
      </c>
      <c r="B466" s="16">
        <f>-1*INDEX('Old Paths'!$B$80:$CS$95,MOD(ROW()-1,16)+1,INT((ROW()-1)/16)*2+COLUMN())</f>
        <v>82</v>
      </c>
      <c r="C466" s="16">
        <f t="shared" si="50"/>
        <v>-4</v>
      </c>
      <c r="D466" s="16">
        <f t="shared" si="51"/>
        <v>9</v>
      </c>
      <c r="F466">
        <f t="shared" si="52"/>
        <v>-2.25</v>
      </c>
      <c r="G466">
        <f t="shared" si="53"/>
        <v>-66.037511025421821</v>
      </c>
      <c r="H466">
        <f t="shared" si="49"/>
        <v>-66.037511025421821</v>
      </c>
      <c r="I466">
        <f t="shared" si="54"/>
        <v>-66.037511025421821</v>
      </c>
      <c r="K466" t="str">
        <f>MID(INDEX('Old Paths'!$B$10:$AW$25,MOD(ROW()-1,16)+1,INT((ROW()-1)/16)+1),15,2)</f>
        <v>06</v>
      </c>
      <c r="M466" t="s">
        <v>0</v>
      </c>
      <c r="N466" t="s">
        <v>0</v>
      </c>
    </row>
    <row r="467" spans="1:14">
      <c r="A467" s="16">
        <f>INDEX('Old Paths'!$B$80:$CS$95,MOD(ROW()-1,16)+1,INT((ROW()-1)/16)*2+COLUMN())</f>
        <v>108</v>
      </c>
      <c r="B467" s="16">
        <f>-1*INDEX('Old Paths'!$B$80:$CS$95,MOD(ROW()-1,16)+1,INT((ROW()-1)/16)*2+COLUMN())</f>
        <v>91</v>
      </c>
      <c r="C467" s="16">
        <f t="shared" si="50"/>
        <v>-4</v>
      </c>
      <c r="D467" s="16">
        <f t="shared" si="51"/>
        <v>11</v>
      </c>
      <c r="F467">
        <f t="shared" si="52"/>
        <v>-2.75</v>
      </c>
      <c r="G467">
        <f t="shared" si="53"/>
        <v>-70.01689347810003</v>
      </c>
      <c r="H467">
        <f t="shared" si="49"/>
        <v>-70.01689347810003</v>
      </c>
      <c r="I467">
        <f t="shared" si="54"/>
        <v>-70.01689347810003</v>
      </c>
      <c r="K467" t="str">
        <f>MID(INDEX('Old Paths'!$B$10:$AW$25,MOD(ROW()-1,16)+1,INT((ROW()-1)/16)+1),15,2)</f>
        <v>07</v>
      </c>
      <c r="M467" t="s">
        <v>0</v>
      </c>
      <c r="N467" t="s">
        <v>0</v>
      </c>
    </row>
    <row r="468" spans="1:14">
      <c r="A468" s="16">
        <f>INDEX('Old Paths'!$B$80:$CS$95,MOD(ROW()-1,16)+1,INT((ROW()-1)/16)*2+COLUMN())</f>
        <v>104</v>
      </c>
      <c r="B468" s="16">
        <f>-1*INDEX('Old Paths'!$B$80:$CS$95,MOD(ROW()-1,16)+1,INT((ROW()-1)/16)*2+COLUMN())</f>
        <v>102</v>
      </c>
      <c r="C468" s="16">
        <f t="shared" si="50"/>
        <v>-5</v>
      </c>
      <c r="D468" s="16">
        <f t="shared" si="51"/>
        <v>10</v>
      </c>
      <c r="F468">
        <f t="shared" si="52"/>
        <v>-2</v>
      </c>
      <c r="G468">
        <f t="shared" si="53"/>
        <v>-63.43494882292201</v>
      </c>
      <c r="H468">
        <f t="shared" si="49"/>
        <v>-63.43494882292201</v>
      </c>
      <c r="I468">
        <f t="shared" si="54"/>
        <v>-63.43494882292201</v>
      </c>
      <c r="K468" t="str">
        <f>MID(INDEX('Old Paths'!$B$10:$AW$25,MOD(ROW()-1,16)+1,INT((ROW()-1)/16)+1),15,2)</f>
        <v>06</v>
      </c>
      <c r="M468" t="s">
        <v>0</v>
      </c>
      <c r="N468" t="s">
        <v>0</v>
      </c>
    </row>
    <row r="469" spans="1:14">
      <c r="A469" s="16">
        <f>INDEX('Old Paths'!$B$80:$CS$95,MOD(ROW()-1,16)+1,INT((ROW()-1)/16)*2+COLUMN())</f>
        <v>99</v>
      </c>
      <c r="B469" s="16">
        <f>-1*INDEX('Old Paths'!$B$80:$CS$95,MOD(ROW()-1,16)+1,INT((ROW()-1)/16)*2+COLUMN())</f>
        <v>112</v>
      </c>
      <c r="C469" s="16">
        <f t="shared" si="50"/>
        <v>-5</v>
      </c>
      <c r="D469" s="16">
        <f t="shared" si="51"/>
        <v>7</v>
      </c>
      <c r="F469">
        <f t="shared" si="52"/>
        <v>-1.4</v>
      </c>
      <c r="G469">
        <f t="shared" si="53"/>
        <v>-54.462322208025618</v>
      </c>
      <c r="H469">
        <f t="shared" si="49"/>
        <v>-54.462322208025618</v>
      </c>
      <c r="I469">
        <f t="shared" si="54"/>
        <v>-54.462322208025618</v>
      </c>
      <c r="K469" t="str">
        <f>MID(INDEX('Old Paths'!$B$10:$AW$25,MOD(ROW()-1,16)+1,INT((ROW()-1)/16)+1),15,2)</f>
        <v>06</v>
      </c>
      <c r="M469" t="s">
        <v>0</v>
      </c>
      <c r="N469" t="s">
        <v>0</v>
      </c>
    </row>
    <row r="470" spans="1:14">
      <c r="A470" s="16">
        <f>INDEX('Old Paths'!$B$80:$CS$95,MOD(ROW()-1,16)+1,INT((ROW()-1)/16)*2+COLUMN())</f>
        <v>94</v>
      </c>
      <c r="B470" s="16">
        <f>-1*INDEX('Old Paths'!$B$80:$CS$95,MOD(ROW()-1,16)+1,INT((ROW()-1)/16)*2+COLUMN())</f>
        <v>119</v>
      </c>
      <c r="C470" s="16">
        <f t="shared" si="50"/>
        <v>-5</v>
      </c>
      <c r="D470" s="16">
        <f t="shared" si="51"/>
        <v>1</v>
      </c>
      <c r="F470">
        <f t="shared" si="52"/>
        <v>-0.2</v>
      </c>
      <c r="G470">
        <f t="shared" si="53"/>
        <v>-11.309932474020213</v>
      </c>
      <c r="H470">
        <f t="shared" si="49"/>
        <v>-11.309932474020213</v>
      </c>
      <c r="I470">
        <f t="shared" si="54"/>
        <v>-11.309932474020213</v>
      </c>
      <c r="K470" t="str">
        <f>MID(INDEX('Old Paths'!$B$10:$AW$25,MOD(ROW()-1,16)+1,INT((ROW()-1)/16)+1),15,2)</f>
        <v>04</v>
      </c>
      <c r="M470" t="s">
        <v>0</v>
      </c>
      <c r="N470" t="s">
        <v>0</v>
      </c>
    </row>
    <row r="471" spans="1:14">
      <c r="A471" s="16">
        <f>INDEX('Old Paths'!$B$80:$CS$95,MOD(ROW()-1,16)+1,INT((ROW()-1)/16)*2+COLUMN())</f>
        <v>89</v>
      </c>
      <c r="B471" s="16">
        <f>-1*INDEX('Old Paths'!$B$80:$CS$95,MOD(ROW()-1,16)+1,INT((ROW()-1)/16)*2+COLUMN())</f>
        <v>120</v>
      </c>
      <c r="C471" s="16" t="e">
        <f t="shared" si="50"/>
        <v>#N/A</v>
      </c>
      <c r="D471" s="16" t="e">
        <f t="shared" si="51"/>
        <v>#N/A</v>
      </c>
      <c r="F471" t="str">
        <f t="shared" si="52"/>
        <v/>
      </c>
      <c r="G471" t="str">
        <f t="shared" si="53"/>
        <v/>
      </c>
      <c r="H471" t="e">
        <f t="shared" si="49"/>
        <v>#N/A</v>
      </c>
      <c r="I471" t="e">
        <f t="shared" si="54"/>
        <v>#N/A</v>
      </c>
      <c r="K471" t="str">
        <f>MID(INDEX('Old Paths'!$B$10:$AW$25,MOD(ROW()-1,16)+1,INT((ROW()-1)/16)+1),15,2)</f>
        <v>00</v>
      </c>
      <c r="M471" t="s">
        <v>0</v>
      </c>
      <c r="N471" t="s">
        <v>0</v>
      </c>
    </row>
    <row r="472" spans="1:14">
      <c r="A472" s="16" t="e">
        <f>INDEX('Old Paths'!$B$80:$CS$95,MOD(ROW()-1,16)+1,INT((ROW()-1)/16)*2+COLUMN())</f>
        <v>#N/A</v>
      </c>
      <c r="B472" s="16" t="e">
        <f>-1*INDEX('Old Paths'!$B$80:$CS$95,MOD(ROW()-1,16)+1,INT((ROW()-1)/16)*2+COLUMN())</f>
        <v>#N/A</v>
      </c>
      <c r="C472" s="16" t="e">
        <f t="shared" si="50"/>
        <v>#N/A</v>
      </c>
      <c r="D472" s="16" t="e">
        <f t="shared" si="51"/>
        <v>#N/A</v>
      </c>
      <c r="F472" t="str">
        <f t="shared" si="52"/>
        <v/>
      </c>
      <c r="G472" t="str">
        <f t="shared" si="53"/>
        <v/>
      </c>
      <c r="H472" t="e">
        <f t="shared" si="49"/>
        <v>#N/A</v>
      </c>
      <c r="I472" t="e">
        <f t="shared" si="54"/>
        <v>#N/A</v>
      </c>
      <c r="K472" t="str">
        <f>MID(INDEX('Old Paths'!$B$10:$AW$25,MOD(ROW()-1,16)+1,INT((ROW()-1)/16)+1),15,2)</f>
        <v/>
      </c>
      <c r="M472" t="s">
        <v>447</v>
      </c>
      <c r="N472" t="s">
        <v>0</v>
      </c>
    </row>
    <row r="473" spans="1:14">
      <c r="A473" s="16" t="e">
        <f>INDEX('Old Paths'!$B$80:$CS$95,MOD(ROW()-1,16)+1,INT((ROW()-1)/16)*2+COLUMN())</f>
        <v>#N/A</v>
      </c>
      <c r="B473" s="16" t="e">
        <f>-1*INDEX('Old Paths'!$B$80:$CS$95,MOD(ROW()-1,16)+1,INT((ROW()-1)/16)*2+COLUMN())</f>
        <v>#N/A</v>
      </c>
      <c r="C473" s="16" t="e">
        <f t="shared" si="50"/>
        <v>#N/A</v>
      </c>
      <c r="D473" s="16" t="e">
        <f t="shared" si="51"/>
        <v>#N/A</v>
      </c>
      <c r="F473" t="str">
        <f t="shared" si="52"/>
        <v/>
      </c>
      <c r="G473" t="str">
        <f t="shared" si="53"/>
        <v/>
      </c>
      <c r="H473" t="e">
        <f t="shared" si="49"/>
        <v>#N/A</v>
      </c>
      <c r="I473" t="e">
        <f t="shared" si="54"/>
        <v>#N/A</v>
      </c>
      <c r="K473" t="str">
        <f>MID(INDEX('Old Paths'!$B$10:$AW$25,MOD(ROW()-1,16)+1,INT((ROW()-1)/16)+1),15,2)</f>
        <v/>
      </c>
      <c r="M473" t="s">
        <v>0</v>
      </c>
      <c r="N473" t="s">
        <v>0</v>
      </c>
    </row>
    <row r="474" spans="1:14">
      <c r="A474" s="16" t="e">
        <f>INDEX('Old Paths'!$B$80:$CS$95,MOD(ROW()-1,16)+1,INT((ROW()-1)/16)*2+COLUMN())</f>
        <v>#N/A</v>
      </c>
      <c r="B474" s="16" t="e">
        <f>-1*INDEX('Old Paths'!$B$80:$CS$95,MOD(ROW()-1,16)+1,INT((ROW()-1)/16)*2+COLUMN())</f>
        <v>#N/A</v>
      </c>
      <c r="C474" s="16" t="e">
        <f t="shared" si="50"/>
        <v>#N/A</v>
      </c>
      <c r="D474" s="16" t="e">
        <f t="shared" si="51"/>
        <v>#N/A</v>
      </c>
      <c r="F474" t="str">
        <f t="shared" si="52"/>
        <v/>
      </c>
      <c r="G474" t="str">
        <f t="shared" si="53"/>
        <v/>
      </c>
      <c r="H474" t="e">
        <f t="shared" si="49"/>
        <v>#N/A</v>
      </c>
      <c r="I474" t="e">
        <f t="shared" si="54"/>
        <v>#N/A</v>
      </c>
      <c r="K474" t="str">
        <f>MID(INDEX('Old Paths'!$B$10:$AW$25,MOD(ROW()-1,16)+1,INT((ROW()-1)/16)+1),15,2)</f>
        <v/>
      </c>
      <c r="M474" t="s">
        <v>0</v>
      </c>
      <c r="N474" t="s">
        <v>0</v>
      </c>
    </row>
    <row r="475" spans="1:14">
      <c r="A475" s="16" t="e">
        <f>INDEX('Old Paths'!$B$80:$CS$95,MOD(ROW()-1,16)+1,INT((ROW()-1)/16)*2+COLUMN())</f>
        <v>#N/A</v>
      </c>
      <c r="B475" s="16" t="e">
        <f>-1*INDEX('Old Paths'!$B$80:$CS$95,MOD(ROW()-1,16)+1,INT((ROW()-1)/16)*2+COLUMN())</f>
        <v>#N/A</v>
      </c>
      <c r="C475" s="16" t="e">
        <f t="shared" si="50"/>
        <v>#N/A</v>
      </c>
      <c r="D475" s="16" t="e">
        <f t="shared" si="51"/>
        <v>#N/A</v>
      </c>
      <c r="F475" t="str">
        <f t="shared" si="52"/>
        <v/>
      </c>
      <c r="G475" t="str">
        <f t="shared" si="53"/>
        <v/>
      </c>
      <c r="H475" t="e">
        <f t="shared" si="49"/>
        <v>#N/A</v>
      </c>
      <c r="I475" t="e">
        <f t="shared" si="54"/>
        <v>#N/A</v>
      </c>
      <c r="K475" t="str">
        <f>MID(INDEX('Old Paths'!$B$10:$AW$25,MOD(ROW()-1,16)+1,INT((ROW()-1)/16)+1),15,2)</f>
        <v/>
      </c>
      <c r="M475" t="s">
        <v>0</v>
      </c>
      <c r="N475" t="s">
        <v>0</v>
      </c>
    </row>
    <row r="476" spans="1:14">
      <c r="A476" s="16" t="e">
        <f>INDEX('Old Paths'!$B$80:$CS$95,MOD(ROW()-1,16)+1,INT((ROW()-1)/16)*2+COLUMN())</f>
        <v>#N/A</v>
      </c>
      <c r="B476" s="16" t="e">
        <f>-1*INDEX('Old Paths'!$B$80:$CS$95,MOD(ROW()-1,16)+1,INT((ROW()-1)/16)*2+COLUMN())</f>
        <v>#N/A</v>
      </c>
      <c r="C476" s="16" t="e">
        <f t="shared" si="50"/>
        <v>#N/A</v>
      </c>
      <c r="D476" s="16" t="e">
        <f t="shared" si="51"/>
        <v>#N/A</v>
      </c>
      <c r="F476" t="str">
        <f t="shared" si="52"/>
        <v/>
      </c>
      <c r="G476" t="str">
        <f t="shared" si="53"/>
        <v/>
      </c>
      <c r="H476" t="e">
        <f t="shared" si="49"/>
        <v>#N/A</v>
      </c>
      <c r="I476" t="e">
        <f t="shared" si="54"/>
        <v>#N/A</v>
      </c>
      <c r="K476" t="str">
        <f>MID(INDEX('Old Paths'!$B$10:$AW$25,MOD(ROW()-1,16)+1,INT((ROW()-1)/16)+1),15,2)</f>
        <v/>
      </c>
      <c r="M476" t="s">
        <v>0</v>
      </c>
      <c r="N476" t="s">
        <v>0</v>
      </c>
    </row>
    <row r="477" spans="1:14">
      <c r="A477" s="16" t="e">
        <f>INDEX('Old Paths'!$B$80:$CS$95,MOD(ROW()-1,16)+1,INT((ROW()-1)/16)*2+COLUMN())</f>
        <v>#N/A</v>
      </c>
      <c r="B477" s="16" t="e">
        <f>-1*INDEX('Old Paths'!$B$80:$CS$95,MOD(ROW()-1,16)+1,INT((ROW()-1)/16)*2+COLUMN())</f>
        <v>#N/A</v>
      </c>
      <c r="C477" s="16" t="e">
        <f t="shared" si="50"/>
        <v>#N/A</v>
      </c>
      <c r="D477" s="16" t="e">
        <f t="shared" si="51"/>
        <v>#N/A</v>
      </c>
      <c r="F477" t="str">
        <f t="shared" si="52"/>
        <v/>
      </c>
      <c r="G477" t="str">
        <f t="shared" si="53"/>
        <v/>
      </c>
      <c r="H477" t="e">
        <f t="shared" si="49"/>
        <v>#N/A</v>
      </c>
      <c r="I477" t="e">
        <f t="shared" si="54"/>
        <v>#N/A</v>
      </c>
      <c r="K477" t="str">
        <f>MID(INDEX('Old Paths'!$B$10:$AW$25,MOD(ROW()-1,16)+1,INT((ROW()-1)/16)+1),15,2)</f>
        <v/>
      </c>
      <c r="M477" t="s">
        <v>0</v>
      </c>
      <c r="N477" t="s">
        <v>0</v>
      </c>
    </row>
    <row r="478" spans="1:14">
      <c r="A478" s="16" t="e">
        <f>INDEX('Old Paths'!$B$80:$CS$95,MOD(ROW()-1,16)+1,INT((ROW()-1)/16)*2+COLUMN())</f>
        <v>#N/A</v>
      </c>
      <c r="B478" s="16" t="e">
        <f>-1*INDEX('Old Paths'!$B$80:$CS$95,MOD(ROW()-1,16)+1,INT((ROW()-1)/16)*2+COLUMN())</f>
        <v>#N/A</v>
      </c>
      <c r="C478" s="16" t="e">
        <f t="shared" si="50"/>
        <v>#N/A</v>
      </c>
      <c r="D478" s="16" t="e">
        <f t="shared" si="51"/>
        <v>#N/A</v>
      </c>
      <c r="F478" t="str">
        <f t="shared" si="52"/>
        <v/>
      </c>
      <c r="G478" t="str">
        <f t="shared" si="53"/>
        <v/>
      </c>
      <c r="H478" t="e">
        <f t="shared" si="49"/>
        <v>#N/A</v>
      </c>
      <c r="I478" t="e">
        <f t="shared" si="54"/>
        <v>#N/A</v>
      </c>
      <c r="K478" t="str">
        <f>MID(INDEX('Old Paths'!$B$10:$AW$25,MOD(ROW()-1,16)+1,INT((ROW()-1)/16)+1),15,2)</f>
        <v/>
      </c>
      <c r="M478" t="s">
        <v>0</v>
      </c>
      <c r="N478" t="s">
        <v>0</v>
      </c>
    </row>
    <row r="479" spans="1:14">
      <c r="A479" s="16" t="e">
        <f>INDEX('Old Paths'!$B$80:$CS$95,MOD(ROW()-1,16)+1,INT((ROW()-1)/16)*2+COLUMN())</f>
        <v>#N/A</v>
      </c>
      <c r="B479" s="16" t="e">
        <f>-1*INDEX('Old Paths'!$B$80:$CS$95,MOD(ROW()-1,16)+1,INT((ROW()-1)/16)*2+COLUMN())</f>
        <v>#N/A</v>
      </c>
      <c r="C479" s="16" t="e">
        <f t="shared" si="50"/>
        <v>#N/A</v>
      </c>
      <c r="D479" s="16" t="e">
        <f t="shared" si="51"/>
        <v>#N/A</v>
      </c>
      <c r="F479" t="str">
        <f t="shared" si="52"/>
        <v/>
      </c>
      <c r="G479" t="str">
        <f t="shared" si="53"/>
        <v/>
      </c>
      <c r="H479" t="e">
        <f t="shared" si="49"/>
        <v>#N/A</v>
      </c>
      <c r="I479" t="e">
        <f t="shared" si="54"/>
        <v>#N/A</v>
      </c>
      <c r="K479" t="str">
        <f>MID(INDEX('Old Paths'!$B$10:$AW$25,MOD(ROW()-1,16)+1,INT((ROW()-1)/16)+1),15,2)</f>
        <v/>
      </c>
      <c r="M479" t="s">
        <v>0</v>
      </c>
      <c r="N479" t="s">
        <v>0</v>
      </c>
    </row>
    <row r="480" spans="1:14">
      <c r="A480" s="16" t="e">
        <f>INDEX('Old Paths'!$B$80:$CS$95,MOD(ROW()-1,16)+1,INT((ROW()-1)/16)*2+COLUMN())</f>
        <v>#N/A</v>
      </c>
      <c r="B480" s="16" t="e">
        <f>-1*INDEX('Old Paths'!$B$80:$CS$95,MOD(ROW()-1,16)+1,INT((ROW()-1)/16)*2+COLUMN())</f>
        <v>#N/A</v>
      </c>
      <c r="C480" s="16" t="e">
        <f t="shared" si="50"/>
        <v>#N/A</v>
      </c>
      <c r="D480" s="16" t="e">
        <f t="shared" si="51"/>
        <v>#N/A</v>
      </c>
      <c r="F480" t="str">
        <f t="shared" si="52"/>
        <v/>
      </c>
      <c r="G480" t="str">
        <f t="shared" si="53"/>
        <v/>
      </c>
      <c r="H480" t="e">
        <f t="shared" si="49"/>
        <v>#N/A</v>
      </c>
      <c r="I480" t="e">
        <f t="shared" si="54"/>
        <v>#N/A</v>
      </c>
      <c r="K480" t="str">
        <f>MID(INDEX('Old Paths'!$B$10:$AW$25,MOD(ROW()-1,16)+1,INT((ROW()-1)/16)+1),15,2)</f>
        <v/>
      </c>
      <c r="M480" t="s">
        <v>0</v>
      </c>
      <c r="N480" t="s">
        <v>0</v>
      </c>
    </row>
    <row r="481" spans="1:14">
      <c r="A481" s="16">
        <f>INDEX('Old Paths'!$B$80:$CS$95,MOD(ROW()-1,16)+1,INT((ROW()-1)/16)*2+COLUMN())</f>
        <v>114</v>
      </c>
      <c r="B481" s="16">
        <f>-1*INDEX('Old Paths'!$B$80:$CS$95,MOD(ROW()-1,16)+1,INT((ROW()-1)/16)*2+COLUMN())</f>
        <v>75</v>
      </c>
      <c r="C481" s="16">
        <f t="shared" si="50"/>
        <v>7</v>
      </c>
      <c r="D481" s="16">
        <f t="shared" si="51"/>
        <v>-1</v>
      </c>
      <c r="F481">
        <f t="shared" si="52"/>
        <v>-0.14285714285714285</v>
      </c>
      <c r="G481">
        <f t="shared" si="53"/>
        <v>-8.1301023541559783</v>
      </c>
      <c r="H481">
        <f t="shared" si="49"/>
        <v>-8.1301023541559783</v>
      </c>
      <c r="I481">
        <f t="shared" si="54"/>
        <v>-8.1301023541559783</v>
      </c>
      <c r="K481" t="str">
        <f>MID(INDEX('Old Paths'!$B$10:$AW$25,MOD(ROW()-1,16)+1,INT((ROW()-1)/16)+1),15,2)</f>
        <v>FC</v>
      </c>
      <c r="M481" t="s">
        <v>0</v>
      </c>
      <c r="N481" t="s">
        <v>0</v>
      </c>
    </row>
    <row r="482" spans="1:14">
      <c r="A482" s="16">
        <f>INDEX('Old Paths'!$B$80:$CS$95,MOD(ROW()-1,16)+1,INT((ROW()-1)/16)*2+COLUMN())</f>
        <v>121</v>
      </c>
      <c r="B482" s="16">
        <f>-1*INDEX('Old Paths'!$B$80:$CS$95,MOD(ROW()-1,16)+1,INT((ROW()-1)/16)*2+COLUMN())</f>
        <v>74</v>
      </c>
      <c r="C482" s="16">
        <f t="shared" si="50"/>
        <v>8</v>
      </c>
      <c r="D482" s="16">
        <f t="shared" si="51"/>
        <v>-3</v>
      </c>
      <c r="F482">
        <f t="shared" si="52"/>
        <v>-0.375</v>
      </c>
      <c r="G482">
        <f t="shared" si="53"/>
        <v>-20.556045219583464</v>
      </c>
      <c r="H482">
        <f t="shared" ref="H482:H545" si="55">IF(C482=0,IF(D482=0,0,D482/ABS(D482)*90),IF(D482=0,-90+C482/ABS(C482)*90,G482))</f>
        <v>-20.556045219583464</v>
      </c>
      <c r="I482">
        <f t="shared" si="54"/>
        <v>-20.556045219583464</v>
      </c>
      <c r="K482" t="str">
        <f>MID(INDEX('Old Paths'!$B$10:$AW$25,MOD(ROW()-1,16)+1,INT((ROW()-1)/16)+1),15,2)</f>
        <v>FC</v>
      </c>
      <c r="M482" t="s">
        <v>0</v>
      </c>
      <c r="N482" t="s">
        <v>0</v>
      </c>
    </row>
    <row r="483" spans="1:14">
      <c r="A483" s="16">
        <f>INDEX('Old Paths'!$B$80:$CS$95,MOD(ROW()-1,16)+1,INT((ROW()-1)/16)*2+COLUMN())</f>
        <v>129</v>
      </c>
      <c r="B483" s="16">
        <f>-1*INDEX('Old Paths'!$B$80:$CS$95,MOD(ROW()-1,16)+1,INT((ROW()-1)/16)*2+COLUMN())</f>
        <v>71</v>
      </c>
      <c r="C483" s="16">
        <f t="shared" si="50"/>
        <v>6</v>
      </c>
      <c r="D483" s="16">
        <f t="shared" si="51"/>
        <v>-7</v>
      </c>
      <c r="F483">
        <f t="shared" si="52"/>
        <v>-1.1666666666666667</v>
      </c>
      <c r="G483">
        <f t="shared" si="53"/>
        <v>-49.398705354995542</v>
      </c>
      <c r="H483">
        <f t="shared" si="55"/>
        <v>-49.398705354995542</v>
      </c>
      <c r="I483">
        <f t="shared" si="54"/>
        <v>-49.398705354995542</v>
      </c>
      <c r="K483" t="str">
        <f>MID(INDEX('Old Paths'!$B$10:$AW$25,MOD(ROW()-1,16)+1,INT((ROW()-1)/16)+1),15,2)</f>
        <v>FE</v>
      </c>
      <c r="M483" t="s">
        <v>447</v>
      </c>
      <c r="N483" t="s">
        <v>0</v>
      </c>
    </row>
    <row r="484" spans="1:14">
      <c r="A484" s="16">
        <f>INDEX('Old Paths'!$B$80:$CS$95,MOD(ROW()-1,16)+1,INT((ROW()-1)/16)*2+COLUMN())</f>
        <v>135</v>
      </c>
      <c r="B484" s="16">
        <f>-1*INDEX('Old Paths'!$B$80:$CS$95,MOD(ROW()-1,16)+1,INT((ROW()-1)/16)*2+COLUMN())</f>
        <v>64</v>
      </c>
      <c r="C484" s="16">
        <f t="shared" si="50"/>
        <v>4</v>
      </c>
      <c r="D484" s="16">
        <f t="shared" si="51"/>
        <v>-8</v>
      </c>
      <c r="F484">
        <f t="shared" si="52"/>
        <v>-2</v>
      </c>
      <c r="G484">
        <f t="shared" si="53"/>
        <v>-63.43494882292201</v>
      </c>
      <c r="H484">
        <f t="shared" si="55"/>
        <v>-63.43494882292201</v>
      </c>
      <c r="I484">
        <f t="shared" si="54"/>
        <v>-63.43494882292201</v>
      </c>
      <c r="K484" t="str">
        <f>MID(INDEX('Old Paths'!$B$10:$AW$25,MOD(ROW()-1,16)+1,INT((ROW()-1)/16)+1),15,2)</f>
        <v>FE</v>
      </c>
      <c r="M484" t="s">
        <v>0</v>
      </c>
      <c r="N484" t="s">
        <v>0</v>
      </c>
    </row>
    <row r="485" spans="1:14">
      <c r="A485" s="16">
        <f>INDEX('Old Paths'!$B$80:$CS$95,MOD(ROW()-1,16)+1,INT((ROW()-1)/16)*2+COLUMN())</f>
        <v>139</v>
      </c>
      <c r="B485" s="16">
        <f>-1*INDEX('Old Paths'!$B$80:$CS$95,MOD(ROW()-1,16)+1,INT((ROW()-1)/16)*2+COLUMN())</f>
        <v>56</v>
      </c>
      <c r="C485" s="16">
        <f t="shared" ref="C485:C548" si="56">IF(AND(OR($A485,$B485),OR($A486,$B486)),A486-A485,"")</f>
        <v>4</v>
      </c>
      <c r="D485" s="16">
        <f t="shared" si="51"/>
        <v>-5</v>
      </c>
      <c r="F485">
        <f t="shared" si="52"/>
        <v>-1.25</v>
      </c>
      <c r="G485">
        <f t="shared" si="53"/>
        <v>-51.340191745909912</v>
      </c>
      <c r="H485">
        <f t="shared" si="55"/>
        <v>-51.340191745909912</v>
      </c>
      <c r="I485">
        <f t="shared" si="54"/>
        <v>-51.340191745909912</v>
      </c>
      <c r="K485" t="str">
        <f>MID(INDEX('Old Paths'!$B$10:$AW$25,MOD(ROW()-1,16)+1,INT((ROW()-1)/16)+1),15,2)</f>
        <v>FE</v>
      </c>
      <c r="M485" t="s">
        <v>0</v>
      </c>
      <c r="N485" t="s">
        <v>0</v>
      </c>
    </row>
    <row r="486" spans="1:14">
      <c r="A486" s="16">
        <f>INDEX('Old Paths'!$B$80:$CS$95,MOD(ROW()-1,16)+1,INT((ROW()-1)/16)*2+COLUMN())</f>
        <v>143</v>
      </c>
      <c r="B486" s="16">
        <f>-1*INDEX('Old Paths'!$B$80:$CS$95,MOD(ROW()-1,16)+1,INT((ROW()-1)/16)*2+COLUMN())</f>
        <v>51</v>
      </c>
      <c r="C486" s="16">
        <f t="shared" si="56"/>
        <v>9</v>
      </c>
      <c r="D486" s="16">
        <f t="shared" si="51"/>
        <v>-1</v>
      </c>
      <c r="F486">
        <f t="shared" si="52"/>
        <v>-0.1111111111111111</v>
      </c>
      <c r="G486">
        <f t="shared" si="53"/>
        <v>-6.3401917459099089</v>
      </c>
      <c r="H486">
        <f t="shared" si="55"/>
        <v>-6.3401917459099089</v>
      </c>
      <c r="I486">
        <f t="shared" si="54"/>
        <v>-6.3401917459099089</v>
      </c>
      <c r="K486" t="str">
        <f>MID(INDEX('Old Paths'!$B$10:$AW$25,MOD(ROW()-1,16)+1,INT((ROW()-1)/16)+1),15,2)</f>
        <v>FC</v>
      </c>
      <c r="M486" t="s">
        <v>0</v>
      </c>
      <c r="N486" t="s">
        <v>0</v>
      </c>
    </row>
    <row r="487" spans="1:14">
      <c r="A487" s="16">
        <f>INDEX('Old Paths'!$B$80:$CS$95,MOD(ROW()-1,16)+1,INT((ROW()-1)/16)*2+COLUMN())</f>
        <v>152</v>
      </c>
      <c r="B487" s="16">
        <f>-1*INDEX('Old Paths'!$B$80:$CS$95,MOD(ROW()-1,16)+1,INT((ROW()-1)/16)*2+COLUMN())</f>
        <v>50</v>
      </c>
      <c r="C487" s="16" t="e">
        <f t="shared" si="56"/>
        <v>#N/A</v>
      </c>
      <c r="D487" s="16" t="e">
        <f t="shared" si="51"/>
        <v>#N/A</v>
      </c>
      <c r="F487" t="str">
        <f t="shared" si="52"/>
        <v/>
      </c>
      <c r="G487" t="str">
        <f t="shared" si="53"/>
        <v/>
      </c>
      <c r="H487" t="e">
        <f t="shared" si="55"/>
        <v>#N/A</v>
      </c>
      <c r="I487" t="e">
        <f t="shared" si="54"/>
        <v>#N/A</v>
      </c>
      <c r="K487" t="str">
        <f>MID(INDEX('Old Paths'!$B$10:$AW$25,MOD(ROW()-1,16)+1,INT((ROW()-1)/16)+1),15,2)</f>
        <v>00</v>
      </c>
      <c r="M487" t="s">
        <v>0</v>
      </c>
      <c r="N487" t="s">
        <v>0</v>
      </c>
    </row>
    <row r="488" spans="1:14">
      <c r="A488" s="16" t="e">
        <f>INDEX('Old Paths'!$B$80:$CS$95,MOD(ROW()-1,16)+1,INT((ROW()-1)/16)*2+COLUMN())</f>
        <v>#N/A</v>
      </c>
      <c r="B488" s="16" t="e">
        <f>-1*INDEX('Old Paths'!$B$80:$CS$95,MOD(ROW()-1,16)+1,INT((ROW()-1)/16)*2+COLUMN())</f>
        <v>#N/A</v>
      </c>
      <c r="C488" s="16" t="e">
        <f t="shared" si="56"/>
        <v>#N/A</v>
      </c>
      <c r="D488" s="16" t="e">
        <f t="shared" si="51"/>
        <v>#N/A</v>
      </c>
      <c r="F488" t="str">
        <f t="shared" si="52"/>
        <v/>
      </c>
      <c r="G488" t="str">
        <f t="shared" si="53"/>
        <v/>
      </c>
      <c r="H488" t="e">
        <f t="shared" si="55"/>
        <v>#N/A</v>
      </c>
      <c r="I488" t="e">
        <f t="shared" si="54"/>
        <v>#N/A</v>
      </c>
      <c r="K488" t="str">
        <f>MID(INDEX('Old Paths'!$B$10:$AW$25,MOD(ROW()-1,16)+1,INT((ROW()-1)/16)+1),15,2)</f>
        <v/>
      </c>
      <c r="M488" t="s">
        <v>0</v>
      </c>
      <c r="N488" t="s">
        <v>0</v>
      </c>
    </row>
    <row r="489" spans="1:14">
      <c r="A489" s="16" t="e">
        <f>INDEX('Old Paths'!$B$80:$CS$95,MOD(ROW()-1,16)+1,INT((ROW()-1)/16)*2+COLUMN())</f>
        <v>#N/A</v>
      </c>
      <c r="B489" s="16" t="e">
        <f>-1*INDEX('Old Paths'!$B$80:$CS$95,MOD(ROW()-1,16)+1,INT((ROW()-1)/16)*2+COLUMN())</f>
        <v>#N/A</v>
      </c>
      <c r="C489" s="16" t="e">
        <f t="shared" si="56"/>
        <v>#N/A</v>
      </c>
      <c r="D489" s="16" t="e">
        <f t="shared" si="51"/>
        <v>#N/A</v>
      </c>
      <c r="F489" t="str">
        <f t="shared" si="52"/>
        <v/>
      </c>
      <c r="G489" t="str">
        <f t="shared" si="53"/>
        <v/>
      </c>
      <c r="H489" t="e">
        <f t="shared" si="55"/>
        <v>#N/A</v>
      </c>
      <c r="I489" t="e">
        <f t="shared" si="54"/>
        <v>#N/A</v>
      </c>
      <c r="K489" t="str">
        <f>MID(INDEX('Old Paths'!$B$10:$AW$25,MOD(ROW()-1,16)+1,INT((ROW()-1)/16)+1),15,2)</f>
        <v/>
      </c>
      <c r="M489" t="s">
        <v>0</v>
      </c>
      <c r="N489" t="s">
        <v>0</v>
      </c>
    </row>
    <row r="490" spans="1:14">
      <c r="A490" s="16" t="e">
        <f>INDEX('Old Paths'!$B$80:$CS$95,MOD(ROW()-1,16)+1,INT((ROW()-1)/16)*2+COLUMN())</f>
        <v>#N/A</v>
      </c>
      <c r="B490" s="16" t="e">
        <f>-1*INDEX('Old Paths'!$B$80:$CS$95,MOD(ROW()-1,16)+1,INT((ROW()-1)/16)*2+COLUMN())</f>
        <v>#N/A</v>
      </c>
      <c r="C490" s="16" t="e">
        <f t="shared" si="56"/>
        <v>#N/A</v>
      </c>
      <c r="D490" s="16" t="e">
        <f t="shared" si="51"/>
        <v>#N/A</v>
      </c>
      <c r="F490" t="str">
        <f t="shared" si="52"/>
        <v/>
      </c>
      <c r="G490" t="str">
        <f t="shared" si="53"/>
        <v/>
      </c>
      <c r="H490" t="e">
        <f t="shared" si="55"/>
        <v>#N/A</v>
      </c>
      <c r="I490" t="e">
        <f t="shared" si="54"/>
        <v>#N/A</v>
      </c>
      <c r="K490" t="str">
        <f>MID(INDEX('Old Paths'!$B$10:$AW$25,MOD(ROW()-1,16)+1,INT((ROW()-1)/16)+1),15,2)</f>
        <v/>
      </c>
      <c r="M490" t="s">
        <v>0</v>
      </c>
      <c r="N490" t="s">
        <v>0</v>
      </c>
    </row>
    <row r="491" spans="1:14">
      <c r="A491" s="16" t="e">
        <f>INDEX('Old Paths'!$B$80:$CS$95,MOD(ROW()-1,16)+1,INT((ROW()-1)/16)*2+COLUMN())</f>
        <v>#N/A</v>
      </c>
      <c r="B491" s="16" t="e">
        <f>-1*INDEX('Old Paths'!$B$80:$CS$95,MOD(ROW()-1,16)+1,INT((ROW()-1)/16)*2+COLUMN())</f>
        <v>#N/A</v>
      </c>
      <c r="C491" s="16" t="e">
        <f t="shared" si="56"/>
        <v>#N/A</v>
      </c>
      <c r="D491" s="16" t="e">
        <f t="shared" si="51"/>
        <v>#N/A</v>
      </c>
      <c r="F491" t="str">
        <f t="shared" si="52"/>
        <v/>
      </c>
      <c r="G491" t="str">
        <f t="shared" si="53"/>
        <v/>
      </c>
      <c r="H491" t="e">
        <f t="shared" si="55"/>
        <v>#N/A</v>
      </c>
      <c r="I491" t="e">
        <f t="shared" si="54"/>
        <v>#N/A</v>
      </c>
      <c r="K491" t="str">
        <f>MID(INDEX('Old Paths'!$B$10:$AW$25,MOD(ROW()-1,16)+1,INT((ROW()-1)/16)+1),15,2)</f>
        <v/>
      </c>
      <c r="M491" t="s">
        <v>0</v>
      </c>
      <c r="N491" t="s">
        <v>0</v>
      </c>
    </row>
    <row r="492" spans="1:14">
      <c r="A492" s="16" t="e">
        <f>INDEX('Old Paths'!$B$80:$CS$95,MOD(ROW()-1,16)+1,INT((ROW()-1)/16)*2+COLUMN())</f>
        <v>#N/A</v>
      </c>
      <c r="B492" s="16" t="e">
        <f>-1*INDEX('Old Paths'!$B$80:$CS$95,MOD(ROW()-1,16)+1,INT((ROW()-1)/16)*2+COLUMN())</f>
        <v>#N/A</v>
      </c>
      <c r="C492" s="16" t="e">
        <f t="shared" si="56"/>
        <v>#N/A</v>
      </c>
      <c r="D492" s="16" t="e">
        <f t="shared" si="51"/>
        <v>#N/A</v>
      </c>
      <c r="F492" t="str">
        <f t="shared" si="52"/>
        <v/>
      </c>
      <c r="G492" t="str">
        <f t="shared" si="53"/>
        <v/>
      </c>
      <c r="H492" t="e">
        <f t="shared" si="55"/>
        <v>#N/A</v>
      </c>
      <c r="I492" t="e">
        <f t="shared" si="54"/>
        <v>#N/A</v>
      </c>
      <c r="K492" t="str">
        <f>MID(INDEX('Old Paths'!$B$10:$AW$25,MOD(ROW()-1,16)+1,INT((ROW()-1)/16)+1),15,2)</f>
        <v/>
      </c>
      <c r="M492" t="s">
        <v>0</v>
      </c>
      <c r="N492" t="s">
        <v>0</v>
      </c>
    </row>
    <row r="493" spans="1:14">
      <c r="A493" s="16" t="e">
        <f>INDEX('Old Paths'!$B$80:$CS$95,MOD(ROW()-1,16)+1,INT((ROW()-1)/16)*2+COLUMN())</f>
        <v>#N/A</v>
      </c>
      <c r="B493" s="16" t="e">
        <f>-1*INDEX('Old Paths'!$B$80:$CS$95,MOD(ROW()-1,16)+1,INT((ROW()-1)/16)*2+COLUMN())</f>
        <v>#N/A</v>
      </c>
      <c r="C493" s="16" t="e">
        <f t="shared" si="56"/>
        <v>#N/A</v>
      </c>
      <c r="D493" s="16" t="e">
        <f t="shared" si="51"/>
        <v>#N/A</v>
      </c>
      <c r="F493" t="str">
        <f t="shared" si="52"/>
        <v/>
      </c>
      <c r="G493" t="str">
        <f t="shared" si="53"/>
        <v/>
      </c>
      <c r="H493" t="e">
        <f t="shared" si="55"/>
        <v>#N/A</v>
      </c>
      <c r="I493" t="e">
        <f t="shared" si="54"/>
        <v>#N/A</v>
      </c>
      <c r="K493" t="str">
        <f>MID(INDEX('Old Paths'!$B$10:$AW$25,MOD(ROW()-1,16)+1,INT((ROW()-1)/16)+1),15,2)</f>
        <v/>
      </c>
      <c r="M493" t="s">
        <v>0</v>
      </c>
      <c r="N493" t="s">
        <v>0</v>
      </c>
    </row>
    <row r="494" spans="1:14">
      <c r="A494" s="16" t="e">
        <f>INDEX('Old Paths'!$B$80:$CS$95,MOD(ROW()-1,16)+1,INT((ROW()-1)/16)*2+COLUMN())</f>
        <v>#N/A</v>
      </c>
      <c r="B494" s="16" t="e">
        <f>-1*INDEX('Old Paths'!$B$80:$CS$95,MOD(ROW()-1,16)+1,INT((ROW()-1)/16)*2+COLUMN())</f>
        <v>#N/A</v>
      </c>
      <c r="C494" s="16" t="e">
        <f t="shared" si="56"/>
        <v>#N/A</v>
      </c>
      <c r="D494" s="16" t="e">
        <f t="shared" si="51"/>
        <v>#N/A</v>
      </c>
      <c r="F494" t="str">
        <f t="shared" si="52"/>
        <v/>
      </c>
      <c r="G494" t="str">
        <f t="shared" si="53"/>
        <v/>
      </c>
      <c r="H494" t="e">
        <f t="shared" si="55"/>
        <v>#N/A</v>
      </c>
      <c r="I494" t="e">
        <f t="shared" si="54"/>
        <v>#N/A</v>
      </c>
      <c r="K494" t="str">
        <f>MID(INDEX('Old Paths'!$B$10:$AW$25,MOD(ROW()-1,16)+1,INT((ROW()-1)/16)+1),15,2)</f>
        <v/>
      </c>
      <c r="M494" t="s">
        <v>0</v>
      </c>
      <c r="N494" t="s">
        <v>0</v>
      </c>
    </row>
    <row r="495" spans="1:14">
      <c r="A495" s="16" t="e">
        <f>INDEX('Old Paths'!$B$80:$CS$95,MOD(ROW()-1,16)+1,INT((ROW()-1)/16)*2+COLUMN())</f>
        <v>#N/A</v>
      </c>
      <c r="B495" s="16" t="e">
        <f>-1*INDEX('Old Paths'!$B$80:$CS$95,MOD(ROW()-1,16)+1,INT((ROW()-1)/16)*2+COLUMN())</f>
        <v>#N/A</v>
      </c>
      <c r="C495" s="16" t="e">
        <f t="shared" si="56"/>
        <v>#N/A</v>
      </c>
      <c r="D495" s="16" t="e">
        <f t="shared" si="51"/>
        <v>#N/A</v>
      </c>
      <c r="F495" t="str">
        <f t="shared" si="52"/>
        <v/>
      </c>
      <c r="G495" t="str">
        <f t="shared" si="53"/>
        <v/>
      </c>
      <c r="H495" t="e">
        <f t="shared" si="55"/>
        <v>#N/A</v>
      </c>
      <c r="I495" t="e">
        <f t="shared" si="54"/>
        <v>#N/A</v>
      </c>
      <c r="K495" t="str">
        <f>MID(INDEX('Old Paths'!$B$10:$AW$25,MOD(ROW()-1,16)+1,INT((ROW()-1)/16)+1),15,2)</f>
        <v/>
      </c>
      <c r="M495" t="s">
        <v>447</v>
      </c>
      <c r="N495" t="s">
        <v>0</v>
      </c>
    </row>
    <row r="496" spans="1:14">
      <c r="A496" s="16" t="e">
        <f>INDEX('Old Paths'!$B$80:$CS$95,MOD(ROW()-1,16)+1,INT((ROW()-1)/16)*2+COLUMN())</f>
        <v>#N/A</v>
      </c>
      <c r="B496" s="16" t="e">
        <f>-1*INDEX('Old Paths'!$B$80:$CS$95,MOD(ROW()-1,16)+1,INT((ROW()-1)/16)*2+COLUMN())</f>
        <v>#N/A</v>
      </c>
      <c r="C496" s="16" t="e">
        <f t="shared" si="56"/>
        <v>#N/A</v>
      </c>
      <c r="D496" s="16" t="e">
        <f t="shared" si="51"/>
        <v>#N/A</v>
      </c>
      <c r="F496" t="str">
        <f t="shared" si="52"/>
        <v/>
      </c>
      <c r="G496" t="str">
        <f t="shared" si="53"/>
        <v/>
      </c>
      <c r="H496" t="e">
        <f t="shared" si="55"/>
        <v>#N/A</v>
      </c>
      <c r="I496" t="e">
        <f t="shared" si="54"/>
        <v>#N/A</v>
      </c>
      <c r="K496" t="str">
        <f>MID(INDEX('Old Paths'!$B$10:$AW$25,MOD(ROW()-1,16)+1,INT((ROW()-1)/16)+1),15,2)</f>
        <v/>
      </c>
      <c r="M496" t="s">
        <v>0</v>
      </c>
      <c r="N496" t="s">
        <v>0</v>
      </c>
    </row>
    <row r="497" spans="1:14">
      <c r="A497" s="16">
        <f>INDEX('Old Paths'!$B$80:$CS$95,MOD(ROW()-1,16)+1,INT((ROW()-1)/16)*2+COLUMN())</f>
        <v>152</v>
      </c>
      <c r="B497" s="16">
        <f>-1*INDEX('Old Paths'!$B$80:$CS$95,MOD(ROW()-1,16)+1,INT((ROW()-1)/16)*2+COLUMN())</f>
        <v>50</v>
      </c>
      <c r="C497" s="16">
        <f t="shared" si="56"/>
        <v>-1</v>
      </c>
      <c r="D497" s="16">
        <f t="shared" si="51"/>
        <v>-7</v>
      </c>
      <c r="F497">
        <f t="shared" si="52"/>
        <v>7</v>
      </c>
      <c r="G497">
        <f t="shared" si="53"/>
        <v>81.869897645844034</v>
      </c>
      <c r="H497">
        <f t="shared" si="55"/>
        <v>81.869897645844034</v>
      </c>
      <c r="I497">
        <f t="shared" si="54"/>
        <v>-98.130102354155966</v>
      </c>
      <c r="K497" t="str">
        <f>MID(INDEX('Old Paths'!$B$10:$AW$25,MOD(ROW()-1,16)+1,INT((ROW()-1)/16)+1),15,2)</f>
        <v>00</v>
      </c>
      <c r="M497" t="s">
        <v>0</v>
      </c>
      <c r="N497" t="s">
        <v>0</v>
      </c>
    </row>
    <row r="498" spans="1:14">
      <c r="A498" s="16">
        <f>INDEX('Old Paths'!$B$80:$CS$95,MOD(ROW()-1,16)+1,INT((ROW()-1)/16)*2+COLUMN())</f>
        <v>151</v>
      </c>
      <c r="B498" s="16">
        <f>-1*INDEX('Old Paths'!$B$80:$CS$95,MOD(ROW()-1,16)+1,INT((ROW()-1)/16)*2+COLUMN())</f>
        <v>43</v>
      </c>
      <c r="C498" s="16">
        <f t="shared" si="56"/>
        <v>-2</v>
      </c>
      <c r="D498" s="16">
        <f t="shared" si="51"/>
        <v>-6</v>
      </c>
      <c r="F498">
        <f t="shared" si="52"/>
        <v>3</v>
      </c>
      <c r="G498">
        <f t="shared" si="53"/>
        <v>71.56505117707799</v>
      </c>
      <c r="H498">
        <f t="shared" si="55"/>
        <v>71.56505117707799</v>
      </c>
      <c r="I498">
        <f t="shared" si="54"/>
        <v>-108.43494882292201</v>
      </c>
      <c r="K498" t="str">
        <f>MID(INDEX('Old Paths'!$B$10:$AW$25,MOD(ROW()-1,16)+1,INT((ROW()-1)/16)+1),15,2)</f>
        <v>00</v>
      </c>
      <c r="M498" t="s">
        <v>0</v>
      </c>
      <c r="N498" t="s">
        <v>0</v>
      </c>
    </row>
    <row r="499" spans="1:14">
      <c r="A499" s="16">
        <f>INDEX('Old Paths'!$B$80:$CS$95,MOD(ROW()-1,16)+1,INT((ROW()-1)/16)*2+COLUMN())</f>
        <v>149</v>
      </c>
      <c r="B499" s="16">
        <f>-1*INDEX('Old Paths'!$B$80:$CS$95,MOD(ROW()-1,16)+1,INT((ROW()-1)/16)*2+COLUMN())</f>
        <v>37</v>
      </c>
      <c r="C499" s="16">
        <f t="shared" si="56"/>
        <v>-4</v>
      </c>
      <c r="D499" s="16">
        <f t="shared" si="51"/>
        <v>-5</v>
      </c>
      <c r="F499">
        <f t="shared" si="52"/>
        <v>1.25</v>
      </c>
      <c r="G499">
        <f t="shared" si="53"/>
        <v>51.340191745909912</v>
      </c>
      <c r="H499">
        <f t="shared" si="55"/>
        <v>51.340191745909912</v>
      </c>
      <c r="I499">
        <f t="shared" si="54"/>
        <v>-128.65980825409008</v>
      </c>
      <c r="K499" t="str">
        <f>MID(INDEX('Old Paths'!$B$10:$AW$25,MOD(ROW()-1,16)+1,INT((ROW()-1)/16)+1),15,2)</f>
        <v>01</v>
      </c>
      <c r="M499" t="s">
        <v>0</v>
      </c>
      <c r="N499" t="s">
        <v>0</v>
      </c>
    </row>
    <row r="500" spans="1:14">
      <c r="A500" s="16">
        <f>INDEX('Old Paths'!$B$80:$CS$95,MOD(ROW()-1,16)+1,INT((ROW()-1)/16)*2+COLUMN())</f>
        <v>145</v>
      </c>
      <c r="B500" s="16">
        <f>-1*INDEX('Old Paths'!$B$80:$CS$95,MOD(ROW()-1,16)+1,INT((ROW()-1)/16)*2+COLUMN())</f>
        <v>32</v>
      </c>
      <c r="C500" s="16">
        <f t="shared" si="56"/>
        <v>-3</v>
      </c>
      <c r="D500" s="16">
        <f t="shared" si="51"/>
        <v>-7</v>
      </c>
      <c r="F500">
        <f t="shared" si="52"/>
        <v>2.3333333333333335</v>
      </c>
      <c r="G500">
        <f t="shared" si="53"/>
        <v>66.801409486351815</v>
      </c>
      <c r="H500">
        <f t="shared" si="55"/>
        <v>66.801409486351815</v>
      </c>
      <c r="I500">
        <f t="shared" si="54"/>
        <v>-113.19859051364818</v>
      </c>
      <c r="K500" t="str">
        <f>MID(INDEX('Old Paths'!$B$10:$AW$25,MOD(ROW()-1,16)+1,INT((ROW()-1)/16)+1),15,2)</f>
        <v>01</v>
      </c>
      <c r="M500" t="s">
        <v>0</v>
      </c>
      <c r="N500" t="s">
        <v>0</v>
      </c>
    </row>
    <row r="501" spans="1:14">
      <c r="A501" s="16">
        <f>INDEX('Old Paths'!$B$80:$CS$95,MOD(ROW()-1,16)+1,INT((ROW()-1)/16)*2+COLUMN())</f>
        <v>142</v>
      </c>
      <c r="B501" s="16">
        <f>-1*INDEX('Old Paths'!$B$80:$CS$95,MOD(ROW()-1,16)+1,INT((ROW()-1)/16)*2+COLUMN())</f>
        <v>25</v>
      </c>
      <c r="C501" s="16">
        <f t="shared" si="56"/>
        <v>0</v>
      </c>
      <c r="D501" s="16">
        <f t="shared" si="51"/>
        <v>-7</v>
      </c>
      <c r="F501" t="str">
        <f t="shared" si="52"/>
        <v/>
      </c>
      <c r="G501" t="str">
        <f t="shared" si="53"/>
        <v/>
      </c>
      <c r="H501">
        <f t="shared" si="55"/>
        <v>-90</v>
      </c>
      <c r="I501">
        <f t="shared" si="54"/>
        <v>-90</v>
      </c>
      <c r="K501" t="str">
        <f>MID(INDEX('Old Paths'!$B$10:$AW$25,MOD(ROW()-1,16)+1,INT((ROW()-1)/16)+1),15,2)</f>
        <v>00</v>
      </c>
      <c r="M501" t="s">
        <v>0</v>
      </c>
      <c r="N501" t="s">
        <v>0</v>
      </c>
    </row>
    <row r="502" spans="1:14">
      <c r="A502" s="16">
        <f>INDEX('Old Paths'!$B$80:$CS$95,MOD(ROW()-1,16)+1,INT((ROW()-1)/16)*2+COLUMN())</f>
        <v>142</v>
      </c>
      <c r="B502" s="16">
        <f>-1*INDEX('Old Paths'!$B$80:$CS$95,MOD(ROW()-1,16)+1,INT((ROW()-1)/16)*2+COLUMN())</f>
        <v>18</v>
      </c>
      <c r="C502" s="16" t="e">
        <f t="shared" si="56"/>
        <v>#N/A</v>
      </c>
      <c r="D502" s="16" t="e">
        <f t="shared" si="51"/>
        <v>#N/A</v>
      </c>
      <c r="F502" t="str">
        <f t="shared" si="52"/>
        <v/>
      </c>
      <c r="G502" t="str">
        <f t="shared" si="53"/>
        <v/>
      </c>
      <c r="H502" t="e">
        <f t="shared" si="55"/>
        <v>#N/A</v>
      </c>
      <c r="I502" t="e">
        <f t="shared" si="54"/>
        <v>#N/A</v>
      </c>
      <c r="K502" t="str">
        <f>MID(INDEX('Old Paths'!$B$10:$AW$25,MOD(ROW()-1,16)+1,INT((ROW()-1)/16)+1),15,2)</f>
        <v>00</v>
      </c>
      <c r="M502" t="s">
        <v>0</v>
      </c>
      <c r="N502" t="s">
        <v>0</v>
      </c>
    </row>
    <row r="503" spans="1:14">
      <c r="A503" s="16" t="e">
        <f>INDEX('Old Paths'!$B$80:$CS$95,MOD(ROW()-1,16)+1,INT((ROW()-1)/16)*2+COLUMN())</f>
        <v>#N/A</v>
      </c>
      <c r="B503" s="16" t="e">
        <f>-1*INDEX('Old Paths'!$B$80:$CS$95,MOD(ROW()-1,16)+1,INT((ROW()-1)/16)*2+COLUMN())</f>
        <v>#N/A</v>
      </c>
      <c r="C503" s="16" t="e">
        <f t="shared" si="56"/>
        <v>#N/A</v>
      </c>
      <c r="D503" s="16" t="e">
        <f t="shared" si="51"/>
        <v>#N/A</v>
      </c>
      <c r="F503" t="str">
        <f t="shared" si="52"/>
        <v/>
      </c>
      <c r="G503" t="str">
        <f t="shared" si="53"/>
        <v/>
      </c>
      <c r="H503" t="e">
        <f t="shared" si="55"/>
        <v>#N/A</v>
      </c>
      <c r="I503" t="e">
        <f t="shared" si="54"/>
        <v>#N/A</v>
      </c>
      <c r="K503" t="str">
        <f>MID(INDEX('Old Paths'!$B$10:$AW$25,MOD(ROW()-1,16)+1,INT((ROW()-1)/16)+1),15,2)</f>
        <v/>
      </c>
      <c r="M503" t="s">
        <v>0</v>
      </c>
      <c r="N503" t="s">
        <v>0</v>
      </c>
    </row>
    <row r="504" spans="1:14">
      <c r="A504" s="16" t="e">
        <f>INDEX('Old Paths'!$B$80:$CS$95,MOD(ROW()-1,16)+1,INT((ROW()-1)/16)*2+COLUMN())</f>
        <v>#N/A</v>
      </c>
      <c r="B504" s="16" t="e">
        <f>-1*INDEX('Old Paths'!$B$80:$CS$95,MOD(ROW()-1,16)+1,INT((ROW()-1)/16)*2+COLUMN())</f>
        <v>#N/A</v>
      </c>
      <c r="C504" s="16" t="e">
        <f t="shared" si="56"/>
        <v>#N/A</v>
      </c>
      <c r="D504" s="16" t="e">
        <f t="shared" si="51"/>
        <v>#N/A</v>
      </c>
      <c r="F504" t="str">
        <f t="shared" si="52"/>
        <v/>
      </c>
      <c r="G504" t="str">
        <f t="shared" si="53"/>
        <v/>
      </c>
      <c r="H504" t="e">
        <f t="shared" si="55"/>
        <v>#N/A</v>
      </c>
      <c r="I504" t="e">
        <f t="shared" si="54"/>
        <v>#N/A</v>
      </c>
      <c r="K504" t="str">
        <f>MID(INDEX('Old Paths'!$B$10:$AW$25,MOD(ROW()-1,16)+1,INT((ROW()-1)/16)+1),15,2)</f>
        <v/>
      </c>
      <c r="M504" t="s">
        <v>0</v>
      </c>
      <c r="N504" t="s">
        <v>0</v>
      </c>
    </row>
    <row r="505" spans="1:14">
      <c r="A505" s="16" t="e">
        <f>INDEX('Old Paths'!$B$80:$CS$95,MOD(ROW()-1,16)+1,INT((ROW()-1)/16)*2+COLUMN())</f>
        <v>#N/A</v>
      </c>
      <c r="B505" s="16" t="e">
        <f>-1*INDEX('Old Paths'!$B$80:$CS$95,MOD(ROW()-1,16)+1,INT((ROW()-1)/16)*2+COLUMN())</f>
        <v>#N/A</v>
      </c>
      <c r="C505" s="16" t="e">
        <f t="shared" si="56"/>
        <v>#N/A</v>
      </c>
      <c r="D505" s="16" t="e">
        <f t="shared" si="51"/>
        <v>#N/A</v>
      </c>
      <c r="F505" t="str">
        <f t="shared" si="52"/>
        <v/>
      </c>
      <c r="G505" t="str">
        <f t="shared" si="53"/>
        <v/>
      </c>
      <c r="H505" t="e">
        <f t="shared" si="55"/>
        <v>#N/A</v>
      </c>
      <c r="I505" t="e">
        <f t="shared" si="54"/>
        <v>#N/A</v>
      </c>
      <c r="K505" t="str">
        <f>MID(INDEX('Old Paths'!$B$10:$AW$25,MOD(ROW()-1,16)+1,INT((ROW()-1)/16)+1),15,2)</f>
        <v/>
      </c>
      <c r="M505" t="s">
        <v>0</v>
      </c>
      <c r="N505" t="s">
        <v>0</v>
      </c>
    </row>
    <row r="506" spans="1:14">
      <c r="A506" s="16" t="e">
        <f>INDEX('Old Paths'!$B$80:$CS$95,MOD(ROW()-1,16)+1,INT((ROW()-1)/16)*2+COLUMN())</f>
        <v>#N/A</v>
      </c>
      <c r="B506" s="16" t="e">
        <f>-1*INDEX('Old Paths'!$B$80:$CS$95,MOD(ROW()-1,16)+1,INT((ROW()-1)/16)*2+COLUMN())</f>
        <v>#N/A</v>
      </c>
      <c r="C506" s="16" t="e">
        <f t="shared" si="56"/>
        <v>#N/A</v>
      </c>
      <c r="D506" s="16" t="e">
        <f t="shared" si="51"/>
        <v>#N/A</v>
      </c>
      <c r="F506" t="str">
        <f t="shared" si="52"/>
        <v/>
      </c>
      <c r="G506" t="str">
        <f t="shared" si="53"/>
        <v/>
      </c>
      <c r="H506" t="e">
        <f t="shared" si="55"/>
        <v>#N/A</v>
      </c>
      <c r="I506" t="e">
        <f t="shared" si="54"/>
        <v>#N/A</v>
      </c>
      <c r="K506" t="str">
        <f>MID(INDEX('Old Paths'!$B$10:$AW$25,MOD(ROW()-1,16)+1,INT((ROW()-1)/16)+1),15,2)</f>
        <v/>
      </c>
      <c r="M506" t="s">
        <v>447</v>
      </c>
      <c r="N506" t="s">
        <v>0</v>
      </c>
    </row>
    <row r="507" spans="1:14">
      <c r="A507" s="16" t="e">
        <f>INDEX('Old Paths'!$B$80:$CS$95,MOD(ROW()-1,16)+1,INT((ROW()-1)/16)*2+COLUMN())</f>
        <v>#N/A</v>
      </c>
      <c r="B507" s="16" t="e">
        <f>-1*INDEX('Old Paths'!$B$80:$CS$95,MOD(ROW()-1,16)+1,INT((ROW()-1)/16)*2+COLUMN())</f>
        <v>#N/A</v>
      </c>
      <c r="C507" s="16" t="e">
        <f t="shared" si="56"/>
        <v>#N/A</v>
      </c>
      <c r="D507" s="16" t="e">
        <f t="shared" si="51"/>
        <v>#N/A</v>
      </c>
      <c r="F507" t="str">
        <f t="shared" si="52"/>
        <v/>
      </c>
      <c r="G507" t="str">
        <f t="shared" si="53"/>
        <v/>
      </c>
      <c r="H507" t="e">
        <f t="shared" si="55"/>
        <v>#N/A</v>
      </c>
      <c r="I507" t="e">
        <f t="shared" si="54"/>
        <v>#N/A</v>
      </c>
      <c r="K507" t="str">
        <f>MID(INDEX('Old Paths'!$B$10:$AW$25,MOD(ROW()-1,16)+1,INT((ROW()-1)/16)+1),15,2)</f>
        <v/>
      </c>
      <c r="M507" t="s">
        <v>0</v>
      </c>
      <c r="N507" t="s">
        <v>0</v>
      </c>
    </row>
    <row r="508" spans="1:14">
      <c r="A508" s="16" t="e">
        <f>INDEX('Old Paths'!$B$80:$CS$95,MOD(ROW()-1,16)+1,INT((ROW()-1)/16)*2+COLUMN())</f>
        <v>#N/A</v>
      </c>
      <c r="B508" s="16" t="e">
        <f>-1*INDEX('Old Paths'!$B$80:$CS$95,MOD(ROW()-1,16)+1,INT((ROW()-1)/16)*2+COLUMN())</f>
        <v>#N/A</v>
      </c>
      <c r="C508" s="16" t="e">
        <f t="shared" si="56"/>
        <v>#N/A</v>
      </c>
      <c r="D508" s="16" t="e">
        <f t="shared" si="51"/>
        <v>#N/A</v>
      </c>
      <c r="F508" t="str">
        <f t="shared" si="52"/>
        <v/>
      </c>
      <c r="G508" t="str">
        <f t="shared" si="53"/>
        <v/>
      </c>
      <c r="H508" t="e">
        <f t="shared" si="55"/>
        <v>#N/A</v>
      </c>
      <c r="I508" t="e">
        <f t="shared" si="54"/>
        <v>#N/A</v>
      </c>
      <c r="K508" t="str">
        <f>MID(INDEX('Old Paths'!$B$10:$AW$25,MOD(ROW()-1,16)+1,INT((ROW()-1)/16)+1),15,2)</f>
        <v/>
      </c>
      <c r="M508" t="s">
        <v>0</v>
      </c>
      <c r="N508" t="s">
        <v>0</v>
      </c>
    </row>
    <row r="509" spans="1:14">
      <c r="A509" s="16" t="e">
        <f>INDEX('Old Paths'!$B$80:$CS$95,MOD(ROW()-1,16)+1,INT((ROW()-1)/16)*2+COLUMN())</f>
        <v>#N/A</v>
      </c>
      <c r="B509" s="16" t="e">
        <f>-1*INDEX('Old Paths'!$B$80:$CS$95,MOD(ROW()-1,16)+1,INT((ROW()-1)/16)*2+COLUMN())</f>
        <v>#N/A</v>
      </c>
      <c r="C509" s="16" t="e">
        <f t="shared" si="56"/>
        <v>#N/A</v>
      </c>
      <c r="D509" s="16" t="e">
        <f t="shared" si="51"/>
        <v>#N/A</v>
      </c>
      <c r="F509" t="str">
        <f t="shared" si="52"/>
        <v/>
      </c>
      <c r="G509" t="str">
        <f t="shared" si="53"/>
        <v/>
      </c>
      <c r="H509" t="e">
        <f t="shared" si="55"/>
        <v>#N/A</v>
      </c>
      <c r="I509" t="e">
        <f t="shared" si="54"/>
        <v>#N/A</v>
      </c>
      <c r="K509" t="str">
        <f>MID(INDEX('Old Paths'!$B$10:$AW$25,MOD(ROW()-1,16)+1,INT((ROW()-1)/16)+1),15,2)</f>
        <v/>
      </c>
      <c r="M509" t="s">
        <v>0</v>
      </c>
      <c r="N509" t="s">
        <v>0</v>
      </c>
    </row>
    <row r="510" spans="1:14">
      <c r="A510" s="16" t="e">
        <f>INDEX('Old Paths'!$B$80:$CS$95,MOD(ROW()-1,16)+1,INT((ROW()-1)/16)*2+COLUMN())</f>
        <v>#N/A</v>
      </c>
      <c r="B510" s="16" t="e">
        <f>-1*INDEX('Old Paths'!$B$80:$CS$95,MOD(ROW()-1,16)+1,INT((ROW()-1)/16)*2+COLUMN())</f>
        <v>#N/A</v>
      </c>
      <c r="C510" s="16" t="e">
        <f t="shared" si="56"/>
        <v>#N/A</v>
      </c>
      <c r="D510" s="16" t="e">
        <f t="shared" si="51"/>
        <v>#N/A</v>
      </c>
      <c r="F510" t="str">
        <f t="shared" si="52"/>
        <v/>
      </c>
      <c r="G510" t="str">
        <f t="shared" si="53"/>
        <v/>
      </c>
      <c r="H510" t="e">
        <f t="shared" si="55"/>
        <v>#N/A</v>
      </c>
      <c r="I510" t="e">
        <f t="shared" si="54"/>
        <v>#N/A</v>
      </c>
      <c r="K510" t="str">
        <f>MID(INDEX('Old Paths'!$B$10:$AW$25,MOD(ROW()-1,16)+1,INT((ROW()-1)/16)+1),15,2)</f>
        <v/>
      </c>
      <c r="M510" t="s">
        <v>0</v>
      </c>
      <c r="N510" t="s">
        <v>0</v>
      </c>
    </row>
    <row r="511" spans="1:14">
      <c r="A511" s="16" t="e">
        <f>INDEX('Old Paths'!$B$80:$CS$95,MOD(ROW()-1,16)+1,INT((ROW()-1)/16)*2+COLUMN())</f>
        <v>#N/A</v>
      </c>
      <c r="B511" s="16" t="e">
        <f>-1*INDEX('Old Paths'!$B$80:$CS$95,MOD(ROW()-1,16)+1,INT((ROW()-1)/16)*2+COLUMN())</f>
        <v>#N/A</v>
      </c>
      <c r="C511" s="16" t="e">
        <f t="shared" si="56"/>
        <v>#N/A</v>
      </c>
      <c r="D511" s="16" t="e">
        <f t="shared" si="51"/>
        <v>#N/A</v>
      </c>
      <c r="F511" t="str">
        <f t="shared" si="52"/>
        <v/>
      </c>
      <c r="G511" t="str">
        <f t="shared" si="53"/>
        <v/>
      </c>
      <c r="H511" t="e">
        <f t="shared" si="55"/>
        <v>#N/A</v>
      </c>
      <c r="I511" t="e">
        <f t="shared" si="54"/>
        <v>#N/A</v>
      </c>
      <c r="K511" t="str">
        <f>MID(INDEX('Old Paths'!$B$10:$AW$25,MOD(ROW()-1,16)+1,INT((ROW()-1)/16)+1),15,2)</f>
        <v/>
      </c>
      <c r="M511" t="s">
        <v>0</v>
      </c>
      <c r="N511" t="s">
        <v>0</v>
      </c>
    </row>
    <row r="512" spans="1:14">
      <c r="A512" s="16" t="e">
        <f>INDEX('Old Paths'!$B$80:$CS$95,MOD(ROW()-1,16)+1,INT((ROW()-1)/16)*2+COLUMN())</f>
        <v>#N/A</v>
      </c>
      <c r="B512" s="16" t="e">
        <f>-1*INDEX('Old Paths'!$B$80:$CS$95,MOD(ROW()-1,16)+1,INT((ROW()-1)/16)*2+COLUMN())</f>
        <v>#N/A</v>
      </c>
      <c r="C512" s="16" t="e">
        <f t="shared" si="56"/>
        <v>#N/A</v>
      </c>
      <c r="D512" s="16" t="e">
        <f t="shared" si="51"/>
        <v>#N/A</v>
      </c>
      <c r="F512" t="str">
        <f t="shared" si="52"/>
        <v/>
      </c>
      <c r="G512" t="str">
        <f t="shared" si="53"/>
        <v/>
      </c>
      <c r="H512" t="e">
        <f t="shared" si="55"/>
        <v>#N/A</v>
      </c>
      <c r="I512" t="e">
        <f t="shared" si="54"/>
        <v>#N/A</v>
      </c>
      <c r="K512" t="str">
        <f>MID(INDEX('Old Paths'!$B$10:$AW$25,MOD(ROW()-1,16)+1,INT((ROW()-1)/16)+1),15,2)</f>
        <v/>
      </c>
      <c r="M512" t="s">
        <v>0</v>
      </c>
      <c r="N512" t="s">
        <v>0</v>
      </c>
    </row>
    <row r="513" spans="1:14">
      <c r="A513" s="16">
        <f>INDEX('Old Paths'!$B$80:$CS$95,MOD(ROW()-1,16)+1,INT((ROW()-1)/16)*2+COLUMN())</f>
        <v>142</v>
      </c>
      <c r="B513" s="16">
        <f>-1*INDEX('Old Paths'!$B$80:$CS$95,MOD(ROW()-1,16)+1,INT((ROW()-1)/16)*2+COLUMN())</f>
        <v>18</v>
      </c>
      <c r="C513" s="16">
        <f t="shared" si="56"/>
        <v>-1</v>
      </c>
      <c r="D513" s="16">
        <f t="shared" ref="D513:D576" si="57">IF(AND(OR($A513,$B513),OR($A514,$B514)),B514-B513,"")</f>
        <v>-9</v>
      </c>
      <c r="F513">
        <f t="shared" si="52"/>
        <v>9</v>
      </c>
      <c r="G513">
        <f t="shared" si="53"/>
        <v>83.659808254090095</v>
      </c>
      <c r="H513">
        <f t="shared" si="55"/>
        <v>83.659808254090095</v>
      </c>
      <c r="I513">
        <f t="shared" si="54"/>
        <v>-96.340191745909905</v>
      </c>
      <c r="K513" t="str">
        <f>MID(INDEX('Old Paths'!$B$10:$AW$25,MOD(ROW()-1,16)+1,INT((ROW()-1)/16)+1),15,2)</f>
        <v>00</v>
      </c>
      <c r="M513" t="s">
        <v>0</v>
      </c>
      <c r="N513" t="s">
        <v>0</v>
      </c>
    </row>
    <row r="514" spans="1:14">
      <c r="A514" s="16">
        <f>INDEX('Old Paths'!$B$80:$CS$95,MOD(ROW()-1,16)+1,INT((ROW()-1)/16)*2+COLUMN())</f>
        <v>141</v>
      </c>
      <c r="B514" s="16">
        <f>-1*INDEX('Old Paths'!$B$80:$CS$95,MOD(ROW()-1,16)+1,INT((ROW()-1)/16)*2+COLUMN())</f>
        <v>9</v>
      </c>
      <c r="C514" s="16">
        <f t="shared" si="56"/>
        <v>-2</v>
      </c>
      <c r="D514" s="16">
        <f t="shared" si="57"/>
        <v>-7</v>
      </c>
      <c r="F514">
        <f t="shared" ref="F514:F577" si="58">IFERROR(D514/C514,"")</f>
        <v>3.5</v>
      </c>
      <c r="G514">
        <f t="shared" ref="G514:G577" si="59">IFERROR(ATAN(F514)*180/PI(),"")</f>
        <v>74.054604099077153</v>
      </c>
      <c r="H514">
        <f t="shared" si="55"/>
        <v>74.054604099077153</v>
      </c>
      <c r="I514">
        <f t="shared" ref="I514:I577" si="60">IF(MAX($C514:$D514)&lt;0,H514-180,IF(AND(D514&lt;0,E514&gt;0),H514+180,H514))</f>
        <v>-105.94539590092285</v>
      </c>
      <c r="K514" t="str">
        <f>MID(INDEX('Old Paths'!$B$10:$AW$25,MOD(ROW()-1,16)+1,INT((ROW()-1)/16)+1),15,2)</f>
        <v>00</v>
      </c>
      <c r="M514" t="s">
        <v>0</v>
      </c>
      <c r="N514" t="s">
        <v>0</v>
      </c>
    </row>
    <row r="515" spans="1:14">
      <c r="A515" s="16">
        <f>INDEX('Old Paths'!$B$80:$CS$95,MOD(ROW()-1,16)+1,INT((ROW()-1)/16)*2+COLUMN())</f>
        <v>139</v>
      </c>
      <c r="B515" s="16">
        <f>-1*INDEX('Old Paths'!$B$80:$CS$95,MOD(ROW()-1,16)+1,INT((ROW()-1)/16)*2+COLUMN())</f>
        <v>2</v>
      </c>
      <c r="C515" s="16">
        <f t="shared" si="56"/>
        <v>-6</v>
      </c>
      <c r="D515" s="16">
        <f t="shared" si="57"/>
        <v>-5</v>
      </c>
      <c r="F515">
        <f t="shared" si="58"/>
        <v>0.83333333333333337</v>
      </c>
      <c r="G515">
        <f t="shared" si="59"/>
        <v>39.805571092265197</v>
      </c>
      <c r="H515">
        <f t="shared" si="55"/>
        <v>39.805571092265197</v>
      </c>
      <c r="I515">
        <f t="shared" si="60"/>
        <v>-140.19442890773479</v>
      </c>
      <c r="K515" t="str">
        <f>MID(INDEX('Old Paths'!$B$10:$AW$25,MOD(ROW()-1,16)+1,INT((ROW()-1)/16)+1),15,2)</f>
        <v>02</v>
      </c>
      <c r="M515" t="s">
        <v>0</v>
      </c>
      <c r="N515" t="s">
        <v>0</v>
      </c>
    </row>
    <row r="516" spans="1:14">
      <c r="A516" s="16">
        <f>INDEX('Old Paths'!$B$80:$CS$95,MOD(ROW()-1,16)+1,INT((ROW()-1)/16)*2+COLUMN())</f>
        <v>133</v>
      </c>
      <c r="B516" s="16">
        <f>-1*INDEX('Old Paths'!$B$80:$CS$95,MOD(ROW()-1,16)+1,INT((ROW()-1)/16)*2+COLUMN())</f>
        <v>-3</v>
      </c>
      <c r="C516" s="16">
        <f t="shared" si="56"/>
        <v>-8</v>
      </c>
      <c r="D516" s="16">
        <f t="shared" si="57"/>
        <v>-3</v>
      </c>
      <c r="F516">
        <f t="shared" si="58"/>
        <v>0.375</v>
      </c>
      <c r="G516">
        <f t="shared" si="59"/>
        <v>20.556045219583464</v>
      </c>
      <c r="H516">
        <f t="shared" si="55"/>
        <v>20.556045219583464</v>
      </c>
      <c r="I516">
        <f t="shared" si="60"/>
        <v>-159.44395478041653</v>
      </c>
      <c r="K516" t="str">
        <f>MID(INDEX('Old Paths'!$B$10:$AW$25,MOD(ROW()-1,16)+1,INT((ROW()-1)/16)+1),15,2)</f>
        <v>03</v>
      </c>
      <c r="M516" t="s">
        <v>0</v>
      </c>
      <c r="N516" t="s">
        <v>0</v>
      </c>
    </row>
    <row r="517" spans="1:14">
      <c r="A517" s="16">
        <f>INDEX('Old Paths'!$B$80:$CS$95,MOD(ROW()-1,16)+1,INT((ROW()-1)/16)*2+COLUMN())</f>
        <v>125</v>
      </c>
      <c r="B517" s="16">
        <f>-1*INDEX('Old Paths'!$B$80:$CS$95,MOD(ROW()-1,16)+1,INT((ROW()-1)/16)*2+COLUMN())</f>
        <v>-6</v>
      </c>
      <c r="C517" s="16">
        <f t="shared" si="56"/>
        <v>-12</v>
      </c>
      <c r="D517" s="16">
        <f t="shared" si="57"/>
        <v>-1</v>
      </c>
      <c r="F517">
        <f t="shared" si="58"/>
        <v>8.3333333333333329E-2</v>
      </c>
      <c r="G517">
        <f t="shared" si="59"/>
        <v>4.7636416907261774</v>
      </c>
      <c r="H517">
        <f t="shared" si="55"/>
        <v>4.7636416907261774</v>
      </c>
      <c r="I517">
        <f t="shared" si="60"/>
        <v>-175.23635830927381</v>
      </c>
      <c r="K517" t="str">
        <f>MID(INDEX('Old Paths'!$B$10:$AW$25,MOD(ROW()-1,16)+1,INT((ROW()-1)/16)+1),15,2)</f>
        <v>03</v>
      </c>
      <c r="M517" t="s">
        <v>447</v>
      </c>
      <c r="N517" t="s">
        <v>0</v>
      </c>
    </row>
    <row r="518" spans="1:14">
      <c r="A518" s="16">
        <f>INDEX('Old Paths'!$B$80:$CS$95,MOD(ROW()-1,16)+1,INT((ROW()-1)/16)*2+COLUMN())</f>
        <v>113</v>
      </c>
      <c r="B518" s="16">
        <f>-1*INDEX('Old Paths'!$B$80:$CS$95,MOD(ROW()-1,16)+1,INT((ROW()-1)/16)*2+COLUMN())</f>
        <v>-7</v>
      </c>
      <c r="C518" s="16" t="e">
        <f t="shared" si="56"/>
        <v>#N/A</v>
      </c>
      <c r="D518" s="16" t="e">
        <f t="shared" si="57"/>
        <v>#N/A</v>
      </c>
      <c r="F518" t="str">
        <f t="shared" si="58"/>
        <v/>
      </c>
      <c r="G518" t="str">
        <f t="shared" si="59"/>
        <v/>
      </c>
      <c r="H518" t="e">
        <f t="shared" si="55"/>
        <v>#N/A</v>
      </c>
      <c r="I518" t="e">
        <f t="shared" si="60"/>
        <v>#N/A</v>
      </c>
      <c r="K518" t="str">
        <f>MID(INDEX('Old Paths'!$B$10:$AW$25,MOD(ROW()-1,16)+1,INT((ROW()-1)/16)+1),15,2)</f>
        <v>00</v>
      </c>
      <c r="M518" t="s">
        <v>0</v>
      </c>
      <c r="N518" t="s">
        <v>0</v>
      </c>
    </row>
    <row r="519" spans="1:14">
      <c r="A519" s="16" t="e">
        <f>INDEX('Old Paths'!$B$80:$CS$95,MOD(ROW()-1,16)+1,INT((ROW()-1)/16)*2+COLUMN())</f>
        <v>#N/A</v>
      </c>
      <c r="B519" s="16" t="e">
        <f>-1*INDEX('Old Paths'!$B$80:$CS$95,MOD(ROW()-1,16)+1,INT((ROW()-1)/16)*2+COLUMN())</f>
        <v>#N/A</v>
      </c>
      <c r="C519" s="16" t="e">
        <f t="shared" si="56"/>
        <v>#N/A</v>
      </c>
      <c r="D519" s="16" t="e">
        <f t="shared" si="57"/>
        <v>#N/A</v>
      </c>
      <c r="F519" t="str">
        <f t="shared" si="58"/>
        <v/>
      </c>
      <c r="G519" t="str">
        <f t="shared" si="59"/>
        <v/>
      </c>
      <c r="H519" t="e">
        <f t="shared" si="55"/>
        <v>#N/A</v>
      </c>
      <c r="I519" t="e">
        <f t="shared" si="60"/>
        <v>#N/A</v>
      </c>
      <c r="K519" t="str">
        <f>MID(INDEX('Old Paths'!$B$10:$AW$25,MOD(ROW()-1,16)+1,INT((ROW()-1)/16)+1),15,2)</f>
        <v/>
      </c>
      <c r="M519" t="s">
        <v>0</v>
      </c>
      <c r="N519" t="s">
        <v>0</v>
      </c>
    </row>
    <row r="520" spans="1:14">
      <c r="A520" s="16" t="e">
        <f>INDEX('Old Paths'!$B$80:$CS$95,MOD(ROW()-1,16)+1,INT((ROW()-1)/16)*2+COLUMN())</f>
        <v>#N/A</v>
      </c>
      <c r="B520" s="16" t="e">
        <f>-1*INDEX('Old Paths'!$B$80:$CS$95,MOD(ROW()-1,16)+1,INT((ROW()-1)/16)*2+COLUMN())</f>
        <v>#N/A</v>
      </c>
      <c r="C520" s="16" t="e">
        <f t="shared" si="56"/>
        <v>#N/A</v>
      </c>
      <c r="D520" s="16" t="e">
        <f t="shared" si="57"/>
        <v>#N/A</v>
      </c>
      <c r="F520" t="str">
        <f t="shared" si="58"/>
        <v/>
      </c>
      <c r="G520" t="str">
        <f t="shared" si="59"/>
        <v/>
      </c>
      <c r="H520" t="e">
        <f t="shared" si="55"/>
        <v>#N/A</v>
      </c>
      <c r="I520" t="e">
        <f t="shared" si="60"/>
        <v>#N/A</v>
      </c>
      <c r="K520" t="str">
        <f>MID(INDEX('Old Paths'!$B$10:$AW$25,MOD(ROW()-1,16)+1,INT((ROW()-1)/16)+1),15,2)</f>
        <v/>
      </c>
      <c r="M520" t="s">
        <v>0</v>
      </c>
      <c r="N520" t="s">
        <v>0</v>
      </c>
    </row>
    <row r="521" spans="1:14">
      <c r="A521" s="16" t="e">
        <f>INDEX('Old Paths'!$B$80:$CS$95,MOD(ROW()-1,16)+1,INT((ROW()-1)/16)*2+COLUMN())</f>
        <v>#N/A</v>
      </c>
      <c r="B521" s="16" t="e">
        <f>-1*INDEX('Old Paths'!$B$80:$CS$95,MOD(ROW()-1,16)+1,INT((ROW()-1)/16)*2+COLUMN())</f>
        <v>#N/A</v>
      </c>
      <c r="C521" s="16" t="e">
        <f t="shared" si="56"/>
        <v>#N/A</v>
      </c>
      <c r="D521" s="16" t="e">
        <f t="shared" si="57"/>
        <v>#N/A</v>
      </c>
      <c r="F521" t="str">
        <f t="shared" si="58"/>
        <v/>
      </c>
      <c r="G521" t="str">
        <f t="shared" si="59"/>
        <v/>
      </c>
      <c r="H521" t="e">
        <f t="shared" si="55"/>
        <v>#N/A</v>
      </c>
      <c r="I521" t="e">
        <f t="shared" si="60"/>
        <v>#N/A</v>
      </c>
      <c r="K521" t="str">
        <f>MID(INDEX('Old Paths'!$B$10:$AW$25,MOD(ROW()-1,16)+1,INT((ROW()-1)/16)+1),15,2)</f>
        <v/>
      </c>
      <c r="M521" t="s">
        <v>0</v>
      </c>
      <c r="N521" t="s">
        <v>0</v>
      </c>
    </row>
    <row r="522" spans="1:14">
      <c r="A522" s="16" t="e">
        <f>INDEX('Old Paths'!$B$80:$CS$95,MOD(ROW()-1,16)+1,INT((ROW()-1)/16)*2+COLUMN())</f>
        <v>#N/A</v>
      </c>
      <c r="B522" s="16" t="e">
        <f>-1*INDEX('Old Paths'!$B$80:$CS$95,MOD(ROW()-1,16)+1,INT((ROW()-1)/16)*2+COLUMN())</f>
        <v>#N/A</v>
      </c>
      <c r="C522" s="16" t="e">
        <f t="shared" si="56"/>
        <v>#N/A</v>
      </c>
      <c r="D522" s="16" t="e">
        <f t="shared" si="57"/>
        <v>#N/A</v>
      </c>
      <c r="F522" t="str">
        <f t="shared" si="58"/>
        <v/>
      </c>
      <c r="G522" t="str">
        <f t="shared" si="59"/>
        <v/>
      </c>
      <c r="H522" t="e">
        <f t="shared" si="55"/>
        <v>#N/A</v>
      </c>
      <c r="I522" t="e">
        <f t="shared" si="60"/>
        <v>#N/A</v>
      </c>
      <c r="K522" t="str">
        <f>MID(INDEX('Old Paths'!$B$10:$AW$25,MOD(ROW()-1,16)+1,INT((ROW()-1)/16)+1),15,2)</f>
        <v/>
      </c>
      <c r="M522" t="s">
        <v>0</v>
      </c>
      <c r="N522" t="s">
        <v>0</v>
      </c>
    </row>
    <row r="523" spans="1:14">
      <c r="A523" s="16" t="e">
        <f>INDEX('Old Paths'!$B$80:$CS$95,MOD(ROW()-1,16)+1,INT((ROW()-1)/16)*2+COLUMN())</f>
        <v>#N/A</v>
      </c>
      <c r="B523" s="16" t="e">
        <f>-1*INDEX('Old Paths'!$B$80:$CS$95,MOD(ROW()-1,16)+1,INT((ROW()-1)/16)*2+COLUMN())</f>
        <v>#N/A</v>
      </c>
      <c r="C523" s="16" t="e">
        <f t="shared" si="56"/>
        <v>#N/A</v>
      </c>
      <c r="D523" s="16" t="e">
        <f t="shared" si="57"/>
        <v>#N/A</v>
      </c>
      <c r="F523" t="str">
        <f t="shared" si="58"/>
        <v/>
      </c>
      <c r="G523" t="str">
        <f t="shared" si="59"/>
        <v/>
      </c>
      <c r="H523" t="e">
        <f t="shared" si="55"/>
        <v>#N/A</v>
      </c>
      <c r="I523" t="e">
        <f t="shared" si="60"/>
        <v>#N/A</v>
      </c>
      <c r="K523" t="str">
        <f>MID(INDEX('Old Paths'!$B$10:$AW$25,MOD(ROW()-1,16)+1,INT((ROW()-1)/16)+1),15,2)</f>
        <v/>
      </c>
      <c r="M523" t="s">
        <v>0</v>
      </c>
      <c r="N523" t="s">
        <v>0</v>
      </c>
    </row>
    <row r="524" spans="1:14">
      <c r="A524" s="16" t="e">
        <f>INDEX('Old Paths'!$B$80:$CS$95,MOD(ROW()-1,16)+1,INT((ROW()-1)/16)*2+COLUMN())</f>
        <v>#N/A</v>
      </c>
      <c r="B524" s="16" t="e">
        <f>-1*INDEX('Old Paths'!$B$80:$CS$95,MOD(ROW()-1,16)+1,INT((ROW()-1)/16)*2+COLUMN())</f>
        <v>#N/A</v>
      </c>
      <c r="C524" s="16" t="e">
        <f t="shared" si="56"/>
        <v>#N/A</v>
      </c>
      <c r="D524" s="16" t="e">
        <f t="shared" si="57"/>
        <v>#N/A</v>
      </c>
      <c r="F524" t="str">
        <f t="shared" si="58"/>
        <v/>
      </c>
      <c r="G524" t="str">
        <f t="shared" si="59"/>
        <v/>
      </c>
      <c r="H524" t="e">
        <f t="shared" si="55"/>
        <v>#N/A</v>
      </c>
      <c r="I524" t="e">
        <f t="shared" si="60"/>
        <v>#N/A</v>
      </c>
      <c r="K524" t="str">
        <f>MID(INDEX('Old Paths'!$B$10:$AW$25,MOD(ROW()-1,16)+1,INT((ROW()-1)/16)+1),15,2)</f>
        <v/>
      </c>
      <c r="M524" t="s">
        <v>0</v>
      </c>
      <c r="N524" t="s">
        <v>0</v>
      </c>
    </row>
    <row r="525" spans="1:14">
      <c r="A525" s="16" t="e">
        <f>INDEX('Old Paths'!$B$80:$CS$95,MOD(ROW()-1,16)+1,INT((ROW()-1)/16)*2+COLUMN())</f>
        <v>#N/A</v>
      </c>
      <c r="B525" s="16" t="e">
        <f>-1*INDEX('Old Paths'!$B$80:$CS$95,MOD(ROW()-1,16)+1,INT((ROW()-1)/16)*2+COLUMN())</f>
        <v>#N/A</v>
      </c>
      <c r="C525" s="16" t="e">
        <f t="shared" si="56"/>
        <v>#N/A</v>
      </c>
      <c r="D525" s="16" t="e">
        <f t="shared" si="57"/>
        <v>#N/A</v>
      </c>
      <c r="F525" t="str">
        <f t="shared" si="58"/>
        <v/>
      </c>
      <c r="G525" t="str">
        <f t="shared" si="59"/>
        <v/>
      </c>
      <c r="H525" t="e">
        <f t="shared" si="55"/>
        <v>#N/A</v>
      </c>
      <c r="I525" t="e">
        <f t="shared" si="60"/>
        <v>#N/A</v>
      </c>
      <c r="K525" t="str">
        <f>MID(INDEX('Old Paths'!$B$10:$AW$25,MOD(ROW()-1,16)+1,INT((ROW()-1)/16)+1),15,2)</f>
        <v/>
      </c>
      <c r="M525" t="s">
        <v>0</v>
      </c>
      <c r="N525" t="s">
        <v>0</v>
      </c>
    </row>
    <row r="526" spans="1:14">
      <c r="A526" s="16" t="e">
        <f>INDEX('Old Paths'!$B$80:$CS$95,MOD(ROW()-1,16)+1,INT((ROW()-1)/16)*2+COLUMN())</f>
        <v>#N/A</v>
      </c>
      <c r="B526" s="16" t="e">
        <f>-1*INDEX('Old Paths'!$B$80:$CS$95,MOD(ROW()-1,16)+1,INT((ROW()-1)/16)*2+COLUMN())</f>
        <v>#N/A</v>
      </c>
      <c r="C526" s="16" t="e">
        <f t="shared" si="56"/>
        <v>#N/A</v>
      </c>
      <c r="D526" s="16" t="e">
        <f t="shared" si="57"/>
        <v>#N/A</v>
      </c>
      <c r="F526" t="str">
        <f t="shared" si="58"/>
        <v/>
      </c>
      <c r="G526" t="str">
        <f t="shared" si="59"/>
        <v/>
      </c>
      <c r="H526" t="e">
        <f t="shared" si="55"/>
        <v>#N/A</v>
      </c>
      <c r="I526" t="e">
        <f t="shared" si="60"/>
        <v>#N/A</v>
      </c>
      <c r="K526" t="str">
        <f>MID(INDEX('Old Paths'!$B$10:$AW$25,MOD(ROW()-1,16)+1,INT((ROW()-1)/16)+1),15,2)</f>
        <v/>
      </c>
      <c r="M526" t="s">
        <v>0</v>
      </c>
      <c r="N526" t="s">
        <v>0</v>
      </c>
    </row>
    <row r="527" spans="1:14">
      <c r="A527" s="16" t="e">
        <f>INDEX('Old Paths'!$B$80:$CS$95,MOD(ROW()-1,16)+1,INT((ROW()-1)/16)*2+COLUMN())</f>
        <v>#N/A</v>
      </c>
      <c r="B527" s="16" t="e">
        <f>-1*INDEX('Old Paths'!$B$80:$CS$95,MOD(ROW()-1,16)+1,INT((ROW()-1)/16)*2+COLUMN())</f>
        <v>#N/A</v>
      </c>
      <c r="C527" s="16" t="e">
        <f t="shared" si="56"/>
        <v>#N/A</v>
      </c>
      <c r="D527" s="16" t="e">
        <f t="shared" si="57"/>
        <v>#N/A</v>
      </c>
      <c r="F527" t="str">
        <f t="shared" si="58"/>
        <v/>
      </c>
      <c r="G527" t="str">
        <f t="shared" si="59"/>
        <v/>
      </c>
      <c r="H527" t="e">
        <f t="shared" si="55"/>
        <v>#N/A</v>
      </c>
      <c r="I527" t="e">
        <f t="shared" si="60"/>
        <v>#N/A</v>
      </c>
      <c r="K527" t="str">
        <f>MID(INDEX('Old Paths'!$B$10:$AW$25,MOD(ROW()-1,16)+1,INT((ROW()-1)/16)+1),15,2)</f>
        <v/>
      </c>
      <c r="M527" t="s">
        <v>447</v>
      </c>
      <c r="N527" t="s">
        <v>0</v>
      </c>
    </row>
    <row r="528" spans="1:14">
      <c r="A528" s="16" t="e">
        <f>INDEX('Old Paths'!$B$80:$CS$95,MOD(ROW()-1,16)+1,INT((ROW()-1)/16)*2+COLUMN())</f>
        <v>#N/A</v>
      </c>
      <c r="B528" s="16" t="e">
        <f>-1*INDEX('Old Paths'!$B$80:$CS$95,MOD(ROW()-1,16)+1,INT((ROW()-1)/16)*2+COLUMN())</f>
        <v>#N/A</v>
      </c>
      <c r="C528" s="16" t="e">
        <f t="shared" si="56"/>
        <v>#N/A</v>
      </c>
      <c r="D528" s="16" t="e">
        <f t="shared" si="57"/>
        <v>#N/A</v>
      </c>
      <c r="F528" t="str">
        <f t="shared" si="58"/>
        <v/>
      </c>
      <c r="G528" t="str">
        <f t="shared" si="59"/>
        <v/>
      </c>
      <c r="H528" t="e">
        <f t="shared" si="55"/>
        <v>#N/A</v>
      </c>
      <c r="I528" t="e">
        <f t="shared" si="60"/>
        <v>#N/A</v>
      </c>
      <c r="K528" t="str">
        <f>MID(INDEX('Old Paths'!$B$10:$AW$25,MOD(ROW()-1,16)+1,INT((ROW()-1)/16)+1),15,2)</f>
        <v/>
      </c>
      <c r="M528" t="s">
        <v>0</v>
      </c>
      <c r="N528" t="s">
        <v>0</v>
      </c>
    </row>
    <row r="529" spans="1:14">
      <c r="A529" s="16">
        <f>INDEX('Old Paths'!$B$80:$CS$95,MOD(ROW()-1,16)+1,INT((ROW()-1)/16)*2+COLUMN())</f>
        <v>113</v>
      </c>
      <c r="B529" s="16">
        <f>-1*INDEX('Old Paths'!$B$80:$CS$95,MOD(ROW()-1,16)+1,INT((ROW()-1)/16)*2+COLUMN())</f>
        <v>-7</v>
      </c>
      <c r="C529" s="16">
        <f t="shared" si="56"/>
        <v>-7</v>
      </c>
      <c r="D529" s="16">
        <f t="shared" si="57"/>
        <v>-2</v>
      </c>
      <c r="F529">
        <f t="shared" si="58"/>
        <v>0.2857142857142857</v>
      </c>
      <c r="G529">
        <f t="shared" si="59"/>
        <v>15.945395900922856</v>
      </c>
      <c r="H529">
        <f t="shared" si="55"/>
        <v>15.945395900922856</v>
      </c>
      <c r="I529">
        <f t="shared" si="60"/>
        <v>-164.05460409907715</v>
      </c>
      <c r="K529" t="str">
        <f>MID(INDEX('Old Paths'!$B$10:$AW$25,MOD(ROW()-1,16)+1,INT((ROW()-1)/16)+1),15,2)</f>
        <v>03</v>
      </c>
      <c r="M529" t="s">
        <v>0</v>
      </c>
      <c r="N529" t="s">
        <v>0</v>
      </c>
    </row>
    <row r="530" spans="1:14">
      <c r="A530" s="16">
        <f>INDEX('Old Paths'!$B$80:$CS$95,MOD(ROW()-1,16)+1,INT((ROW()-1)/16)*2+COLUMN())</f>
        <v>106</v>
      </c>
      <c r="B530" s="16">
        <f>-1*INDEX('Old Paths'!$B$80:$CS$95,MOD(ROW()-1,16)+1,INT((ROW()-1)/16)*2+COLUMN())</f>
        <v>-9</v>
      </c>
      <c r="C530" s="16">
        <f t="shared" si="56"/>
        <v>-5</v>
      </c>
      <c r="D530" s="16">
        <f t="shared" si="57"/>
        <v>-5</v>
      </c>
      <c r="F530">
        <f t="shared" si="58"/>
        <v>1</v>
      </c>
      <c r="G530">
        <f t="shared" si="59"/>
        <v>45</v>
      </c>
      <c r="H530">
        <f t="shared" si="55"/>
        <v>45</v>
      </c>
      <c r="I530">
        <f t="shared" si="60"/>
        <v>-135</v>
      </c>
      <c r="K530" t="str">
        <f>MID(INDEX('Old Paths'!$B$10:$AW$25,MOD(ROW()-1,16)+1,INT((ROW()-1)/16)+1),15,2)</f>
        <v>02</v>
      </c>
      <c r="M530" t="s">
        <v>0</v>
      </c>
      <c r="N530" t="s">
        <v>0</v>
      </c>
    </row>
    <row r="531" spans="1:14">
      <c r="A531" s="16">
        <f>INDEX('Old Paths'!$B$80:$CS$95,MOD(ROW()-1,16)+1,INT((ROW()-1)/16)*2+COLUMN())</f>
        <v>101</v>
      </c>
      <c r="B531" s="16">
        <f>-1*INDEX('Old Paths'!$B$80:$CS$95,MOD(ROW()-1,16)+1,INT((ROW()-1)/16)*2+COLUMN())</f>
        <v>-14</v>
      </c>
      <c r="C531" s="16">
        <f t="shared" si="56"/>
        <v>-2</v>
      </c>
      <c r="D531" s="16">
        <f t="shared" si="57"/>
        <v>-5</v>
      </c>
      <c r="F531">
        <f t="shared" si="58"/>
        <v>2.5</v>
      </c>
      <c r="G531">
        <f t="shared" si="59"/>
        <v>68.198590513648185</v>
      </c>
      <c r="H531">
        <f t="shared" si="55"/>
        <v>68.198590513648185</v>
      </c>
      <c r="I531">
        <f t="shared" si="60"/>
        <v>-111.80140948635182</v>
      </c>
      <c r="K531" t="str">
        <f>MID(INDEX('Old Paths'!$B$10:$AW$25,MOD(ROW()-1,16)+1,INT((ROW()-1)/16)+1),15,2)</f>
        <v>00</v>
      </c>
      <c r="M531" t="s">
        <v>0</v>
      </c>
      <c r="N531" t="s">
        <v>0</v>
      </c>
    </row>
    <row r="532" spans="1:14">
      <c r="A532" s="16">
        <f>INDEX('Old Paths'!$B$80:$CS$95,MOD(ROW()-1,16)+1,INT((ROW()-1)/16)*2+COLUMN())</f>
        <v>99</v>
      </c>
      <c r="B532" s="16">
        <f>-1*INDEX('Old Paths'!$B$80:$CS$95,MOD(ROW()-1,16)+1,INT((ROW()-1)/16)*2+COLUMN())</f>
        <v>-19</v>
      </c>
      <c r="C532" s="16">
        <f t="shared" si="56"/>
        <v>1</v>
      </c>
      <c r="D532" s="16">
        <f t="shared" si="57"/>
        <v>-7</v>
      </c>
      <c r="F532">
        <f t="shared" si="58"/>
        <v>-7</v>
      </c>
      <c r="G532">
        <f t="shared" si="59"/>
        <v>-81.869897645844034</v>
      </c>
      <c r="H532">
        <f t="shared" si="55"/>
        <v>-81.869897645844034</v>
      </c>
      <c r="I532">
        <f t="shared" si="60"/>
        <v>-81.869897645844034</v>
      </c>
      <c r="K532" t="str">
        <f>MID(INDEX('Old Paths'!$B$10:$AW$25,MOD(ROW()-1,16)+1,INT((ROW()-1)/16)+1),15,2)</f>
        <v>FF</v>
      </c>
      <c r="M532" t="s">
        <v>0</v>
      </c>
      <c r="N532" t="s">
        <v>0</v>
      </c>
    </row>
    <row r="533" spans="1:14">
      <c r="A533" s="16">
        <f>INDEX('Old Paths'!$B$80:$CS$95,MOD(ROW()-1,16)+1,INT((ROW()-1)/16)*2+COLUMN())</f>
        <v>100</v>
      </c>
      <c r="B533" s="16">
        <f>-1*INDEX('Old Paths'!$B$80:$CS$95,MOD(ROW()-1,16)+1,INT((ROW()-1)/16)*2+COLUMN())</f>
        <v>-26</v>
      </c>
      <c r="C533" s="16">
        <f t="shared" si="56"/>
        <v>-2</v>
      </c>
      <c r="D533" s="16">
        <f t="shared" si="57"/>
        <v>-6</v>
      </c>
      <c r="F533">
        <f t="shared" si="58"/>
        <v>3</v>
      </c>
      <c r="G533">
        <f t="shared" si="59"/>
        <v>71.56505117707799</v>
      </c>
      <c r="H533">
        <f t="shared" si="55"/>
        <v>71.56505117707799</v>
      </c>
      <c r="I533">
        <f t="shared" si="60"/>
        <v>-108.43494882292201</v>
      </c>
      <c r="K533" t="str">
        <f>MID(INDEX('Old Paths'!$B$10:$AW$25,MOD(ROW()-1,16)+1,INT((ROW()-1)/16)+1),15,2)</f>
        <v>00</v>
      </c>
      <c r="M533" t="s">
        <v>0</v>
      </c>
      <c r="N533" t="s">
        <v>0</v>
      </c>
    </row>
    <row r="534" spans="1:14">
      <c r="A534" s="16">
        <f>INDEX('Old Paths'!$B$80:$CS$95,MOD(ROW()-1,16)+1,INT((ROW()-1)/16)*2+COLUMN())</f>
        <v>98</v>
      </c>
      <c r="B534" s="16">
        <f>-1*INDEX('Old Paths'!$B$80:$CS$95,MOD(ROW()-1,16)+1,INT((ROW()-1)/16)*2+COLUMN())</f>
        <v>-32</v>
      </c>
      <c r="C534" s="16">
        <f t="shared" si="56"/>
        <v>-6</v>
      </c>
      <c r="D534" s="16">
        <f t="shared" si="57"/>
        <v>-4</v>
      </c>
      <c r="F534">
        <f t="shared" si="58"/>
        <v>0.66666666666666663</v>
      </c>
      <c r="G534">
        <f t="shared" si="59"/>
        <v>33.690067525979785</v>
      </c>
      <c r="H534">
        <f t="shared" si="55"/>
        <v>33.690067525979785</v>
      </c>
      <c r="I534">
        <f t="shared" si="60"/>
        <v>-146.30993247402023</v>
      </c>
      <c r="K534" t="str">
        <f>MID(INDEX('Old Paths'!$B$10:$AW$25,MOD(ROW()-1,16)+1,INT((ROW()-1)/16)+1),15,2)</f>
        <v>02</v>
      </c>
      <c r="M534" t="s">
        <v>0</v>
      </c>
      <c r="N534" t="s">
        <v>0</v>
      </c>
    </row>
    <row r="535" spans="1:14">
      <c r="A535" s="16">
        <f>INDEX('Old Paths'!$B$80:$CS$95,MOD(ROW()-1,16)+1,INT((ROW()-1)/16)*2+COLUMN())</f>
        <v>92</v>
      </c>
      <c r="B535" s="16">
        <f>-1*INDEX('Old Paths'!$B$80:$CS$95,MOD(ROW()-1,16)+1,INT((ROW()-1)/16)*2+COLUMN())</f>
        <v>-36</v>
      </c>
      <c r="C535" s="16" t="e">
        <f t="shared" si="56"/>
        <v>#N/A</v>
      </c>
      <c r="D535" s="16" t="e">
        <f t="shared" si="57"/>
        <v>#N/A</v>
      </c>
      <c r="F535" t="str">
        <f t="shared" si="58"/>
        <v/>
      </c>
      <c r="G535" t="str">
        <f t="shared" si="59"/>
        <v/>
      </c>
      <c r="H535" t="e">
        <f t="shared" si="55"/>
        <v>#N/A</v>
      </c>
      <c r="I535" t="e">
        <f t="shared" si="60"/>
        <v>#N/A</v>
      </c>
      <c r="K535" t="str">
        <f>MID(INDEX('Old Paths'!$B$10:$AW$25,MOD(ROW()-1,16)+1,INT((ROW()-1)/16)+1),15,2)</f>
        <v>00</v>
      </c>
      <c r="M535" t="s">
        <v>0</v>
      </c>
      <c r="N535" t="s">
        <v>0</v>
      </c>
    </row>
    <row r="536" spans="1:14">
      <c r="A536" s="16" t="e">
        <f>INDEX('Old Paths'!$B$80:$CS$95,MOD(ROW()-1,16)+1,INT((ROW()-1)/16)*2+COLUMN())</f>
        <v>#N/A</v>
      </c>
      <c r="B536" s="16" t="e">
        <f>-1*INDEX('Old Paths'!$B$80:$CS$95,MOD(ROW()-1,16)+1,INT((ROW()-1)/16)*2+COLUMN())</f>
        <v>#N/A</v>
      </c>
      <c r="C536" s="16" t="e">
        <f t="shared" si="56"/>
        <v>#N/A</v>
      </c>
      <c r="D536" s="16" t="e">
        <f t="shared" si="57"/>
        <v>#N/A</v>
      </c>
      <c r="F536" t="str">
        <f t="shared" si="58"/>
        <v/>
      </c>
      <c r="G536" t="str">
        <f t="shared" si="59"/>
        <v/>
      </c>
      <c r="H536" t="e">
        <f t="shared" si="55"/>
        <v>#N/A</v>
      </c>
      <c r="I536" t="e">
        <f t="shared" si="60"/>
        <v>#N/A</v>
      </c>
      <c r="K536" t="str">
        <f>MID(INDEX('Old Paths'!$B$10:$AW$25,MOD(ROW()-1,16)+1,INT((ROW()-1)/16)+1),15,2)</f>
        <v/>
      </c>
      <c r="M536" t="s">
        <v>0</v>
      </c>
      <c r="N536" t="s">
        <v>0</v>
      </c>
    </row>
    <row r="537" spans="1:14">
      <c r="A537" s="16" t="e">
        <f>INDEX('Old Paths'!$B$80:$CS$95,MOD(ROW()-1,16)+1,INT((ROW()-1)/16)*2+COLUMN())</f>
        <v>#N/A</v>
      </c>
      <c r="B537" s="16" t="e">
        <f>-1*INDEX('Old Paths'!$B$80:$CS$95,MOD(ROW()-1,16)+1,INT((ROW()-1)/16)*2+COLUMN())</f>
        <v>#N/A</v>
      </c>
      <c r="C537" s="16" t="e">
        <f t="shared" si="56"/>
        <v>#N/A</v>
      </c>
      <c r="D537" s="16" t="e">
        <f t="shared" si="57"/>
        <v>#N/A</v>
      </c>
      <c r="F537" t="str">
        <f t="shared" si="58"/>
        <v/>
      </c>
      <c r="G537" t="str">
        <f t="shared" si="59"/>
        <v/>
      </c>
      <c r="H537" t="e">
        <f t="shared" si="55"/>
        <v>#N/A</v>
      </c>
      <c r="I537" t="e">
        <f t="shared" si="60"/>
        <v>#N/A</v>
      </c>
      <c r="K537" t="str">
        <f>MID(INDEX('Old Paths'!$B$10:$AW$25,MOD(ROW()-1,16)+1,INT((ROW()-1)/16)+1),15,2)</f>
        <v/>
      </c>
      <c r="M537" t="s">
        <v>0</v>
      </c>
      <c r="N537" t="s">
        <v>0</v>
      </c>
    </row>
    <row r="538" spans="1:14">
      <c r="A538" s="16" t="e">
        <f>INDEX('Old Paths'!$B$80:$CS$95,MOD(ROW()-1,16)+1,INT((ROW()-1)/16)*2+COLUMN())</f>
        <v>#N/A</v>
      </c>
      <c r="B538" s="16" t="e">
        <f>-1*INDEX('Old Paths'!$B$80:$CS$95,MOD(ROW()-1,16)+1,INT((ROW()-1)/16)*2+COLUMN())</f>
        <v>#N/A</v>
      </c>
      <c r="C538" s="16" t="e">
        <f t="shared" si="56"/>
        <v>#N/A</v>
      </c>
      <c r="D538" s="16" t="e">
        <f t="shared" si="57"/>
        <v>#N/A</v>
      </c>
      <c r="F538" t="str">
        <f t="shared" si="58"/>
        <v/>
      </c>
      <c r="G538" t="str">
        <f t="shared" si="59"/>
        <v/>
      </c>
      <c r="H538" t="e">
        <f t="shared" si="55"/>
        <v>#N/A</v>
      </c>
      <c r="I538" t="e">
        <f t="shared" si="60"/>
        <v>#N/A</v>
      </c>
      <c r="K538" t="str">
        <f>MID(INDEX('Old Paths'!$B$10:$AW$25,MOD(ROW()-1,16)+1,INT((ROW()-1)/16)+1),15,2)</f>
        <v/>
      </c>
      <c r="M538" t="s">
        <v>447</v>
      </c>
      <c r="N538" t="s">
        <v>0</v>
      </c>
    </row>
    <row r="539" spans="1:14">
      <c r="A539" s="16" t="e">
        <f>INDEX('Old Paths'!$B$80:$CS$95,MOD(ROW()-1,16)+1,INT((ROW()-1)/16)*2+COLUMN())</f>
        <v>#N/A</v>
      </c>
      <c r="B539" s="16" t="e">
        <f>-1*INDEX('Old Paths'!$B$80:$CS$95,MOD(ROW()-1,16)+1,INT((ROW()-1)/16)*2+COLUMN())</f>
        <v>#N/A</v>
      </c>
      <c r="C539" s="16" t="e">
        <f t="shared" si="56"/>
        <v>#N/A</v>
      </c>
      <c r="D539" s="16" t="e">
        <f t="shared" si="57"/>
        <v>#N/A</v>
      </c>
      <c r="F539" t="str">
        <f t="shared" si="58"/>
        <v/>
      </c>
      <c r="G539" t="str">
        <f t="shared" si="59"/>
        <v/>
      </c>
      <c r="H539" t="e">
        <f t="shared" si="55"/>
        <v>#N/A</v>
      </c>
      <c r="I539" t="e">
        <f t="shared" si="60"/>
        <v>#N/A</v>
      </c>
      <c r="K539" t="str">
        <f>MID(INDEX('Old Paths'!$B$10:$AW$25,MOD(ROW()-1,16)+1,INT((ROW()-1)/16)+1),15,2)</f>
        <v/>
      </c>
      <c r="M539" t="s">
        <v>0</v>
      </c>
      <c r="N539" t="s">
        <v>0</v>
      </c>
    </row>
    <row r="540" spans="1:14">
      <c r="A540" s="16" t="e">
        <f>INDEX('Old Paths'!$B$80:$CS$95,MOD(ROW()-1,16)+1,INT((ROW()-1)/16)*2+COLUMN())</f>
        <v>#N/A</v>
      </c>
      <c r="B540" s="16" t="e">
        <f>-1*INDEX('Old Paths'!$B$80:$CS$95,MOD(ROW()-1,16)+1,INT((ROW()-1)/16)*2+COLUMN())</f>
        <v>#N/A</v>
      </c>
      <c r="C540" s="16" t="e">
        <f t="shared" si="56"/>
        <v>#N/A</v>
      </c>
      <c r="D540" s="16" t="e">
        <f t="shared" si="57"/>
        <v>#N/A</v>
      </c>
      <c r="F540" t="str">
        <f t="shared" si="58"/>
        <v/>
      </c>
      <c r="G540" t="str">
        <f t="shared" si="59"/>
        <v/>
      </c>
      <c r="H540" t="e">
        <f t="shared" si="55"/>
        <v>#N/A</v>
      </c>
      <c r="I540" t="e">
        <f t="shared" si="60"/>
        <v>#N/A</v>
      </c>
      <c r="K540" t="str">
        <f>MID(INDEX('Old Paths'!$B$10:$AW$25,MOD(ROW()-1,16)+1,INT((ROW()-1)/16)+1),15,2)</f>
        <v/>
      </c>
      <c r="M540" t="s">
        <v>0</v>
      </c>
      <c r="N540" t="s">
        <v>0</v>
      </c>
    </row>
    <row r="541" spans="1:14">
      <c r="A541" s="16" t="e">
        <f>INDEX('Old Paths'!$B$80:$CS$95,MOD(ROW()-1,16)+1,INT((ROW()-1)/16)*2+COLUMN())</f>
        <v>#N/A</v>
      </c>
      <c r="B541" s="16" t="e">
        <f>-1*INDEX('Old Paths'!$B$80:$CS$95,MOD(ROW()-1,16)+1,INT((ROW()-1)/16)*2+COLUMN())</f>
        <v>#N/A</v>
      </c>
      <c r="C541" s="16" t="e">
        <f t="shared" si="56"/>
        <v>#N/A</v>
      </c>
      <c r="D541" s="16" t="e">
        <f t="shared" si="57"/>
        <v>#N/A</v>
      </c>
      <c r="F541" t="str">
        <f t="shared" si="58"/>
        <v/>
      </c>
      <c r="G541" t="str">
        <f t="shared" si="59"/>
        <v/>
      </c>
      <c r="H541" t="e">
        <f t="shared" si="55"/>
        <v>#N/A</v>
      </c>
      <c r="I541" t="e">
        <f t="shared" si="60"/>
        <v>#N/A</v>
      </c>
      <c r="K541" t="str">
        <f>MID(INDEX('Old Paths'!$B$10:$AW$25,MOD(ROW()-1,16)+1,INT((ROW()-1)/16)+1),15,2)</f>
        <v/>
      </c>
      <c r="M541" t="s">
        <v>0</v>
      </c>
      <c r="N541" t="s">
        <v>0</v>
      </c>
    </row>
    <row r="542" spans="1:14">
      <c r="A542" s="16" t="e">
        <f>INDEX('Old Paths'!$B$80:$CS$95,MOD(ROW()-1,16)+1,INT((ROW()-1)/16)*2+COLUMN())</f>
        <v>#N/A</v>
      </c>
      <c r="B542" s="16" t="e">
        <f>-1*INDEX('Old Paths'!$B$80:$CS$95,MOD(ROW()-1,16)+1,INT((ROW()-1)/16)*2+COLUMN())</f>
        <v>#N/A</v>
      </c>
      <c r="C542" s="16" t="e">
        <f t="shared" si="56"/>
        <v>#N/A</v>
      </c>
      <c r="D542" s="16" t="e">
        <f t="shared" si="57"/>
        <v>#N/A</v>
      </c>
      <c r="F542" t="str">
        <f t="shared" si="58"/>
        <v/>
      </c>
      <c r="G542" t="str">
        <f t="shared" si="59"/>
        <v/>
      </c>
      <c r="H542" t="e">
        <f t="shared" si="55"/>
        <v>#N/A</v>
      </c>
      <c r="I542" t="e">
        <f t="shared" si="60"/>
        <v>#N/A</v>
      </c>
      <c r="K542" t="str">
        <f>MID(INDEX('Old Paths'!$B$10:$AW$25,MOD(ROW()-1,16)+1,INT((ROW()-1)/16)+1),15,2)</f>
        <v/>
      </c>
      <c r="M542" t="s">
        <v>0</v>
      </c>
      <c r="N542" t="s">
        <v>0</v>
      </c>
    </row>
    <row r="543" spans="1:14">
      <c r="A543" s="16" t="e">
        <f>INDEX('Old Paths'!$B$80:$CS$95,MOD(ROW()-1,16)+1,INT((ROW()-1)/16)*2+COLUMN())</f>
        <v>#N/A</v>
      </c>
      <c r="B543" s="16" t="e">
        <f>-1*INDEX('Old Paths'!$B$80:$CS$95,MOD(ROW()-1,16)+1,INT((ROW()-1)/16)*2+COLUMN())</f>
        <v>#N/A</v>
      </c>
      <c r="C543" s="16" t="e">
        <f t="shared" si="56"/>
        <v>#N/A</v>
      </c>
      <c r="D543" s="16" t="e">
        <f t="shared" si="57"/>
        <v>#N/A</v>
      </c>
      <c r="F543" t="str">
        <f t="shared" si="58"/>
        <v/>
      </c>
      <c r="G543" t="str">
        <f t="shared" si="59"/>
        <v/>
      </c>
      <c r="H543" t="e">
        <f t="shared" si="55"/>
        <v>#N/A</v>
      </c>
      <c r="I543" t="e">
        <f t="shared" si="60"/>
        <v>#N/A</v>
      </c>
      <c r="K543" t="str">
        <f>MID(INDEX('Old Paths'!$B$10:$AW$25,MOD(ROW()-1,16)+1,INT((ROW()-1)/16)+1),15,2)</f>
        <v/>
      </c>
      <c r="M543" t="s">
        <v>0</v>
      </c>
      <c r="N543" t="s">
        <v>0</v>
      </c>
    </row>
    <row r="544" spans="1:14">
      <c r="A544" s="16" t="e">
        <f>INDEX('Old Paths'!$B$80:$CS$95,MOD(ROW()-1,16)+1,INT((ROW()-1)/16)*2+COLUMN())</f>
        <v>#N/A</v>
      </c>
      <c r="B544" s="16" t="e">
        <f>-1*INDEX('Old Paths'!$B$80:$CS$95,MOD(ROW()-1,16)+1,INT((ROW()-1)/16)*2+COLUMN())</f>
        <v>#N/A</v>
      </c>
      <c r="C544" s="16" t="e">
        <f t="shared" si="56"/>
        <v>#N/A</v>
      </c>
      <c r="D544" s="16" t="e">
        <f t="shared" si="57"/>
        <v>#N/A</v>
      </c>
      <c r="F544" t="str">
        <f t="shared" si="58"/>
        <v/>
      </c>
      <c r="G544" t="str">
        <f t="shared" si="59"/>
        <v/>
      </c>
      <c r="H544" t="e">
        <f t="shared" si="55"/>
        <v>#N/A</v>
      </c>
      <c r="I544" t="e">
        <f t="shared" si="60"/>
        <v>#N/A</v>
      </c>
      <c r="K544" t="str">
        <f>MID(INDEX('Old Paths'!$B$10:$AW$25,MOD(ROW()-1,16)+1,INT((ROW()-1)/16)+1),15,2)</f>
        <v/>
      </c>
      <c r="M544" t="s">
        <v>0</v>
      </c>
      <c r="N544" t="s">
        <v>0</v>
      </c>
    </row>
    <row r="545" spans="1:14">
      <c r="A545" s="16">
        <f>INDEX('Old Paths'!$B$80:$CS$95,MOD(ROW()-1,16)+1,INT((ROW()-1)/16)*2+COLUMN())</f>
        <v>92</v>
      </c>
      <c r="B545" s="16">
        <f>-1*INDEX('Old Paths'!$B$80:$CS$95,MOD(ROW()-1,16)+1,INT((ROW()-1)/16)*2+COLUMN())</f>
        <v>-36</v>
      </c>
      <c r="C545" s="16">
        <f t="shared" si="56"/>
        <v>-7</v>
      </c>
      <c r="D545" s="16">
        <f t="shared" si="57"/>
        <v>2</v>
      </c>
      <c r="F545">
        <f t="shared" si="58"/>
        <v>-0.2857142857142857</v>
      </c>
      <c r="G545">
        <f t="shared" si="59"/>
        <v>-15.945395900922856</v>
      </c>
      <c r="H545">
        <f t="shared" si="55"/>
        <v>-15.945395900922856</v>
      </c>
      <c r="I545">
        <f t="shared" si="60"/>
        <v>-15.945395900922856</v>
      </c>
      <c r="K545" t="str">
        <f>MID(INDEX('Old Paths'!$B$10:$AW$25,MOD(ROW()-1,16)+1,INT((ROW()-1)/16)+1),15,2)</f>
        <v>04</v>
      </c>
      <c r="M545" t="s">
        <v>0</v>
      </c>
      <c r="N545" t="s">
        <v>0</v>
      </c>
    </row>
    <row r="546" spans="1:14">
      <c r="A546" s="16">
        <f>INDEX('Old Paths'!$B$80:$CS$95,MOD(ROW()-1,16)+1,INT((ROW()-1)/16)*2+COLUMN())</f>
        <v>85</v>
      </c>
      <c r="B546" s="16">
        <f>-1*INDEX('Old Paths'!$B$80:$CS$95,MOD(ROW()-1,16)+1,INT((ROW()-1)/16)*2+COLUMN())</f>
        <v>-34</v>
      </c>
      <c r="C546" s="16">
        <f t="shared" si="56"/>
        <v>-5</v>
      </c>
      <c r="D546" s="16">
        <f t="shared" si="57"/>
        <v>5</v>
      </c>
      <c r="F546">
        <f t="shared" si="58"/>
        <v>-1</v>
      </c>
      <c r="G546">
        <f t="shared" si="59"/>
        <v>-45</v>
      </c>
      <c r="H546">
        <f t="shared" ref="H546:H609" si="61">IF(C546=0,IF(D546=0,0,D546/ABS(D546)*90),IF(D546=0,-90+C546/ABS(C546)*90,G546))</f>
        <v>-45</v>
      </c>
      <c r="I546">
        <f t="shared" si="60"/>
        <v>-45</v>
      </c>
      <c r="K546" t="str">
        <f>MID(INDEX('Old Paths'!$B$10:$AW$25,MOD(ROW()-1,16)+1,INT((ROW()-1)/16)+1),15,2)</f>
        <v>05</v>
      </c>
      <c r="M546" t="s">
        <v>0</v>
      </c>
      <c r="N546" t="s">
        <v>0</v>
      </c>
    </row>
    <row r="547" spans="1:14">
      <c r="A547" s="16">
        <f>INDEX('Old Paths'!$B$80:$CS$95,MOD(ROW()-1,16)+1,INT((ROW()-1)/16)*2+COLUMN())</f>
        <v>80</v>
      </c>
      <c r="B547" s="16">
        <f>-1*INDEX('Old Paths'!$B$80:$CS$95,MOD(ROW()-1,16)+1,INT((ROW()-1)/16)*2+COLUMN())</f>
        <v>-29</v>
      </c>
      <c r="C547" s="16">
        <f t="shared" si="56"/>
        <v>-1</v>
      </c>
      <c r="D547" s="16">
        <f t="shared" si="57"/>
        <v>6</v>
      </c>
      <c r="F547">
        <f t="shared" si="58"/>
        <v>-6</v>
      </c>
      <c r="G547">
        <f t="shared" si="59"/>
        <v>-80.537677791974389</v>
      </c>
      <c r="H547">
        <f t="shared" si="61"/>
        <v>-80.537677791974389</v>
      </c>
      <c r="I547">
        <f t="shared" si="60"/>
        <v>-80.537677791974389</v>
      </c>
      <c r="K547" t="str">
        <f>MID(INDEX('Old Paths'!$B$10:$AW$25,MOD(ROW()-1,16)+1,INT((ROW()-1)/16)+1),15,2)</f>
        <v>07</v>
      </c>
      <c r="M547" t="s">
        <v>0</v>
      </c>
      <c r="N547" t="s">
        <v>0</v>
      </c>
    </row>
    <row r="548" spans="1:14">
      <c r="A548" s="16">
        <f>INDEX('Old Paths'!$B$80:$CS$95,MOD(ROW()-1,16)+1,INT((ROW()-1)/16)*2+COLUMN())</f>
        <v>79</v>
      </c>
      <c r="B548" s="16">
        <f>-1*INDEX('Old Paths'!$B$80:$CS$95,MOD(ROW()-1,16)+1,INT((ROW()-1)/16)*2+COLUMN())</f>
        <v>-23</v>
      </c>
      <c r="C548" s="16">
        <f t="shared" si="56"/>
        <v>-4</v>
      </c>
      <c r="D548" s="16">
        <f t="shared" si="57"/>
        <v>5</v>
      </c>
      <c r="F548">
        <f t="shared" si="58"/>
        <v>-1.25</v>
      </c>
      <c r="G548">
        <f t="shared" si="59"/>
        <v>-51.340191745909912</v>
      </c>
      <c r="H548">
        <f t="shared" si="61"/>
        <v>-51.340191745909912</v>
      </c>
      <c r="I548">
        <f t="shared" si="60"/>
        <v>-51.340191745909912</v>
      </c>
      <c r="K548" t="str">
        <f>MID(INDEX('Old Paths'!$B$10:$AW$25,MOD(ROW()-1,16)+1,INT((ROW()-1)/16)+1),15,2)</f>
        <v>06</v>
      </c>
      <c r="M548" t="s">
        <v>447</v>
      </c>
      <c r="N548" t="s">
        <v>0</v>
      </c>
    </row>
    <row r="549" spans="1:14">
      <c r="A549" s="16">
        <f>INDEX('Old Paths'!$B$80:$CS$95,MOD(ROW()-1,16)+1,INT((ROW()-1)/16)*2+COLUMN())</f>
        <v>75</v>
      </c>
      <c r="B549" s="16">
        <f>-1*INDEX('Old Paths'!$B$80:$CS$95,MOD(ROW()-1,16)+1,INT((ROW()-1)/16)*2+COLUMN())</f>
        <v>-18</v>
      </c>
      <c r="C549" s="16">
        <f t="shared" ref="C549:C612" si="62">IF(AND(OR($A549,$B549),OR($A550,$B550)),A550-A549,"")</f>
        <v>-6</v>
      </c>
      <c r="D549" s="16">
        <f t="shared" si="57"/>
        <v>3</v>
      </c>
      <c r="F549">
        <f t="shared" si="58"/>
        <v>-0.5</v>
      </c>
      <c r="G549">
        <f t="shared" si="59"/>
        <v>-26.56505117707799</v>
      </c>
      <c r="H549">
        <f t="shared" si="61"/>
        <v>-26.56505117707799</v>
      </c>
      <c r="I549">
        <f t="shared" si="60"/>
        <v>-26.56505117707799</v>
      </c>
      <c r="K549" t="str">
        <f>MID(INDEX('Old Paths'!$B$10:$AW$25,MOD(ROW()-1,16)+1,INT((ROW()-1)/16)+1),15,2)</f>
        <v>05</v>
      </c>
      <c r="M549" t="s">
        <v>0</v>
      </c>
      <c r="N549" t="s">
        <v>0</v>
      </c>
    </row>
    <row r="550" spans="1:14">
      <c r="A550" s="16">
        <f>INDEX('Old Paths'!$B$80:$CS$95,MOD(ROW()-1,16)+1,INT((ROW()-1)/16)*2+COLUMN())</f>
        <v>69</v>
      </c>
      <c r="B550" s="16">
        <f>-1*INDEX('Old Paths'!$B$80:$CS$95,MOD(ROW()-1,16)+1,INT((ROW()-1)/16)*2+COLUMN())</f>
        <v>-15</v>
      </c>
      <c r="C550" s="16" t="e">
        <f t="shared" si="62"/>
        <v>#N/A</v>
      </c>
      <c r="D550" s="16" t="e">
        <f t="shared" si="57"/>
        <v>#N/A</v>
      </c>
      <c r="F550" t="str">
        <f t="shared" si="58"/>
        <v/>
      </c>
      <c r="G550" t="str">
        <f t="shared" si="59"/>
        <v/>
      </c>
      <c r="H550" t="e">
        <f t="shared" si="61"/>
        <v>#N/A</v>
      </c>
      <c r="I550" t="e">
        <f t="shared" si="60"/>
        <v>#N/A</v>
      </c>
      <c r="K550" t="str">
        <f>MID(INDEX('Old Paths'!$B$10:$AW$25,MOD(ROW()-1,16)+1,INT((ROW()-1)/16)+1),15,2)</f>
        <v>00</v>
      </c>
      <c r="M550" t="s">
        <v>0</v>
      </c>
      <c r="N550" t="s">
        <v>0</v>
      </c>
    </row>
    <row r="551" spans="1:14">
      <c r="A551" s="16" t="e">
        <f>INDEX('Old Paths'!$B$80:$CS$95,MOD(ROW()-1,16)+1,INT((ROW()-1)/16)*2+COLUMN())</f>
        <v>#N/A</v>
      </c>
      <c r="B551" s="16" t="e">
        <f>-1*INDEX('Old Paths'!$B$80:$CS$95,MOD(ROW()-1,16)+1,INT((ROW()-1)/16)*2+COLUMN())</f>
        <v>#N/A</v>
      </c>
      <c r="C551" s="16" t="e">
        <f t="shared" si="62"/>
        <v>#N/A</v>
      </c>
      <c r="D551" s="16" t="e">
        <f t="shared" si="57"/>
        <v>#N/A</v>
      </c>
      <c r="F551" t="str">
        <f t="shared" si="58"/>
        <v/>
      </c>
      <c r="G551" t="str">
        <f t="shared" si="59"/>
        <v/>
      </c>
      <c r="H551" t="e">
        <f t="shared" si="61"/>
        <v>#N/A</v>
      </c>
      <c r="I551" t="e">
        <f t="shared" si="60"/>
        <v>#N/A</v>
      </c>
      <c r="K551" t="str">
        <f>MID(INDEX('Old Paths'!$B$10:$AW$25,MOD(ROW()-1,16)+1,INT((ROW()-1)/16)+1),15,2)</f>
        <v/>
      </c>
      <c r="M551" t="s">
        <v>0</v>
      </c>
      <c r="N551" t="s">
        <v>0</v>
      </c>
    </row>
    <row r="552" spans="1:14">
      <c r="A552" s="16" t="e">
        <f>INDEX('Old Paths'!$B$80:$CS$95,MOD(ROW()-1,16)+1,INT((ROW()-1)/16)*2+COLUMN())</f>
        <v>#N/A</v>
      </c>
      <c r="B552" s="16" t="e">
        <f>-1*INDEX('Old Paths'!$B$80:$CS$95,MOD(ROW()-1,16)+1,INT((ROW()-1)/16)*2+COLUMN())</f>
        <v>#N/A</v>
      </c>
      <c r="C552" s="16" t="e">
        <f t="shared" si="62"/>
        <v>#N/A</v>
      </c>
      <c r="D552" s="16" t="e">
        <f t="shared" si="57"/>
        <v>#N/A</v>
      </c>
      <c r="F552" t="str">
        <f t="shared" si="58"/>
        <v/>
      </c>
      <c r="G552" t="str">
        <f t="shared" si="59"/>
        <v/>
      </c>
      <c r="H552" t="e">
        <f t="shared" si="61"/>
        <v>#N/A</v>
      </c>
      <c r="I552" t="e">
        <f t="shared" si="60"/>
        <v>#N/A</v>
      </c>
      <c r="K552" t="str">
        <f>MID(INDEX('Old Paths'!$B$10:$AW$25,MOD(ROW()-1,16)+1,INT((ROW()-1)/16)+1),15,2)</f>
        <v/>
      </c>
      <c r="M552" t="s">
        <v>0</v>
      </c>
      <c r="N552" t="s">
        <v>0</v>
      </c>
    </row>
    <row r="553" spans="1:14">
      <c r="A553" s="16" t="e">
        <f>INDEX('Old Paths'!$B$80:$CS$95,MOD(ROW()-1,16)+1,INT((ROW()-1)/16)*2+COLUMN())</f>
        <v>#N/A</v>
      </c>
      <c r="B553" s="16" t="e">
        <f>-1*INDEX('Old Paths'!$B$80:$CS$95,MOD(ROW()-1,16)+1,INT((ROW()-1)/16)*2+COLUMN())</f>
        <v>#N/A</v>
      </c>
      <c r="C553" s="16" t="e">
        <f t="shared" si="62"/>
        <v>#N/A</v>
      </c>
      <c r="D553" s="16" t="e">
        <f t="shared" si="57"/>
        <v>#N/A</v>
      </c>
      <c r="F553" t="str">
        <f t="shared" si="58"/>
        <v/>
      </c>
      <c r="G553" t="str">
        <f t="shared" si="59"/>
        <v/>
      </c>
      <c r="H553" t="e">
        <f t="shared" si="61"/>
        <v>#N/A</v>
      </c>
      <c r="I553" t="e">
        <f t="shared" si="60"/>
        <v>#N/A</v>
      </c>
      <c r="K553" t="str">
        <f>MID(INDEX('Old Paths'!$B$10:$AW$25,MOD(ROW()-1,16)+1,INT((ROW()-1)/16)+1),15,2)</f>
        <v/>
      </c>
      <c r="M553" t="s">
        <v>0</v>
      </c>
      <c r="N553" t="s">
        <v>0</v>
      </c>
    </row>
    <row r="554" spans="1:14">
      <c r="A554" s="16" t="e">
        <f>INDEX('Old Paths'!$B$80:$CS$95,MOD(ROW()-1,16)+1,INT((ROW()-1)/16)*2+COLUMN())</f>
        <v>#N/A</v>
      </c>
      <c r="B554" s="16" t="e">
        <f>-1*INDEX('Old Paths'!$B$80:$CS$95,MOD(ROW()-1,16)+1,INT((ROW()-1)/16)*2+COLUMN())</f>
        <v>#N/A</v>
      </c>
      <c r="C554" s="16" t="e">
        <f t="shared" si="62"/>
        <v>#N/A</v>
      </c>
      <c r="D554" s="16" t="e">
        <f t="shared" si="57"/>
        <v>#N/A</v>
      </c>
      <c r="F554" t="str">
        <f t="shared" si="58"/>
        <v/>
      </c>
      <c r="G554" t="str">
        <f t="shared" si="59"/>
        <v/>
      </c>
      <c r="H554" t="e">
        <f t="shared" si="61"/>
        <v>#N/A</v>
      </c>
      <c r="I554" t="e">
        <f t="shared" si="60"/>
        <v>#N/A</v>
      </c>
      <c r="K554" t="str">
        <f>MID(INDEX('Old Paths'!$B$10:$AW$25,MOD(ROW()-1,16)+1,INT((ROW()-1)/16)+1),15,2)</f>
        <v/>
      </c>
      <c r="M554" t="s">
        <v>0</v>
      </c>
      <c r="N554" t="s">
        <v>0</v>
      </c>
    </row>
    <row r="555" spans="1:14">
      <c r="A555" s="16" t="e">
        <f>INDEX('Old Paths'!$B$80:$CS$95,MOD(ROW()-1,16)+1,INT((ROW()-1)/16)*2+COLUMN())</f>
        <v>#N/A</v>
      </c>
      <c r="B555" s="16" t="e">
        <f>-1*INDEX('Old Paths'!$B$80:$CS$95,MOD(ROW()-1,16)+1,INT((ROW()-1)/16)*2+COLUMN())</f>
        <v>#N/A</v>
      </c>
      <c r="C555" s="16" t="e">
        <f t="shared" si="62"/>
        <v>#N/A</v>
      </c>
      <c r="D555" s="16" t="e">
        <f t="shared" si="57"/>
        <v>#N/A</v>
      </c>
      <c r="F555" t="str">
        <f t="shared" si="58"/>
        <v/>
      </c>
      <c r="G555" t="str">
        <f t="shared" si="59"/>
        <v/>
      </c>
      <c r="H555" t="e">
        <f t="shared" si="61"/>
        <v>#N/A</v>
      </c>
      <c r="I555" t="e">
        <f t="shared" si="60"/>
        <v>#N/A</v>
      </c>
      <c r="K555" t="str">
        <f>MID(INDEX('Old Paths'!$B$10:$AW$25,MOD(ROW()-1,16)+1,INT((ROW()-1)/16)+1),15,2)</f>
        <v/>
      </c>
      <c r="M555" t="s">
        <v>0</v>
      </c>
      <c r="N555" t="s">
        <v>0</v>
      </c>
    </row>
    <row r="556" spans="1:14">
      <c r="A556" s="16" t="e">
        <f>INDEX('Old Paths'!$B$80:$CS$95,MOD(ROW()-1,16)+1,INT((ROW()-1)/16)*2+COLUMN())</f>
        <v>#N/A</v>
      </c>
      <c r="B556" s="16" t="e">
        <f>-1*INDEX('Old Paths'!$B$80:$CS$95,MOD(ROW()-1,16)+1,INT((ROW()-1)/16)*2+COLUMN())</f>
        <v>#N/A</v>
      </c>
      <c r="C556" s="16" t="e">
        <f t="shared" si="62"/>
        <v>#N/A</v>
      </c>
      <c r="D556" s="16" t="e">
        <f t="shared" si="57"/>
        <v>#N/A</v>
      </c>
      <c r="F556" t="str">
        <f t="shared" si="58"/>
        <v/>
      </c>
      <c r="G556" t="str">
        <f t="shared" si="59"/>
        <v/>
      </c>
      <c r="H556" t="e">
        <f t="shared" si="61"/>
        <v>#N/A</v>
      </c>
      <c r="I556" t="e">
        <f t="shared" si="60"/>
        <v>#N/A</v>
      </c>
      <c r="K556" t="str">
        <f>MID(INDEX('Old Paths'!$B$10:$AW$25,MOD(ROW()-1,16)+1,INT((ROW()-1)/16)+1),15,2)</f>
        <v/>
      </c>
      <c r="M556" t="s">
        <v>0</v>
      </c>
      <c r="N556" t="s">
        <v>0</v>
      </c>
    </row>
    <row r="557" spans="1:14">
      <c r="A557" s="16" t="e">
        <f>INDEX('Old Paths'!$B$80:$CS$95,MOD(ROW()-1,16)+1,INT((ROW()-1)/16)*2+COLUMN())</f>
        <v>#N/A</v>
      </c>
      <c r="B557" s="16" t="e">
        <f>-1*INDEX('Old Paths'!$B$80:$CS$95,MOD(ROW()-1,16)+1,INT((ROW()-1)/16)*2+COLUMN())</f>
        <v>#N/A</v>
      </c>
      <c r="C557" s="16" t="e">
        <f t="shared" si="62"/>
        <v>#N/A</v>
      </c>
      <c r="D557" s="16" t="e">
        <f t="shared" si="57"/>
        <v>#N/A</v>
      </c>
      <c r="F557" t="str">
        <f t="shared" si="58"/>
        <v/>
      </c>
      <c r="G557" t="str">
        <f t="shared" si="59"/>
        <v/>
      </c>
      <c r="H557" t="e">
        <f t="shared" si="61"/>
        <v>#N/A</v>
      </c>
      <c r="I557" t="e">
        <f t="shared" si="60"/>
        <v>#N/A</v>
      </c>
      <c r="K557" t="str">
        <f>MID(INDEX('Old Paths'!$B$10:$AW$25,MOD(ROW()-1,16)+1,INT((ROW()-1)/16)+1),15,2)</f>
        <v/>
      </c>
      <c r="M557" t="s">
        <v>0</v>
      </c>
      <c r="N557" t="s">
        <v>0</v>
      </c>
    </row>
    <row r="558" spans="1:14">
      <c r="A558" s="16" t="e">
        <f>INDEX('Old Paths'!$B$80:$CS$95,MOD(ROW()-1,16)+1,INT((ROW()-1)/16)*2+COLUMN())</f>
        <v>#N/A</v>
      </c>
      <c r="B558" s="16" t="e">
        <f>-1*INDEX('Old Paths'!$B$80:$CS$95,MOD(ROW()-1,16)+1,INT((ROW()-1)/16)*2+COLUMN())</f>
        <v>#N/A</v>
      </c>
      <c r="C558" s="16" t="e">
        <f t="shared" si="62"/>
        <v>#N/A</v>
      </c>
      <c r="D558" s="16" t="e">
        <f t="shared" si="57"/>
        <v>#N/A</v>
      </c>
      <c r="F558" t="str">
        <f t="shared" si="58"/>
        <v/>
      </c>
      <c r="G558" t="str">
        <f t="shared" si="59"/>
        <v/>
      </c>
      <c r="H558" t="e">
        <f t="shared" si="61"/>
        <v>#N/A</v>
      </c>
      <c r="I558" t="e">
        <f t="shared" si="60"/>
        <v>#N/A</v>
      </c>
      <c r="K558" t="str">
        <f>MID(INDEX('Old Paths'!$B$10:$AW$25,MOD(ROW()-1,16)+1,INT((ROW()-1)/16)+1),15,2)</f>
        <v/>
      </c>
      <c r="M558" t="s">
        <v>0</v>
      </c>
      <c r="N558" t="s">
        <v>0</v>
      </c>
    </row>
    <row r="559" spans="1:14">
      <c r="A559" s="16" t="e">
        <f>INDEX('Old Paths'!$B$80:$CS$95,MOD(ROW()-1,16)+1,INT((ROW()-1)/16)*2+COLUMN())</f>
        <v>#N/A</v>
      </c>
      <c r="B559" s="16" t="e">
        <f>-1*INDEX('Old Paths'!$B$80:$CS$95,MOD(ROW()-1,16)+1,INT((ROW()-1)/16)*2+COLUMN())</f>
        <v>#N/A</v>
      </c>
      <c r="C559" s="16" t="e">
        <f t="shared" si="62"/>
        <v>#N/A</v>
      </c>
      <c r="D559" s="16" t="e">
        <f t="shared" si="57"/>
        <v>#N/A</v>
      </c>
      <c r="F559" t="str">
        <f t="shared" si="58"/>
        <v/>
      </c>
      <c r="G559" t="str">
        <f t="shared" si="59"/>
        <v/>
      </c>
      <c r="H559" t="e">
        <f t="shared" si="61"/>
        <v>#N/A</v>
      </c>
      <c r="I559" t="e">
        <f t="shared" si="60"/>
        <v>#N/A</v>
      </c>
      <c r="K559" t="str">
        <f>MID(INDEX('Old Paths'!$B$10:$AW$25,MOD(ROW()-1,16)+1,INT((ROW()-1)/16)+1),15,2)</f>
        <v/>
      </c>
      <c r="M559" t="s">
        <v>447</v>
      </c>
      <c r="N559" t="s">
        <v>0</v>
      </c>
    </row>
    <row r="560" spans="1:14">
      <c r="A560" s="16" t="e">
        <f>INDEX('Old Paths'!$B$80:$CS$95,MOD(ROW()-1,16)+1,INT((ROW()-1)/16)*2+COLUMN())</f>
        <v>#N/A</v>
      </c>
      <c r="B560" s="16" t="e">
        <f>-1*INDEX('Old Paths'!$B$80:$CS$95,MOD(ROW()-1,16)+1,INT((ROW()-1)/16)*2+COLUMN())</f>
        <v>#N/A</v>
      </c>
      <c r="C560" s="16" t="e">
        <f t="shared" si="62"/>
        <v>#N/A</v>
      </c>
      <c r="D560" s="16" t="e">
        <f t="shared" si="57"/>
        <v>#N/A</v>
      </c>
      <c r="F560" t="str">
        <f t="shared" si="58"/>
        <v/>
      </c>
      <c r="G560" t="str">
        <f t="shared" si="59"/>
        <v/>
      </c>
      <c r="H560" t="e">
        <f t="shared" si="61"/>
        <v>#N/A</v>
      </c>
      <c r="I560" t="e">
        <f t="shared" si="60"/>
        <v>#N/A</v>
      </c>
      <c r="K560" t="str">
        <f>MID(INDEX('Old Paths'!$B$10:$AW$25,MOD(ROW()-1,16)+1,INT((ROW()-1)/16)+1),15,2)</f>
        <v/>
      </c>
      <c r="M560" t="s">
        <v>0</v>
      </c>
      <c r="N560" t="s">
        <v>0</v>
      </c>
    </row>
    <row r="561" spans="1:14">
      <c r="A561" s="16">
        <f>INDEX('Old Paths'!$B$80:$CS$95,MOD(ROW()-1,16)+1,INT((ROW()-1)/16)*2+COLUMN())</f>
        <v>69</v>
      </c>
      <c r="B561" s="16">
        <f>-1*INDEX('Old Paths'!$B$80:$CS$95,MOD(ROW()-1,16)+1,INT((ROW()-1)/16)*2+COLUMN())</f>
        <v>-15</v>
      </c>
      <c r="C561" s="16">
        <f t="shared" si="62"/>
        <v>-8</v>
      </c>
      <c r="D561" s="16">
        <f t="shared" si="57"/>
        <v>-1</v>
      </c>
      <c r="F561">
        <f t="shared" si="58"/>
        <v>0.125</v>
      </c>
      <c r="G561">
        <f t="shared" si="59"/>
        <v>7.1250163489017977</v>
      </c>
      <c r="H561">
        <f t="shared" si="61"/>
        <v>7.1250163489017977</v>
      </c>
      <c r="I561">
        <f t="shared" si="60"/>
        <v>-172.8749836510982</v>
      </c>
      <c r="K561" t="str">
        <f>MID(INDEX('Old Paths'!$B$10:$AW$25,MOD(ROW()-1,16)+1,INT((ROW()-1)/16)+1),15,2)</f>
        <v>03</v>
      </c>
      <c r="M561" t="s">
        <v>0</v>
      </c>
      <c r="N561" t="s">
        <v>0</v>
      </c>
    </row>
    <row r="562" spans="1:14">
      <c r="A562" s="16">
        <f>INDEX('Old Paths'!$B$80:$CS$95,MOD(ROW()-1,16)+1,INT((ROW()-1)/16)*2+COLUMN())</f>
        <v>61</v>
      </c>
      <c r="B562" s="16">
        <f>-1*INDEX('Old Paths'!$B$80:$CS$95,MOD(ROW()-1,16)+1,INT((ROW()-1)/16)*2+COLUMN())</f>
        <v>-16</v>
      </c>
      <c r="C562" s="16">
        <f t="shared" si="62"/>
        <v>-8</v>
      </c>
      <c r="D562" s="16">
        <f t="shared" si="57"/>
        <v>-1</v>
      </c>
      <c r="F562">
        <f t="shared" si="58"/>
        <v>0.125</v>
      </c>
      <c r="G562">
        <f t="shared" si="59"/>
        <v>7.1250163489017977</v>
      </c>
      <c r="H562">
        <f t="shared" si="61"/>
        <v>7.1250163489017977</v>
      </c>
      <c r="I562">
        <f t="shared" si="60"/>
        <v>-172.8749836510982</v>
      </c>
      <c r="K562" t="str">
        <f>MID(INDEX('Old Paths'!$B$10:$AW$25,MOD(ROW()-1,16)+1,INT((ROW()-1)/16)+1),15,2)</f>
        <v>03</v>
      </c>
      <c r="M562" t="s">
        <v>0</v>
      </c>
      <c r="N562" t="s">
        <v>0</v>
      </c>
    </row>
    <row r="563" spans="1:14">
      <c r="A563" s="16">
        <f>INDEX('Old Paths'!$B$80:$CS$95,MOD(ROW()-1,16)+1,INT((ROW()-1)/16)*2+COLUMN())</f>
        <v>53</v>
      </c>
      <c r="B563" s="16">
        <f>-1*INDEX('Old Paths'!$B$80:$CS$95,MOD(ROW()-1,16)+1,INT((ROW()-1)/16)*2+COLUMN())</f>
        <v>-17</v>
      </c>
      <c r="C563" s="16">
        <f t="shared" si="62"/>
        <v>-6</v>
      </c>
      <c r="D563" s="16">
        <f t="shared" si="57"/>
        <v>-3</v>
      </c>
      <c r="F563">
        <f t="shared" si="58"/>
        <v>0.5</v>
      </c>
      <c r="G563">
        <f t="shared" si="59"/>
        <v>26.56505117707799</v>
      </c>
      <c r="H563">
        <f t="shared" si="61"/>
        <v>26.56505117707799</v>
      </c>
      <c r="I563">
        <f t="shared" si="60"/>
        <v>-153.43494882292202</v>
      </c>
      <c r="K563" t="str">
        <f>MID(INDEX('Old Paths'!$B$10:$AW$25,MOD(ROW()-1,16)+1,INT((ROW()-1)/16)+1),15,2)</f>
        <v>02</v>
      </c>
      <c r="M563" t="s">
        <v>0</v>
      </c>
      <c r="N563" t="s">
        <v>0</v>
      </c>
    </row>
    <row r="564" spans="1:14">
      <c r="A564" s="16">
        <f>INDEX('Old Paths'!$B$80:$CS$95,MOD(ROW()-1,16)+1,INT((ROW()-1)/16)*2+COLUMN())</f>
        <v>47</v>
      </c>
      <c r="B564" s="16">
        <f>-1*INDEX('Old Paths'!$B$80:$CS$95,MOD(ROW()-1,16)+1,INT((ROW()-1)/16)*2+COLUMN())</f>
        <v>-20</v>
      </c>
      <c r="C564" s="16">
        <f t="shared" si="62"/>
        <v>-9</v>
      </c>
      <c r="D564" s="16">
        <f t="shared" si="57"/>
        <v>1</v>
      </c>
      <c r="F564">
        <f t="shared" si="58"/>
        <v>-0.1111111111111111</v>
      </c>
      <c r="G564">
        <f t="shared" si="59"/>
        <v>-6.3401917459099089</v>
      </c>
      <c r="H564">
        <f t="shared" si="61"/>
        <v>-6.3401917459099089</v>
      </c>
      <c r="I564">
        <f t="shared" si="60"/>
        <v>-6.3401917459099089</v>
      </c>
      <c r="K564" t="str">
        <f>MID(INDEX('Old Paths'!$B$10:$AW$25,MOD(ROW()-1,16)+1,INT((ROW()-1)/16)+1),15,2)</f>
        <v>04</v>
      </c>
      <c r="M564" t="s">
        <v>0</v>
      </c>
      <c r="N564" t="s">
        <v>0</v>
      </c>
    </row>
    <row r="565" spans="1:14">
      <c r="A565" s="16">
        <f>INDEX('Old Paths'!$B$80:$CS$95,MOD(ROW()-1,16)+1,INT((ROW()-1)/16)*2+COLUMN())</f>
        <v>38</v>
      </c>
      <c r="B565" s="16">
        <f>-1*INDEX('Old Paths'!$B$80:$CS$95,MOD(ROW()-1,16)+1,INT((ROW()-1)/16)*2+COLUMN())</f>
        <v>-19</v>
      </c>
      <c r="C565" s="16">
        <f t="shared" si="62"/>
        <v>-3</v>
      </c>
      <c r="D565" s="16">
        <f t="shared" si="57"/>
        <v>3</v>
      </c>
      <c r="F565">
        <f t="shared" si="58"/>
        <v>-1</v>
      </c>
      <c r="G565">
        <f t="shared" si="59"/>
        <v>-45</v>
      </c>
      <c r="H565">
        <f t="shared" si="61"/>
        <v>-45</v>
      </c>
      <c r="I565">
        <f t="shared" si="60"/>
        <v>-45</v>
      </c>
      <c r="K565" t="str">
        <f>MID(INDEX('Old Paths'!$B$10:$AW$25,MOD(ROW()-1,16)+1,INT((ROW()-1)/16)+1),15,2)</f>
        <v>05</v>
      </c>
      <c r="M565" t="s">
        <v>0</v>
      </c>
      <c r="N565" t="s">
        <v>0</v>
      </c>
    </row>
    <row r="566" spans="1:14">
      <c r="A566" s="16">
        <f>INDEX('Old Paths'!$B$80:$CS$95,MOD(ROW()-1,16)+1,INT((ROW()-1)/16)*2+COLUMN())</f>
        <v>35</v>
      </c>
      <c r="B566" s="16">
        <f>-1*INDEX('Old Paths'!$B$80:$CS$95,MOD(ROW()-1,16)+1,INT((ROW()-1)/16)*2+COLUMN())</f>
        <v>-16</v>
      </c>
      <c r="C566" s="16">
        <f t="shared" si="62"/>
        <v>-2</v>
      </c>
      <c r="D566" s="16">
        <f t="shared" si="57"/>
        <v>6</v>
      </c>
      <c r="F566">
        <f t="shared" si="58"/>
        <v>-3</v>
      </c>
      <c r="G566">
        <f t="shared" si="59"/>
        <v>-71.56505117707799</v>
      </c>
      <c r="H566">
        <f t="shared" si="61"/>
        <v>-71.56505117707799</v>
      </c>
      <c r="I566">
        <f t="shared" si="60"/>
        <v>-71.56505117707799</v>
      </c>
      <c r="K566" t="str">
        <f>MID(INDEX('Old Paths'!$B$10:$AW$25,MOD(ROW()-1,16)+1,INT((ROW()-1)/16)+1),15,2)</f>
        <v>07</v>
      </c>
      <c r="M566" t="s">
        <v>0</v>
      </c>
      <c r="N566" t="s">
        <v>0</v>
      </c>
    </row>
    <row r="567" spans="1:14">
      <c r="A567" s="16">
        <f>INDEX('Old Paths'!$B$80:$CS$95,MOD(ROW()-1,16)+1,INT((ROW()-1)/16)*2+COLUMN())</f>
        <v>33</v>
      </c>
      <c r="B567" s="16">
        <f>-1*INDEX('Old Paths'!$B$80:$CS$95,MOD(ROW()-1,16)+1,INT((ROW()-1)/16)*2+COLUMN())</f>
        <v>-10</v>
      </c>
      <c r="C567" s="16" t="e">
        <f t="shared" si="62"/>
        <v>#N/A</v>
      </c>
      <c r="D567" s="16" t="e">
        <f t="shared" si="57"/>
        <v>#N/A</v>
      </c>
      <c r="F567" t="str">
        <f t="shared" si="58"/>
        <v/>
      </c>
      <c r="G567" t="str">
        <f t="shared" si="59"/>
        <v/>
      </c>
      <c r="H567" t="e">
        <f t="shared" si="61"/>
        <v>#N/A</v>
      </c>
      <c r="I567" t="e">
        <f t="shared" si="60"/>
        <v>#N/A</v>
      </c>
      <c r="K567" t="str">
        <f>MID(INDEX('Old Paths'!$B$10:$AW$25,MOD(ROW()-1,16)+1,INT((ROW()-1)/16)+1),15,2)</f>
        <v>00</v>
      </c>
      <c r="M567" t="s">
        <v>0</v>
      </c>
      <c r="N567" t="s">
        <v>0</v>
      </c>
    </row>
    <row r="568" spans="1:14">
      <c r="A568" s="16" t="e">
        <f>INDEX('Old Paths'!$B$80:$CS$95,MOD(ROW()-1,16)+1,INT((ROW()-1)/16)*2+COLUMN())</f>
        <v>#N/A</v>
      </c>
      <c r="B568" s="16" t="e">
        <f>-1*INDEX('Old Paths'!$B$80:$CS$95,MOD(ROW()-1,16)+1,INT((ROW()-1)/16)*2+COLUMN())</f>
        <v>#N/A</v>
      </c>
      <c r="C568" s="16" t="e">
        <f t="shared" si="62"/>
        <v>#N/A</v>
      </c>
      <c r="D568" s="16" t="e">
        <f t="shared" si="57"/>
        <v>#N/A</v>
      </c>
      <c r="F568" t="str">
        <f t="shared" si="58"/>
        <v/>
      </c>
      <c r="G568" t="str">
        <f t="shared" si="59"/>
        <v/>
      </c>
      <c r="H568" t="e">
        <f t="shared" si="61"/>
        <v>#N/A</v>
      </c>
      <c r="I568" t="e">
        <f t="shared" si="60"/>
        <v>#N/A</v>
      </c>
      <c r="K568" t="str">
        <f>MID(INDEX('Old Paths'!$B$10:$AW$25,MOD(ROW()-1,16)+1,INT((ROW()-1)/16)+1),15,2)</f>
        <v/>
      </c>
      <c r="M568" t="s">
        <v>0</v>
      </c>
      <c r="N568" t="s">
        <v>0</v>
      </c>
    </row>
    <row r="569" spans="1:14">
      <c r="A569" s="16" t="e">
        <f>INDEX('Old Paths'!$B$80:$CS$95,MOD(ROW()-1,16)+1,INT((ROW()-1)/16)*2+COLUMN())</f>
        <v>#N/A</v>
      </c>
      <c r="B569" s="16" t="e">
        <f>-1*INDEX('Old Paths'!$B$80:$CS$95,MOD(ROW()-1,16)+1,INT((ROW()-1)/16)*2+COLUMN())</f>
        <v>#N/A</v>
      </c>
      <c r="C569" s="16" t="e">
        <f t="shared" si="62"/>
        <v>#N/A</v>
      </c>
      <c r="D569" s="16" t="e">
        <f t="shared" si="57"/>
        <v>#N/A</v>
      </c>
      <c r="F569" t="str">
        <f t="shared" si="58"/>
        <v/>
      </c>
      <c r="G569" t="str">
        <f t="shared" si="59"/>
        <v/>
      </c>
      <c r="H569" t="e">
        <f t="shared" si="61"/>
        <v>#N/A</v>
      </c>
      <c r="I569" t="e">
        <f t="shared" si="60"/>
        <v>#N/A</v>
      </c>
      <c r="K569" t="str">
        <f>MID(INDEX('Old Paths'!$B$10:$AW$25,MOD(ROW()-1,16)+1,INT((ROW()-1)/16)+1),15,2)</f>
        <v/>
      </c>
      <c r="M569" t="s">
        <v>447</v>
      </c>
      <c r="N569" t="s">
        <v>0</v>
      </c>
    </row>
    <row r="570" spans="1:14">
      <c r="A570" s="16" t="e">
        <f>INDEX('Old Paths'!$B$80:$CS$95,MOD(ROW()-1,16)+1,INT((ROW()-1)/16)*2+COLUMN())</f>
        <v>#N/A</v>
      </c>
      <c r="B570" s="16" t="e">
        <f>-1*INDEX('Old Paths'!$B$80:$CS$95,MOD(ROW()-1,16)+1,INT((ROW()-1)/16)*2+COLUMN())</f>
        <v>#N/A</v>
      </c>
      <c r="C570" s="16" t="e">
        <f t="shared" si="62"/>
        <v>#N/A</v>
      </c>
      <c r="D570" s="16" t="e">
        <f t="shared" si="57"/>
        <v>#N/A</v>
      </c>
      <c r="F570" t="str">
        <f t="shared" si="58"/>
        <v/>
      </c>
      <c r="G570" t="str">
        <f t="shared" si="59"/>
        <v/>
      </c>
      <c r="H570" t="e">
        <f t="shared" si="61"/>
        <v>#N/A</v>
      </c>
      <c r="I570" t="e">
        <f t="shared" si="60"/>
        <v>#N/A</v>
      </c>
      <c r="K570" t="str">
        <f>MID(INDEX('Old Paths'!$B$10:$AW$25,MOD(ROW()-1,16)+1,INT((ROW()-1)/16)+1),15,2)</f>
        <v/>
      </c>
      <c r="M570" t="s">
        <v>0</v>
      </c>
      <c r="N570" t="s">
        <v>0</v>
      </c>
    </row>
    <row r="571" spans="1:14">
      <c r="A571" s="16" t="e">
        <f>INDEX('Old Paths'!$B$80:$CS$95,MOD(ROW()-1,16)+1,INT((ROW()-1)/16)*2+COLUMN())</f>
        <v>#N/A</v>
      </c>
      <c r="B571" s="16" t="e">
        <f>-1*INDEX('Old Paths'!$B$80:$CS$95,MOD(ROW()-1,16)+1,INT((ROW()-1)/16)*2+COLUMN())</f>
        <v>#N/A</v>
      </c>
      <c r="C571" s="16" t="e">
        <f t="shared" si="62"/>
        <v>#N/A</v>
      </c>
      <c r="D571" s="16" t="e">
        <f t="shared" si="57"/>
        <v>#N/A</v>
      </c>
      <c r="F571" t="str">
        <f t="shared" si="58"/>
        <v/>
      </c>
      <c r="G571" t="str">
        <f t="shared" si="59"/>
        <v/>
      </c>
      <c r="H571" t="e">
        <f t="shared" si="61"/>
        <v>#N/A</v>
      </c>
      <c r="I571" t="e">
        <f t="shared" si="60"/>
        <v>#N/A</v>
      </c>
      <c r="K571" t="str">
        <f>MID(INDEX('Old Paths'!$B$10:$AW$25,MOD(ROW()-1,16)+1,INT((ROW()-1)/16)+1),15,2)</f>
        <v/>
      </c>
      <c r="M571" t="s">
        <v>0</v>
      </c>
      <c r="N571" t="s">
        <v>0</v>
      </c>
    </row>
    <row r="572" spans="1:14">
      <c r="A572" s="16" t="e">
        <f>INDEX('Old Paths'!$B$80:$CS$95,MOD(ROW()-1,16)+1,INT((ROW()-1)/16)*2+COLUMN())</f>
        <v>#N/A</v>
      </c>
      <c r="B572" s="16" t="e">
        <f>-1*INDEX('Old Paths'!$B$80:$CS$95,MOD(ROW()-1,16)+1,INT((ROW()-1)/16)*2+COLUMN())</f>
        <v>#N/A</v>
      </c>
      <c r="C572" s="16" t="e">
        <f t="shared" si="62"/>
        <v>#N/A</v>
      </c>
      <c r="D572" s="16" t="e">
        <f t="shared" si="57"/>
        <v>#N/A</v>
      </c>
      <c r="F572" t="str">
        <f t="shared" si="58"/>
        <v/>
      </c>
      <c r="G572" t="str">
        <f t="shared" si="59"/>
        <v/>
      </c>
      <c r="H572" t="e">
        <f t="shared" si="61"/>
        <v>#N/A</v>
      </c>
      <c r="I572" t="e">
        <f t="shared" si="60"/>
        <v>#N/A</v>
      </c>
      <c r="K572" t="str">
        <f>MID(INDEX('Old Paths'!$B$10:$AW$25,MOD(ROW()-1,16)+1,INT((ROW()-1)/16)+1),15,2)</f>
        <v/>
      </c>
      <c r="M572" t="s">
        <v>0</v>
      </c>
      <c r="N572" t="s">
        <v>0</v>
      </c>
    </row>
    <row r="573" spans="1:14">
      <c r="A573" s="16" t="e">
        <f>INDEX('Old Paths'!$B$80:$CS$95,MOD(ROW()-1,16)+1,INT((ROW()-1)/16)*2+COLUMN())</f>
        <v>#N/A</v>
      </c>
      <c r="B573" s="16" t="e">
        <f>-1*INDEX('Old Paths'!$B$80:$CS$95,MOD(ROW()-1,16)+1,INT((ROW()-1)/16)*2+COLUMN())</f>
        <v>#N/A</v>
      </c>
      <c r="C573" s="16" t="e">
        <f t="shared" si="62"/>
        <v>#N/A</v>
      </c>
      <c r="D573" s="16" t="e">
        <f t="shared" si="57"/>
        <v>#N/A</v>
      </c>
      <c r="F573" t="str">
        <f t="shared" si="58"/>
        <v/>
      </c>
      <c r="G573" t="str">
        <f t="shared" si="59"/>
        <v/>
      </c>
      <c r="H573" t="e">
        <f t="shared" si="61"/>
        <v>#N/A</v>
      </c>
      <c r="I573" t="e">
        <f t="shared" si="60"/>
        <v>#N/A</v>
      </c>
      <c r="K573" t="str">
        <f>MID(INDEX('Old Paths'!$B$10:$AW$25,MOD(ROW()-1,16)+1,INT((ROW()-1)/16)+1),15,2)</f>
        <v/>
      </c>
      <c r="M573" t="s">
        <v>0</v>
      </c>
      <c r="N573" t="s">
        <v>0</v>
      </c>
    </row>
    <row r="574" spans="1:14">
      <c r="A574" s="16" t="e">
        <f>INDEX('Old Paths'!$B$80:$CS$95,MOD(ROW()-1,16)+1,INT((ROW()-1)/16)*2+COLUMN())</f>
        <v>#N/A</v>
      </c>
      <c r="B574" s="16" t="e">
        <f>-1*INDEX('Old Paths'!$B$80:$CS$95,MOD(ROW()-1,16)+1,INT((ROW()-1)/16)*2+COLUMN())</f>
        <v>#N/A</v>
      </c>
      <c r="C574" s="16" t="e">
        <f t="shared" si="62"/>
        <v>#N/A</v>
      </c>
      <c r="D574" s="16" t="e">
        <f t="shared" si="57"/>
        <v>#N/A</v>
      </c>
      <c r="F574" t="str">
        <f t="shared" si="58"/>
        <v/>
      </c>
      <c r="G574" t="str">
        <f t="shared" si="59"/>
        <v/>
      </c>
      <c r="H574" t="e">
        <f t="shared" si="61"/>
        <v>#N/A</v>
      </c>
      <c r="I574" t="e">
        <f t="shared" si="60"/>
        <v>#N/A</v>
      </c>
      <c r="K574" t="str">
        <f>MID(INDEX('Old Paths'!$B$10:$AW$25,MOD(ROW()-1,16)+1,INT((ROW()-1)/16)+1),15,2)</f>
        <v/>
      </c>
      <c r="M574" t="s">
        <v>0</v>
      </c>
      <c r="N574" t="s">
        <v>0</v>
      </c>
    </row>
    <row r="575" spans="1:14">
      <c r="A575" s="16" t="e">
        <f>INDEX('Old Paths'!$B$80:$CS$95,MOD(ROW()-1,16)+1,INT((ROW()-1)/16)*2+COLUMN())</f>
        <v>#N/A</v>
      </c>
      <c r="B575" s="16" t="e">
        <f>-1*INDEX('Old Paths'!$B$80:$CS$95,MOD(ROW()-1,16)+1,INT((ROW()-1)/16)*2+COLUMN())</f>
        <v>#N/A</v>
      </c>
      <c r="C575" s="16" t="e">
        <f t="shared" si="62"/>
        <v>#N/A</v>
      </c>
      <c r="D575" s="16" t="e">
        <f t="shared" si="57"/>
        <v>#N/A</v>
      </c>
      <c r="F575" t="str">
        <f t="shared" si="58"/>
        <v/>
      </c>
      <c r="G575" t="str">
        <f t="shared" si="59"/>
        <v/>
      </c>
      <c r="H575" t="e">
        <f t="shared" si="61"/>
        <v>#N/A</v>
      </c>
      <c r="I575" t="e">
        <f t="shared" si="60"/>
        <v>#N/A</v>
      </c>
      <c r="K575" t="str">
        <f>MID(INDEX('Old Paths'!$B$10:$AW$25,MOD(ROW()-1,16)+1,INT((ROW()-1)/16)+1),15,2)</f>
        <v/>
      </c>
      <c r="M575" t="s">
        <v>0</v>
      </c>
      <c r="N575" t="s">
        <v>0</v>
      </c>
    </row>
    <row r="576" spans="1:14">
      <c r="A576" s="16" t="e">
        <f>INDEX('Old Paths'!$B$80:$CS$95,MOD(ROW()-1,16)+1,INT((ROW()-1)/16)*2+COLUMN())</f>
        <v>#N/A</v>
      </c>
      <c r="B576" s="16" t="e">
        <f>-1*INDEX('Old Paths'!$B$80:$CS$95,MOD(ROW()-1,16)+1,INT((ROW()-1)/16)*2+COLUMN())</f>
        <v>#N/A</v>
      </c>
      <c r="C576" s="16" t="e">
        <f t="shared" si="62"/>
        <v>#N/A</v>
      </c>
      <c r="D576" s="16" t="e">
        <f t="shared" si="57"/>
        <v>#N/A</v>
      </c>
      <c r="F576" t="str">
        <f t="shared" si="58"/>
        <v/>
      </c>
      <c r="G576" t="str">
        <f t="shared" si="59"/>
        <v/>
      </c>
      <c r="H576" t="e">
        <f t="shared" si="61"/>
        <v>#N/A</v>
      </c>
      <c r="I576" t="e">
        <f t="shared" si="60"/>
        <v>#N/A</v>
      </c>
      <c r="K576" t="str">
        <f>MID(INDEX('Old Paths'!$B$10:$AW$25,MOD(ROW()-1,16)+1,INT((ROW()-1)/16)+1),15,2)</f>
        <v/>
      </c>
      <c r="M576" t="s">
        <v>0</v>
      </c>
      <c r="N576" t="s">
        <v>0</v>
      </c>
    </row>
    <row r="577" spans="1:14">
      <c r="A577" s="16">
        <f>INDEX('Old Paths'!$B$80:$CS$95,MOD(ROW()-1,16)+1,INT((ROW()-1)/16)*2+COLUMN())</f>
        <v>6</v>
      </c>
      <c r="B577" s="16">
        <f>-1*INDEX('Old Paths'!$B$80:$CS$95,MOD(ROW()-1,16)+1,INT((ROW()-1)/16)*2+COLUMN())</f>
        <v>-5</v>
      </c>
      <c r="C577" s="16">
        <f t="shared" si="62"/>
        <v>-2</v>
      </c>
      <c r="D577" s="16">
        <f t="shared" ref="D577:D640" si="63">IF(AND(OR($A577,$B577),OR($A578,$B578)),B578-B577,"")</f>
        <v>-8</v>
      </c>
      <c r="F577">
        <f t="shared" si="58"/>
        <v>4</v>
      </c>
      <c r="G577">
        <f t="shared" si="59"/>
        <v>75.963756532073532</v>
      </c>
      <c r="H577">
        <f t="shared" si="61"/>
        <v>75.963756532073532</v>
      </c>
      <c r="I577">
        <f t="shared" si="60"/>
        <v>-104.03624346792647</v>
      </c>
      <c r="K577" t="str">
        <f>MID(INDEX('Old Paths'!$B$10:$AW$25,MOD(ROW()-1,16)+1,INT((ROW()-1)/16)+1),15,2)</f>
        <v>00</v>
      </c>
      <c r="M577" t="s">
        <v>0</v>
      </c>
      <c r="N577" t="s">
        <v>0</v>
      </c>
    </row>
    <row r="578" spans="1:14">
      <c r="A578" s="16">
        <f>INDEX('Old Paths'!$B$80:$CS$95,MOD(ROW()-1,16)+1,INT((ROW()-1)/16)*2+COLUMN())</f>
        <v>4</v>
      </c>
      <c r="B578" s="16">
        <f>-1*INDEX('Old Paths'!$B$80:$CS$95,MOD(ROW()-1,16)+1,INT((ROW()-1)/16)*2+COLUMN())</f>
        <v>-13</v>
      </c>
      <c r="C578" s="16">
        <f t="shared" si="62"/>
        <v>-4</v>
      </c>
      <c r="D578" s="16">
        <f t="shared" si="63"/>
        <v>-6</v>
      </c>
      <c r="F578">
        <f t="shared" ref="F578:F641" si="64">IFERROR(D578/C578,"")</f>
        <v>1.5</v>
      </c>
      <c r="G578">
        <f t="shared" ref="G578:G641" si="65">IFERROR(ATAN(F578)*180/PI(),"")</f>
        <v>56.309932474020215</v>
      </c>
      <c r="H578">
        <f t="shared" si="61"/>
        <v>56.309932474020215</v>
      </c>
      <c r="I578">
        <f t="shared" ref="I578:I641" si="66">IF(MAX($C578:$D578)&lt;0,H578-180,IF(AND(D578&lt;0,E578&gt;0),H578+180,H578))</f>
        <v>-123.69006752597979</v>
      </c>
      <c r="K578" t="str">
        <f>MID(INDEX('Old Paths'!$B$10:$AW$25,MOD(ROW()-1,16)+1,INT((ROW()-1)/16)+1),15,2)</f>
        <v>01</v>
      </c>
      <c r="M578" t="s">
        <v>0</v>
      </c>
      <c r="N578" t="s">
        <v>0</v>
      </c>
    </row>
    <row r="579" spans="1:14">
      <c r="A579" s="16">
        <f>INDEX('Old Paths'!$B$80:$CS$95,MOD(ROW()-1,16)+1,INT((ROW()-1)/16)*2+COLUMN())</f>
        <v>0</v>
      </c>
      <c r="B579" s="16">
        <f>-1*INDEX('Old Paths'!$B$80:$CS$95,MOD(ROW()-1,16)+1,INT((ROW()-1)/16)*2+COLUMN())</f>
        <v>-19</v>
      </c>
      <c r="C579" s="16">
        <f t="shared" si="62"/>
        <v>-6</v>
      </c>
      <c r="D579" s="16">
        <f t="shared" si="63"/>
        <v>-8</v>
      </c>
      <c r="F579">
        <f t="shared" si="64"/>
        <v>1.3333333333333333</v>
      </c>
      <c r="G579">
        <f t="shared" si="65"/>
        <v>53.13010235415598</v>
      </c>
      <c r="H579">
        <f t="shared" si="61"/>
        <v>53.13010235415598</v>
      </c>
      <c r="I579">
        <f t="shared" si="66"/>
        <v>-126.86989764584402</v>
      </c>
      <c r="K579" t="str">
        <f>MID(INDEX('Old Paths'!$B$10:$AW$25,MOD(ROW()-1,16)+1,INT((ROW()-1)/16)+1),15,2)</f>
        <v>01</v>
      </c>
      <c r="M579" t="s">
        <v>447</v>
      </c>
      <c r="N579" t="s">
        <v>0</v>
      </c>
    </row>
    <row r="580" spans="1:14">
      <c r="A580" s="16">
        <f>INDEX('Old Paths'!$B$80:$CS$95,MOD(ROW()-1,16)+1,INT((ROW()-1)/16)*2+COLUMN())</f>
        <v>-6</v>
      </c>
      <c r="B580" s="16">
        <f>-1*INDEX('Old Paths'!$B$80:$CS$95,MOD(ROW()-1,16)+1,INT((ROW()-1)/16)*2+COLUMN())</f>
        <v>-27</v>
      </c>
      <c r="C580" s="16">
        <f t="shared" si="62"/>
        <v>-3</v>
      </c>
      <c r="D580" s="16">
        <f t="shared" si="63"/>
        <v>-8</v>
      </c>
      <c r="F580">
        <f t="shared" si="64"/>
        <v>2.6666666666666665</v>
      </c>
      <c r="G580">
        <f t="shared" si="65"/>
        <v>69.443954780416533</v>
      </c>
      <c r="H580">
        <f t="shared" si="61"/>
        <v>69.443954780416533</v>
      </c>
      <c r="I580">
        <f t="shared" si="66"/>
        <v>-110.55604521958347</v>
      </c>
      <c r="K580" t="str">
        <f>MID(INDEX('Old Paths'!$B$10:$AW$25,MOD(ROW()-1,16)+1,INT((ROW()-1)/16)+1),15,2)</f>
        <v>00</v>
      </c>
      <c r="M580" t="s">
        <v>0</v>
      </c>
      <c r="N580" t="s">
        <v>0</v>
      </c>
    </row>
    <row r="581" spans="1:14">
      <c r="A581" s="16">
        <f>INDEX('Old Paths'!$B$80:$CS$95,MOD(ROW()-1,16)+1,INT((ROW()-1)/16)*2+COLUMN())</f>
        <v>-9</v>
      </c>
      <c r="B581" s="16">
        <f>-1*INDEX('Old Paths'!$B$80:$CS$95,MOD(ROW()-1,16)+1,INT((ROW()-1)/16)*2+COLUMN())</f>
        <v>-35</v>
      </c>
      <c r="C581" s="16">
        <f t="shared" si="62"/>
        <v>0</v>
      </c>
      <c r="D581" s="16">
        <f t="shared" si="63"/>
        <v>-12</v>
      </c>
      <c r="F581" t="str">
        <f t="shared" si="64"/>
        <v/>
      </c>
      <c r="G581" t="str">
        <f t="shared" si="65"/>
        <v/>
      </c>
      <c r="H581">
        <f t="shared" si="61"/>
        <v>-90</v>
      </c>
      <c r="I581">
        <f t="shared" si="66"/>
        <v>-90</v>
      </c>
      <c r="K581" t="str">
        <f>MID(INDEX('Old Paths'!$B$10:$AW$25,MOD(ROW()-1,16)+1,INT((ROW()-1)/16)+1),15,2)</f>
        <v>00</v>
      </c>
      <c r="M581" t="s">
        <v>0</v>
      </c>
      <c r="N581" t="s">
        <v>0</v>
      </c>
    </row>
    <row r="582" spans="1:14">
      <c r="A582" s="16">
        <f>INDEX('Old Paths'!$B$80:$CS$95,MOD(ROW()-1,16)+1,INT((ROW()-1)/16)*2+COLUMN())</f>
        <v>-9</v>
      </c>
      <c r="B582" s="16">
        <f>-1*INDEX('Old Paths'!$B$80:$CS$95,MOD(ROW()-1,16)+1,INT((ROW()-1)/16)*2+COLUMN())</f>
        <v>-47</v>
      </c>
      <c r="C582" s="16" t="e">
        <f t="shared" si="62"/>
        <v>#N/A</v>
      </c>
      <c r="D582" s="16" t="e">
        <f t="shared" si="63"/>
        <v>#N/A</v>
      </c>
      <c r="F582" t="str">
        <f t="shared" si="64"/>
        <v/>
      </c>
      <c r="G582" t="str">
        <f t="shared" si="65"/>
        <v/>
      </c>
      <c r="H582" t="e">
        <f t="shared" si="61"/>
        <v>#N/A</v>
      </c>
      <c r="I582" t="e">
        <f t="shared" si="66"/>
        <v>#N/A</v>
      </c>
      <c r="K582" t="str">
        <f>MID(INDEX('Old Paths'!$B$10:$AW$25,MOD(ROW()-1,16)+1,INT((ROW()-1)/16)+1),15,2)</f>
        <v>00</v>
      </c>
      <c r="M582" t="s">
        <v>0</v>
      </c>
      <c r="N582" t="s">
        <v>0</v>
      </c>
    </row>
    <row r="583" spans="1:14">
      <c r="A583" s="16" t="e">
        <f>INDEX('Old Paths'!$B$80:$CS$95,MOD(ROW()-1,16)+1,INT((ROW()-1)/16)*2+COLUMN())</f>
        <v>#N/A</v>
      </c>
      <c r="B583" s="16" t="e">
        <f>-1*INDEX('Old Paths'!$B$80:$CS$95,MOD(ROW()-1,16)+1,INT((ROW()-1)/16)*2+COLUMN())</f>
        <v>#N/A</v>
      </c>
      <c r="C583" s="16" t="e">
        <f t="shared" si="62"/>
        <v>#N/A</v>
      </c>
      <c r="D583" s="16" t="e">
        <f t="shared" si="63"/>
        <v>#N/A</v>
      </c>
      <c r="F583" t="str">
        <f t="shared" si="64"/>
        <v/>
      </c>
      <c r="G583" t="str">
        <f t="shared" si="65"/>
        <v/>
      </c>
      <c r="H583" t="e">
        <f t="shared" si="61"/>
        <v>#N/A</v>
      </c>
      <c r="I583" t="e">
        <f t="shared" si="66"/>
        <v>#N/A</v>
      </c>
      <c r="K583" t="str">
        <f>MID(INDEX('Old Paths'!$B$10:$AW$25,MOD(ROW()-1,16)+1,INT((ROW()-1)/16)+1),15,2)</f>
        <v/>
      </c>
      <c r="M583" t="s">
        <v>0</v>
      </c>
      <c r="N583" t="s">
        <v>0</v>
      </c>
    </row>
    <row r="584" spans="1:14">
      <c r="A584" s="16" t="e">
        <f>INDEX('Old Paths'!$B$80:$CS$95,MOD(ROW()-1,16)+1,INT((ROW()-1)/16)*2+COLUMN())</f>
        <v>#N/A</v>
      </c>
      <c r="B584" s="16" t="e">
        <f>-1*INDEX('Old Paths'!$B$80:$CS$95,MOD(ROW()-1,16)+1,INT((ROW()-1)/16)*2+COLUMN())</f>
        <v>#N/A</v>
      </c>
      <c r="C584" s="16" t="e">
        <f t="shared" si="62"/>
        <v>#N/A</v>
      </c>
      <c r="D584" s="16" t="e">
        <f t="shared" si="63"/>
        <v>#N/A</v>
      </c>
      <c r="F584" t="str">
        <f t="shared" si="64"/>
        <v/>
      </c>
      <c r="G584" t="str">
        <f t="shared" si="65"/>
        <v/>
      </c>
      <c r="H584" t="e">
        <f t="shared" si="61"/>
        <v>#N/A</v>
      </c>
      <c r="I584" t="e">
        <f t="shared" si="66"/>
        <v>#N/A</v>
      </c>
      <c r="K584" t="str">
        <f>MID(INDEX('Old Paths'!$B$10:$AW$25,MOD(ROW()-1,16)+1,INT((ROW()-1)/16)+1),15,2)</f>
        <v/>
      </c>
      <c r="M584" t="s">
        <v>0</v>
      </c>
      <c r="N584" t="s">
        <v>0</v>
      </c>
    </row>
    <row r="585" spans="1:14">
      <c r="A585" s="16" t="e">
        <f>INDEX('Old Paths'!$B$80:$CS$95,MOD(ROW()-1,16)+1,INT((ROW()-1)/16)*2+COLUMN())</f>
        <v>#N/A</v>
      </c>
      <c r="B585" s="16" t="e">
        <f>-1*INDEX('Old Paths'!$B$80:$CS$95,MOD(ROW()-1,16)+1,INT((ROW()-1)/16)*2+COLUMN())</f>
        <v>#N/A</v>
      </c>
      <c r="C585" s="16" t="e">
        <f t="shared" si="62"/>
        <v>#N/A</v>
      </c>
      <c r="D585" s="16" t="e">
        <f t="shared" si="63"/>
        <v>#N/A</v>
      </c>
      <c r="F585" t="str">
        <f t="shared" si="64"/>
        <v/>
      </c>
      <c r="G585" t="str">
        <f t="shared" si="65"/>
        <v/>
      </c>
      <c r="H585" t="e">
        <f t="shared" si="61"/>
        <v>#N/A</v>
      </c>
      <c r="I585" t="e">
        <f t="shared" si="66"/>
        <v>#N/A</v>
      </c>
      <c r="K585" t="str">
        <f>MID(INDEX('Old Paths'!$B$10:$AW$25,MOD(ROW()-1,16)+1,INT((ROW()-1)/16)+1),15,2)</f>
        <v/>
      </c>
      <c r="M585" t="s">
        <v>0</v>
      </c>
      <c r="N585" t="s">
        <v>0</v>
      </c>
    </row>
    <row r="586" spans="1:14">
      <c r="A586" s="16" t="e">
        <f>INDEX('Old Paths'!$B$80:$CS$95,MOD(ROW()-1,16)+1,INT((ROW()-1)/16)*2+COLUMN())</f>
        <v>#N/A</v>
      </c>
      <c r="B586" s="16" t="e">
        <f>-1*INDEX('Old Paths'!$B$80:$CS$95,MOD(ROW()-1,16)+1,INT((ROW()-1)/16)*2+COLUMN())</f>
        <v>#N/A</v>
      </c>
      <c r="C586" s="16" t="e">
        <f t="shared" si="62"/>
        <v>#N/A</v>
      </c>
      <c r="D586" s="16" t="e">
        <f t="shared" si="63"/>
        <v>#N/A</v>
      </c>
      <c r="F586" t="str">
        <f t="shared" si="64"/>
        <v/>
      </c>
      <c r="G586" t="str">
        <f t="shared" si="65"/>
        <v/>
      </c>
      <c r="H586" t="e">
        <f t="shared" si="61"/>
        <v>#N/A</v>
      </c>
      <c r="I586" t="e">
        <f t="shared" si="66"/>
        <v>#N/A</v>
      </c>
      <c r="K586" t="str">
        <f>MID(INDEX('Old Paths'!$B$10:$AW$25,MOD(ROW()-1,16)+1,INT((ROW()-1)/16)+1),15,2)</f>
        <v/>
      </c>
      <c r="M586" t="s">
        <v>0</v>
      </c>
      <c r="N586" t="s">
        <v>0</v>
      </c>
    </row>
    <row r="587" spans="1:14">
      <c r="A587" s="16" t="e">
        <f>INDEX('Old Paths'!$B$80:$CS$95,MOD(ROW()-1,16)+1,INT((ROW()-1)/16)*2+COLUMN())</f>
        <v>#N/A</v>
      </c>
      <c r="B587" s="16" t="e">
        <f>-1*INDEX('Old Paths'!$B$80:$CS$95,MOD(ROW()-1,16)+1,INT((ROW()-1)/16)*2+COLUMN())</f>
        <v>#N/A</v>
      </c>
      <c r="C587" s="16" t="e">
        <f t="shared" si="62"/>
        <v>#N/A</v>
      </c>
      <c r="D587" s="16" t="e">
        <f t="shared" si="63"/>
        <v>#N/A</v>
      </c>
      <c r="F587" t="str">
        <f t="shared" si="64"/>
        <v/>
      </c>
      <c r="G587" t="str">
        <f t="shared" si="65"/>
        <v/>
      </c>
      <c r="H587" t="e">
        <f t="shared" si="61"/>
        <v>#N/A</v>
      </c>
      <c r="I587" t="e">
        <f t="shared" si="66"/>
        <v>#N/A</v>
      </c>
      <c r="K587" t="str">
        <f>MID(INDEX('Old Paths'!$B$10:$AW$25,MOD(ROW()-1,16)+1,INT((ROW()-1)/16)+1),15,2)</f>
        <v/>
      </c>
      <c r="M587" t="s">
        <v>0</v>
      </c>
      <c r="N587" t="s">
        <v>0</v>
      </c>
    </row>
    <row r="588" spans="1:14">
      <c r="A588" s="16" t="e">
        <f>INDEX('Old Paths'!$B$80:$CS$95,MOD(ROW()-1,16)+1,INT((ROW()-1)/16)*2+COLUMN())</f>
        <v>#N/A</v>
      </c>
      <c r="B588" s="16" t="e">
        <f>-1*INDEX('Old Paths'!$B$80:$CS$95,MOD(ROW()-1,16)+1,INT((ROW()-1)/16)*2+COLUMN())</f>
        <v>#N/A</v>
      </c>
      <c r="C588" s="16" t="e">
        <f t="shared" si="62"/>
        <v>#N/A</v>
      </c>
      <c r="D588" s="16" t="e">
        <f t="shared" si="63"/>
        <v>#N/A</v>
      </c>
      <c r="F588" t="str">
        <f t="shared" si="64"/>
        <v/>
      </c>
      <c r="G588" t="str">
        <f t="shared" si="65"/>
        <v/>
      </c>
      <c r="H588" t="e">
        <f t="shared" si="61"/>
        <v>#N/A</v>
      </c>
      <c r="I588" t="e">
        <f t="shared" si="66"/>
        <v>#N/A</v>
      </c>
      <c r="K588" t="str">
        <f>MID(INDEX('Old Paths'!$B$10:$AW$25,MOD(ROW()-1,16)+1,INT((ROW()-1)/16)+1),15,2)</f>
        <v/>
      </c>
      <c r="M588" t="s">
        <v>0</v>
      </c>
      <c r="N588" t="s">
        <v>0</v>
      </c>
    </row>
    <row r="589" spans="1:14">
      <c r="A589" s="16" t="e">
        <f>INDEX('Old Paths'!$B$80:$CS$95,MOD(ROW()-1,16)+1,INT((ROW()-1)/16)*2+COLUMN())</f>
        <v>#N/A</v>
      </c>
      <c r="B589" s="16" t="e">
        <f>-1*INDEX('Old Paths'!$B$80:$CS$95,MOD(ROW()-1,16)+1,INT((ROW()-1)/16)*2+COLUMN())</f>
        <v>#N/A</v>
      </c>
      <c r="C589" s="16" t="e">
        <f t="shared" si="62"/>
        <v>#N/A</v>
      </c>
      <c r="D589" s="16" t="e">
        <f t="shared" si="63"/>
        <v>#N/A</v>
      </c>
      <c r="F589" t="str">
        <f t="shared" si="64"/>
        <v/>
      </c>
      <c r="G589" t="str">
        <f t="shared" si="65"/>
        <v/>
      </c>
      <c r="H589" t="e">
        <f t="shared" si="61"/>
        <v>#N/A</v>
      </c>
      <c r="I589" t="e">
        <f t="shared" si="66"/>
        <v>#N/A</v>
      </c>
      <c r="K589" t="str">
        <f>MID(INDEX('Old Paths'!$B$10:$AW$25,MOD(ROW()-1,16)+1,INT((ROW()-1)/16)+1),15,2)</f>
        <v/>
      </c>
      <c r="M589" t="s">
        <v>447</v>
      </c>
      <c r="N589" t="s">
        <v>0</v>
      </c>
    </row>
    <row r="590" spans="1:14">
      <c r="A590" s="16" t="e">
        <f>INDEX('Old Paths'!$B$80:$CS$95,MOD(ROW()-1,16)+1,INT((ROW()-1)/16)*2+COLUMN())</f>
        <v>#N/A</v>
      </c>
      <c r="B590" s="16" t="e">
        <f>-1*INDEX('Old Paths'!$B$80:$CS$95,MOD(ROW()-1,16)+1,INT((ROW()-1)/16)*2+COLUMN())</f>
        <v>#N/A</v>
      </c>
      <c r="C590" s="16" t="e">
        <f t="shared" si="62"/>
        <v>#N/A</v>
      </c>
      <c r="D590" s="16" t="e">
        <f t="shared" si="63"/>
        <v>#N/A</v>
      </c>
      <c r="F590" t="str">
        <f t="shared" si="64"/>
        <v/>
      </c>
      <c r="G590" t="str">
        <f t="shared" si="65"/>
        <v/>
      </c>
      <c r="H590" t="e">
        <f t="shared" si="61"/>
        <v>#N/A</v>
      </c>
      <c r="I590" t="e">
        <f t="shared" si="66"/>
        <v>#N/A</v>
      </c>
      <c r="K590" t="str">
        <f>MID(INDEX('Old Paths'!$B$10:$AW$25,MOD(ROW()-1,16)+1,INT((ROW()-1)/16)+1),15,2)</f>
        <v/>
      </c>
      <c r="M590" t="s">
        <v>0</v>
      </c>
      <c r="N590" t="s">
        <v>0</v>
      </c>
    </row>
    <row r="591" spans="1:14">
      <c r="A591" s="16" t="e">
        <f>INDEX('Old Paths'!$B$80:$CS$95,MOD(ROW()-1,16)+1,INT((ROW()-1)/16)*2+COLUMN())</f>
        <v>#N/A</v>
      </c>
      <c r="B591" s="16" t="e">
        <f>-1*INDEX('Old Paths'!$B$80:$CS$95,MOD(ROW()-1,16)+1,INT((ROW()-1)/16)*2+COLUMN())</f>
        <v>#N/A</v>
      </c>
      <c r="C591" s="16" t="e">
        <f t="shared" si="62"/>
        <v>#N/A</v>
      </c>
      <c r="D591" s="16" t="e">
        <f t="shared" si="63"/>
        <v>#N/A</v>
      </c>
      <c r="F591" t="str">
        <f t="shared" si="64"/>
        <v/>
      </c>
      <c r="G591" t="str">
        <f t="shared" si="65"/>
        <v/>
      </c>
      <c r="H591" t="e">
        <f t="shared" si="61"/>
        <v>#N/A</v>
      </c>
      <c r="I591" t="e">
        <f t="shared" si="66"/>
        <v>#N/A</v>
      </c>
      <c r="K591" t="str">
        <f>MID(INDEX('Old Paths'!$B$10:$AW$25,MOD(ROW()-1,16)+1,INT((ROW()-1)/16)+1),15,2)</f>
        <v/>
      </c>
      <c r="M591" t="s">
        <v>0</v>
      </c>
      <c r="N591" t="s">
        <v>0</v>
      </c>
    </row>
    <row r="592" spans="1:14">
      <c r="A592" s="16" t="e">
        <f>INDEX('Old Paths'!$B$80:$CS$95,MOD(ROW()-1,16)+1,INT((ROW()-1)/16)*2+COLUMN())</f>
        <v>#N/A</v>
      </c>
      <c r="B592" s="16" t="e">
        <f>-1*INDEX('Old Paths'!$B$80:$CS$95,MOD(ROW()-1,16)+1,INT((ROW()-1)/16)*2+COLUMN())</f>
        <v>#N/A</v>
      </c>
      <c r="C592" s="16" t="e">
        <f t="shared" si="62"/>
        <v>#N/A</v>
      </c>
      <c r="D592" s="16" t="e">
        <f t="shared" si="63"/>
        <v>#N/A</v>
      </c>
      <c r="F592" t="str">
        <f t="shared" si="64"/>
        <v/>
      </c>
      <c r="G592" t="str">
        <f t="shared" si="65"/>
        <v/>
      </c>
      <c r="H592" t="e">
        <f t="shared" si="61"/>
        <v>#N/A</v>
      </c>
      <c r="I592" t="e">
        <f t="shared" si="66"/>
        <v>#N/A</v>
      </c>
      <c r="K592" t="str">
        <f>MID(INDEX('Old Paths'!$B$10:$AW$25,MOD(ROW()-1,16)+1,INT((ROW()-1)/16)+1),15,2)</f>
        <v/>
      </c>
      <c r="M592" t="s">
        <v>0</v>
      </c>
      <c r="N592" t="s">
        <v>0</v>
      </c>
    </row>
    <row r="593" spans="1:14">
      <c r="A593" s="16">
        <f>INDEX('Old Paths'!$B$80:$CS$95,MOD(ROW()-1,16)+1,INT((ROW()-1)/16)*2+COLUMN())</f>
        <v>-9</v>
      </c>
      <c r="B593" s="16">
        <f>-1*INDEX('Old Paths'!$B$80:$CS$95,MOD(ROW()-1,16)+1,INT((ROW()-1)/16)*2+COLUMN())</f>
        <v>-47</v>
      </c>
      <c r="C593" s="16">
        <f t="shared" si="62"/>
        <v>3</v>
      </c>
      <c r="D593" s="16">
        <f t="shared" si="63"/>
        <v>-6</v>
      </c>
      <c r="F593">
        <f t="shared" si="64"/>
        <v>-2</v>
      </c>
      <c r="G593">
        <f t="shared" si="65"/>
        <v>-63.43494882292201</v>
      </c>
      <c r="H593">
        <f t="shared" si="61"/>
        <v>-63.43494882292201</v>
      </c>
      <c r="I593">
        <f t="shared" si="66"/>
        <v>-63.43494882292201</v>
      </c>
      <c r="K593" t="str">
        <f>MID(INDEX('Old Paths'!$B$10:$AW$25,MOD(ROW()-1,16)+1,INT((ROW()-1)/16)+1),15,2)</f>
        <v>FE</v>
      </c>
      <c r="M593" t="s">
        <v>0</v>
      </c>
      <c r="N593" t="s">
        <v>0</v>
      </c>
    </row>
    <row r="594" spans="1:14">
      <c r="A594" s="16">
        <f>INDEX('Old Paths'!$B$80:$CS$95,MOD(ROW()-1,16)+1,INT((ROW()-1)/16)*2+COLUMN())</f>
        <v>-6</v>
      </c>
      <c r="B594" s="16">
        <f>-1*INDEX('Old Paths'!$B$80:$CS$95,MOD(ROW()-1,16)+1,INT((ROW()-1)/16)*2+COLUMN())</f>
        <v>-53</v>
      </c>
      <c r="C594" s="16">
        <f t="shared" si="62"/>
        <v>6</v>
      </c>
      <c r="D594" s="16">
        <f t="shared" si="63"/>
        <v>-3</v>
      </c>
      <c r="F594">
        <f t="shared" si="64"/>
        <v>-0.5</v>
      </c>
      <c r="G594">
        <f t="shared" si="65"/>
        <v>-26.56505117707799</v>
      </c>
      <c r="H594">
        <f t="shared" si="61"/>
        <v>-26.56505117707799</v>
      </c>
      <c r="I594">
        <f t="shared" si="66"/>
        <v>-26.56505117707799</v>
      </c>
      <c r="K594" t="str">
        <f>MID(INDEX('Old Paths'!$B$10:$AW$25,MOD(ROW()-1,16)+1,INT((ROW()-1)/16)+1),15,2)</f>
        <v>FD</v>
      </c>
      <c r="M594" t="s">
        <v>0</v>
      </c>
      <c r="N594" t="s">
        <v>0</v>
      </c>
    </row>
    <row r="595" spans="1:14">
      <c r="A595" s="16">
        <f>INDEX('Old Paths'!$B$80:$CS$95,MOD(ROW()-1,16)+1,INT((ROW()-1)/16)*2+COLUMN())</f>
        <v>0</v>
      </c>
      <c r="B595" s="16">
        <f>-1*INDEX('Old Paths'!$B$80:$CS$95,MOD(ROW()-1,16)+1,INT((ROW()-1)/16)*2+COLUMN())</f>
        <v>-56</v>
      </c>
      <c r="C595" s="16">
        <f t="shared" si="62"/>
        <v>6</v>
      </c>
      <c r="D595" s="16">
        <f t="shared" si="63"/>
        <v>0</v>
      </c>
      <c r="F595">
        <f t="shared" si="64"/>
        <v>0</v>
      </c>
      <c r="G595">
        <f t="shared" si="65"/>
        <v>0</v>
      </c>
      <c r="H595">
        <f t="shared" si="61"/>
        <v>0</v>
      </c>
      <c r="I595">
        <f t="shared" si="66"/>
        <v>0</v>
      </c>
      <c r="K595" t="str">
        <f>MID(INDEX('Old Paths'!$B$10:$AW$25,MOD(ROW()-1,16)+1,INT((ROW()-1)/16)+1),15,2)</f>
        <v>FC</v>
      </c>
      <c r="M595" t="s">
        <v>0</v>
      </c>
      <c r="N595" t="s">
        <v>0</v>
      </c>
    </row>
    <row r="596" spans="1:14">
      <c r="A596" s="16">
        <f>INDEX('Old Paths'!$B$80:$CS$95,MOD(ROW()-1,16)+1,INT((ROW()-1)/16)*2+COLUMN())</f>
        <v>6</v>
      </c>
      <c r="B596" s="16">
        <f>-1*INDEX('Old Paths'!$B$80:$CS$95,MOD(ROW()-1,16)+1,INT((ROW()-1)/16)*2+COLUMN())</f>
        <v>-56</v>
      </c>
      <c r="C596" s="16">
        <f t="shared" si="62"/>
        <v>6</v>
      </c>
      <c r="D596" s="16">
        <f t="shared" si="63"/>
        <v>-1</v>
      </c>
      <c r="F596">
        <f t="shared" si="64"/>
        <v>-0.16666666666666666</v>
      </c>
      <c r="G596">
        <f t="shared" si="65"/>
        <v>-9.4623222080256166</v>
      </c>
      <c r="H596">
        <f t="shared" si="61"/>
        <v>-9.4623222080256166</v>
      </c>
      <c r="I596">
        <f t="shared" si="66"/>
        <v>-9.4623222080256166</v>
      </c>
      <c r="K596" t="str">
        <f>MID(INDEX('Old Paths'!$B$10:$AW$25,MOD(ROW()-1,16)+1,INT((ROW()-1)/16)+1),15,2)</f>
        <v>FC</v>
      </c>
      <c r="M596" t="s">
        <v>0</v>
      </c>
      <c r="N596" t="s">
        <v>0</v>
      </c>
    </row>
    <row r="597" spans="1:14">
      <c r="A597" s="16">
        <f>INDEX('Old Paths'!$B$80:$CS$95,MOD(ROW()-1,16)+1,INT((ROW()-1)/16)*2+COLUMN())</f>
        <v>12</v>
      </c>
      <c r="B597" s="16">
        <f>-1*INDEX('Old Paths'!$B$80:$CS$95,MOD(ROW()-1,16)+1,INT((ROW()-1)/16)*2+COLUMN())</f>
        <v>-57</v>
      </c>
      <c r="C597" s="16">
        <f t="shared" si="62"/>
        <v>6</v>
      </c>
      <c r="D597" s="16">
        <f t="shared" si="63"/>
        <v>-2</v>
      </c>
      <c r="F597">
        <f t="shared" si="64"/>
        <v>-0.33333333333333331</v>
      </c>
      <c r="G597">
        <f t="shared" si="65"/>
        <v>-18.43494882292201</v>
      </c>
      <c r="H597">
        <f t="shared" si="61"/>
        <v>-18.43494882292201</v>
      </c>
      <c r="I597">
        <f t="shared" si="66"/>
        <v>-18.43494882292201</v>
      </c>
      <c r="K597" t="str">
        <f>MID(INDEX('Old Paths'!$B$10:$AW$25,MOD(ROW()-1,16)+1,INT((ROW()-1)/16)+1),15,2)</f>
        <v>FC</v>
      </c>
      <c r="M597" t="s">
        <v>0</v>
      </c>
      <c r="N597" t="s">
        <v>0</v>
      </c>
    </row>
    <row r="598" spans="1:14">
      <c r="A598" s="16">
        <f>INDEX('Old Paths'!$B$80:$CS$95,MOD(ROW()-1,16)+1,INT((ROW()-1)/16)*2+COLUMN())</f>
        <v>18</v>
      </c>
      <c r="B598" s="16">
        <f>-1*INDEX('Old Paths'!$B$80:$CS$95,MOD(ROW()-1,16)+1,INT((ROW()-1)/16)*2+COLUMN())</f>
        <v>-59</v>
      </c>
      <c r="C598" s="16" t="e">
        <f t="shared" si="62"/>
        <v>#N/A</v>
      </c>
      <c r="D598" s="16" t="e">
        <f t="shared" si="63"/>
        <v>#N/A</v>
      </c>
      <c r="F598" t="str">
        <f t="shared" si="64"/>
        <v/>
      </c>
      <c r="G598" t="str">
        <f t="shared" si="65"/>
        <v/>
      </c>
      <c r="H598" t="e">
        <f t="shared" si="61"/>
        <v>#N/A</v>
      </c>
      <c r="I598" t="e">
        <f t="shared" si="66"/>
        <v>#N/A</v>
      </c>
      <c r="K598" t="str">
        <f>MID(INDEX('Old Paths'!$B$10:$AW$25,MOD(ROW()-1,16)+1,INT((ROW()-1)/16)+1),15,2)</f>
        <v>00</v>
      </c>
      <c r="M598" t="s">
        <v>0</v>
      </c>
      <c r="N598" t="s">
        <v>0</v>
      </c>
    </row>
    <row r="599" spans="1:14">
      <c r="A599" s="16" t="e">
        <f>INDEX('Old Paths'!$B$80:$CS$95,MOD(ROW()-1,16)+1,INT((ROW()-1)/16)*2+COLUMN())</f>
        <v>#N/A</v>
      </c>
      <c r="B599" s="16" t="e">
        <f>-1*INDEX('Old Paths'!$B$80:$CS$95,MOD(ROW()-1,16)+1,INT((ROW()-1)/16)*2+COLUMN())</f>
        <v>#N/A</v>
      </c>
      <c r="C599" s="16" t="e">
        <f t="shared" si="62"/>
        <v>#N/A</v>
      </c>
      <c r="D599" s="16" t="e">
        <f t="shared" si="63"/>
        <v>#N/A</v>
      </c>
      <c r="F599" t="str">
        <f t="shared" si="64"/>
        <v/>
      </c>
      <c r="G599" t="str">
        <f t="shared" si="65"/>
        <v/>
      </c>
      <c r="H599" t="e">
        <f t="shared" si="61"/>
        <v>#N/A</v>
      </c>
      <c r="I599" t="e">
        <f t="shared" si="66"/>
        <v>#N/A</v>
      </c>
      <c r="K599" t="str">
        <f>MID(INDEX('Old Paths'!$B$10:$AW$25,MOD(ROW()-1,16)+1,INT((ROW()-1)/16)+1),15,2)</f>
        <v/>
      </c>
      <c r="M599" t="s">
        <v>0</v>
      </c>
      <c r="N599" t="s">
        <v>0</v>
      </c>
    </row>
    <row r="600" spans="1:14">
      <c r="A600" s="16" t="e">
        <f>INDEX('Old Paths'!$B$80:$CS$95,MOD(ROW()-1,16)+1,INT((ROW()-1)/16)*2+COLUMN())</f>
        <v>#N/A</v>
      </c>
      <c r="B600" s="16" t="e">
        <f>-1*INDEX('Old Paths'!$B$80:$CS$95,MOD(ROW()-1,16)+1,INT((ROW()-1)/16)*2+COLUMN())</f>
        <v>#N/A</v>
      </c>
      <c r="C600" s="16" t="e">
        <f t="shared" si="62"/>
        <v>#N/A</v>
      </c>
      <c r="D600" s="16" t="e">
        <f t="shared" si="63"/>
        <v>#N/A</v>
      </c>
      <c r="F600" t="str">
        <f t="shared" si="64"/>
        <v/>
      </c>
      <c r="G600" t="str">
        <f t="shared" si="65"/>
        <v/>
      </c>
      <c r="H600" t="e">
        <f t="shared" si="61"/>
        <v>#N/A</v>
      </c>
      <c r="I600" t="e">
        <f t="shared" si="66"/>
        <v>#N/A</v>
      </c>
      <c r="K600" t="str">
        <f>MID(INDEX('Old Paths'!$B$10:$AW$25,MOD(ROW()-1,16)+1,INT((ROW()-1)/16)+1),15,2)</f>
        <v/>
      </c>
      <c r="M600" t="s">
        <v>447</v>
      </c>
      <c r="N600" t="s">
        <v>0</v>
      </c>
    </row>
    <row r="601" spans="1:14">
      <c r="A601" s="16" t="e">
        <f>INDEX('Old Paths'!$B$80:$CS$95,MOD(ROW()-1,16)+1,INT((ROW()-1)/16)*2+COLUMN())</f>
        <v>#N/A</v>
      </c>
      <c r="B601" s="16" t="e">
        <f>-1*INDEX('Old Paths'!$B$80:$CS$95,MOD(ROW()-1,16)+1,INT((ROW()-1)/16)*2+COLUMN())</f>
        <v>#N/A</v>
      </c>
      <c r="C601" s="16" t="e">
        <f t="shared" si="62"/>
        <v>#N/A</v>
      </c>
      <c r="D601" s="16" t="e">
        <f t="shared" si="63"/>
        <v>#N/A</v>
      </c>
      <c r="F601" t="str">
        <f t="shared" si="64"/>
        <v/>
      </c>
      <c r="G601" t="str">
        <f t="shared" si="65"/>
        <v/>
      </c>
      <c r="H601" t="e">
        <f t="shared" si="61"/>
        <v>#N/A</v>
      </c>
      <c r="I601" t="e">
        <f t="shared" si="66"/>
        <v>#N/A</v>
      </c>
      <c r="K601" t="str">
        <f>MID(INDEX('Old Paths'!$B$10:$AW$25,MOD(ROW()-1,16)+1,INT((ROW()-1)/16)+1),15,2)</f>
        <v/>
      </c>
      <c r="M601" t="s">
        <v>0</v>
      </c>
      <c r="N601" t="s">
        <v>0</v>
      </c>
    </row>
    <row r="602" spans="1:14">
      <c r="A602" s="16" t="e">
        <f>INDEX('Old Paths'!$B$80:$CS$95,MOD(ROW()-1,16)+1,INT((ROW()-1)/16)*2+COLUMN())</f>
        <v>#N/A</v>
      </c>
      <c r="B602" s="16" t="e">
        <f>-1*INDEX('Old Paths'!$B$80:$CS$95,MOD(ROW()-1,16)+1,INT((ROW()-1)/16)*2+COLUMN())</f>
        <v>#N/A</v>
      </c>
      <c r="C602" s="16" t="e">
        <f t="shared" si="62"/>
        <v>#N/A</v>
      </c>
      <c r="D602" s="16" t="e">
        <f t="shared" si="63"/>
        <v>#N/A</v>
      </c>
      <c r="F602" t="str">
        <f t="shared" si="64"/>
        <v/>
      </c>
      <c r="G602" t="str">
        <f t="shared" si="65"/>
        <v/>
      </c>
      <c r="H602" t="e">
        <f t="shared" si="61"/>
        <v>#N/A</v>
      </c>
      <c r="I602" t="e">
        <f t="shared" si="66"/>
        <v>#N/A</v>
      </c>
      <c r="K602" t="str">
        <f>MID(INDEX('Old Paths'!$B$10:$AW$25,MOD(ROW()-1,16)+1,INT((ROW()-1)/16)+1),15,2)</f>
        <v/>
      </c>
      <c r="M602" t="s">
        <v>0</v>
      </c>
      <c r="N602" t="s">
        <v>0</v>
      </c>
    </row>
    <row r="603" spans="1:14">
      <c r="A603" s="16" t="e">
        <f>INDEX('Old Paths'!$B$80:$CS$95,MOD(ROW()-1,16)+1,INT((ROW()-1)/16)*2+COLUMN())</f>
        <v>#N/A</v>
      </c>
      <c r="B603" s="16" t="e">
        <f>-1*INDEX('Old Paths'!$B$80:$CS$95,MOD(ROW()-1,16)+1,INT((ROW()-1)/16)*2+COLUMN())</f>
        <v>#N/A</v>
      </c>
      <c r="C603" s="16" t="e">
        <f t="shared" si="62"/>
        <v>#N/A</v>
      </c>
      <c r="D603" s="16" t="e">
        <f t="shared" si="63"/>
        <v>#N/A</v>
      </c>
      <c r="F603" t="str">
        <f t="shared" si="64"/>
        <v/>
      </c>
      <c r="G603" t="str">
        <f t="shared" si="65"/>
        <v/>
      </c>
      <c r="H603" t="e">
        <f t="shared" si="61"/>
        <v>#N/A</v>
      </c>
      <c r="I603" t="e">
        <f t="shared" si="66"/>
        <v>#N/A</v>
      </c>
      <c r="K603" t="str">
        <f>MID(INDEX('Old Paths'!$B$10:$AW$25,MOD(ROW()-1,16)+1,INT((ROW()-1)/16)+1),15,2)</f>
        <v/>
      </c>
      <c r="M603" t="s">
        <v>0</v>
      </c>
      <c r="N603" t="s">
        <v>0</v>
      </c>
    </row>
    <row r="604" spans="1:14">
      <c r="A604" s="16" t="e">
        <f>INDEX('Old Paths'!$B$80:$CS$95,MOD(ROW()-1,16)+1,INT((ROW()-1)/16)*2+COLUMN())</f>
        <v>#N/A</v>
      </c>
      <c r="B604" s="16" t="e">
        <f>-1*INDEX('Old Paths'!$B$80:$CS$95,MOD(ROW()-1,16)+1,INT((ROW()-1)/16)*2+COLUMN())</f>
        <v>#N/A</v>
      </c>
      <c r="C604" s="16" t="e">
        <f t="shared" si="62"/>
        <v>#N/A</v>
      </c>
      <c r="D604" s="16" t="e">
        <f t="shared" si="63"/>
        <v>#N/A</v>
      </c>
      <c r="F604" t="str">
        <f t="shared" si="64"/>
        <v/>
      </c>
      <c r="G604" t="str">
        <f t="shared" si="65"/>
        <v/>
      </c>
      <c r="H604" t="e">
        <f t="shared" si="61"/>
        <v>#N/A</v>
      </c>
      <c r="I604" t="e">
        <f t="shared" si="66"/>
        <v>#N/A</v>
      </c>
      <c r="K604" t="str">
        <f>MID(INDEX('Old Paths'!$B$10:$AW$25,MOD(ROW()-1,16)+1,INT((ROW()-1)/16)+1),15,2)</f>
        <v/>
      </c>
      <c r="M604" t="s">
        <v>0</v>
      </c>
      <c r="N604" t="s">
        <v>0</v>
      </c>
    </row>
    <row r="605" spans="1:14">
      <c r="A605" s="16" t="e">
        <f>INDEX('Old Paths'!$B$80:$CS$95,MOD(ROW()-1,16)+1,INT((ROW()-1)/16)*2+COLUMN())</f>
        <v>#N/A</v>
      </c>
      <c r="B605" s="16" t="e">
        <f>-1*INDEX('Old Paths'!$B$80:$CS$95,MOD(ROW()-1,16)+1,INT((ROW()-1)/16)*2+COLUMN())</f>
        <v>#N/A</v>
      </c>
      <c r="C605" s="16" t="e">
        <f t="shared" si="62"/>
        <v>#N/A</v>
      </c>
      <c r="D605" s="16" t="e">
        <f t="shared" si="63"/>
        <v>#N/A</v>
      </c>
      <c r="F605" t="str">
        <f t="shared" si="64"/>
        <v/>
      </c>
      <c r="G605" t="str">
        <f t="shared" si="65"/>
        <v/>
      </c>
      <c r="H605" t="e">
        <f t="shared" si="61"/>
        <v>#N/A</v>
      </c>
      <c r="I605" t="e">
        <f t="shared" si="66"/>
        <v>#N/A</v>
      </c>
      <c r="K605" t="str">
        <f>MID(INDEX('Old Paths'!$B$10:$AW$25,MOD(ROW()-1,16)+1,INT((ROW()-1)/16)+1),15,2)</f>
        <v/>
      </c>
      <c r="M605" t="s">
        <v>0</v>
      </c>
      <c r="N605" t="s">
        <v>0</v>
      </c>
    </row>
    <row r="606" spans="1:14">
      <c r="A606" s="16" t="e">
        <f>INDEX('Old Paths'!$B$80:$CS$95,MOD(ROW()-1,16)+1,INT((ROW()-1)/16)*2+COLUMN())</f>
        <v>#N/A</v>
      </c>
      <c r="B606" s="16" t="e">
        <f>-1*INDEX('Old Paths'!$B$80:$CS$95,MOD(ROW()-1,16)+1,INT((ROW()-1)/16)*2+COLUMN())</f>
        <v>#N/A</v>
      </c>
      <c r="C606" s="16" t="e">
        <f t="shared" si="62"/>
        <v>#N/A</v>
      </c>
      <c r="D606" s="16" t="e">
        <f t="shared" si="63"/>
        <v>#N/A</v>
      </c>
      <c r="F606" t="str">
        <f t="shared" si="64"/>
        <v/>
      </c>
      <c r="G606" t="str">
        <f t="shared" si="65"/>
        <v/>
      </c>
      <c r="H606" t="e">
        <f t="shared" si="61"/>
        <v>#N/A</v>
      </c>
      <c r="I606" t="e">
        <f t="shared" si="66"/>
        <v>#N/A</v>
      </c>
      <c r="K606" t="str">
        <f>MID(INDEX('Old Paths'!$B$10:$AW$25,MOD(ROW()-1,16)+1,INT((ROW()-1)/16)+1),15,2)</f>
        <v/>
      </c>
      <c r="M606" t="s">
        <v>0</v>
      </c>
      <c r="N606" t="s">
        <v>0</v>
      </c>
    </row>
    <row r="607" spans="1:14">
      <c r="A607" s="16" t="e">
        <f>INDEX('Old Paths'!$B$80:$CS$95,MOD(ROW()-1,16)+1,INT((ROW()-1)/16)*2+COLUMN())</f>
        <v>#N/A</v>
      </c>
      <c r="B607" s="16" t="e">
        <f>-1*INDEX('Old Paths'!$B$80:$CS$95,MOD(ROW()-1,16)+1,INT((ROW()-1)/16)*2+COLUMN())</f>
        <v>#N/A</v>
      </c>
      <c r="C607" s="16" t="e">
        <f t="shared" si="62"/>
        <v>#N/A</v>
      </c>
      <c r="D607" s="16" t="e">
        <f t="shared" si="63"/>
        <v>#N/A</v>
      </c>
      <c r="F607" t="str">
        <f t="shared" si="64"/>
        <v/>
      </c>
      <c r="G607" t="str">
        <f t="shared" si="65"/>
        <v/>
      </c>
      <c r="H607" t="e">
        <f t="shared" si="61"/>
        <v>#N/A</v>
      </c>
      <c r="I607" t="e">
        <f t="shared" si="66"/>
        <v>#N/A</v>
      </c>
      <c r="K607" t="str">
        <f>MID(INDEX('Old Paths'!$B$10:$AW$25,MOD(ROW()-1,16)+1,INT((ROW()-1)/16)+1),15,2)</f>
        <v/>
      </c>
      <c r="M607" t="s">
        <v>0</v>
      </c>
      <c r="N607" t="s">
        <v>0</v>
      </c>
    </row>
    <row r="608" spans="1:14">
      <c r="A608" s="16" t="e">
        <f>INDEX('Old Paths'!$B$80:$CS$95,MOD(ROW()-1,16)+1,INT((ROW()-1)/16)*2+COLUMN())</f>
        <v>#N/A</v>
      </c>
      <c r="B608" s="16" t="e">
        <f>-1*INDEX('Old Paths'!$B$80:$CS$95,MOD(ROW()-1,16)+1,INT((ROW()-1)/16)*2+COLUMN())</f>
        <v>#N/A</v>
      </c>
      <c r="C608" s="16" t="e">
        <f t="shared" si="62"/>
        <v>#N/A</v>
      </c>
      <c r="D608" s="16" t="e">
        <f t="shared" si="63"/>
        <v>#N/A</v>
      </c>
      <c r="F608" t="str">
        <f t="shared" si="64"/>
        <v/>
      </c>
      <c r="G608" t="str">
        <f t="shared" si="65"/>
        <v/>
      </c>
      <c r="H608" t="e">
        <f t="shared" si="61"/>
        <v>#N/A</v>
      </c>
      <c r="I608" t="e">
        <f t="shared" si="66"/>
        <v>#N/A</v>
      </c>
      <c r="K608" t="str">
        <f>MID(INDEX('Old Paths'!$B$10:$AW$25,MOD(ROW()-1,16)+1,INT((ROW()-1)/16)+1),15,2)</f>
        <v/>
      </c>
      <c r="M608" t="s">
        <v>0</v>
      </c>
      <c r="N608" t="s">
        <v>0</v>
      </c>
    </row>
    <row r="609" spans="1:14">
      <c r="A609" s="16">
        <f>INDEX('Old Paths'!$B$80:$CS$95,MOD(ROW()-1,16)+1,INT((ROW()-1)/16)*2+COLUMN())</f>
        <v>18</v>
      </c>
      <c r="B609" s="16">
        <f>-1*INDEX('Old Paths'!$B$80:$CS$95,MOD(ROW()-1,16)+1,INT((ROW()-1)/16)*2+COLUMN())</f>
        <v>-59</v>
      </c>
      <c r="C609" s="16">
        <f t="shared" si="62"/>
        <v>1</v>
      </c>
      <c r="D609" s="16">
        <f t="shared" si="63"/>
        <v>-7</v>
      </c>
      <c r="F609">
        <f t="shared" si="64"/>
        <v>-7</v>
      </c>
      <c r="G609">
        <f t="shared" si="65"/>
        <v>-81.869897645844034</v>
      </c>
      <c r="H609">
        <f t="shared" si="61"/>
        <v>-81.869897645844034</v>
      </c>
      <c r="I609">
        <f t="shared" si="66"/>
        <v>-81.869897645844034</v>
      </c>
      <c r="K609" t="str">
        <f>MID(INDEX('Old Paths'!$B$10:$AW$25,MOD(ROW()-1,16)+1,INT((ROW()-1)/16)+1),15,2)</f>
        <v>FF</v>
      </c>
      <c r="M609" t="s">
        <v>0</v>
      </c>
      <c r="N609" t="s">
        <v>0</v>
      </c>
    </row>
    <row r="610" spans="1:14">
      <c r="A610" s="16">
        <f>INDEX('Old Paths'!$B$80:$CS$95,MOD(ROW()-1,16)+1,INT((ROW()-1)/16)*2+COLUMN())</f>
        <v>19</v>
      </c>
      <c r="B610" s="16">
        <f>-1*INDEX('Old Paths'!$B$80:$CS$95,MOD(ROW()-1,16)+1,INT((ROW()-1)/16)*2+COLUMN())</f>
        <v>-66</v>
      </c>
      <c r="C610" s="16">
        <f t="shared" si="62"/>
        <v>-1</v>
      </c>
      <c r="D610" s="16">
        <f t="shared" si="63"/>
        <v>-6</v>
      </c>
      <c r="F610">
        <f t="shared" si="64"/>
        <v>6</v>
      </c>
      <c r="G610">
        <f t="shared" si="65"/>
        <v>80.537677791974389</v>
      </c>
      <c r="H610">
        <f t="shared" ref="H610:H673" si="67">IF(C610=0,IF(D610=0,0,D610/ABS(D610)*90),IF(D610=0,-90+C610/ABS(C610)*90,G610))</f>
        <v>80.537677791974389</v>
      </c>
      <c r="I610">
        <f t="shared" si="66"/>
        <v>-99.462322208025611</v>
      </c>
      <c r="K610" t="str">
        <f>MID(INDEX('Old Paths'!$B$10:$AW$25,MOD(ROW()-1,16)+1,INT((ROW()-1)/16)+1),15,2)</f>
        <v>00</v>
      </c>
      <c r="M610" t="s">
        <v>0</v>
      </c>
      <c r="N610" t="s">
        <v>0</v>
      </c>
    </row>
    <row r="611" spans="1:14">
      <c r="A611" s="16">
        <f>INDEX('Old Paths'!$B$80:$CS$95,MOD(ROW()-1,16)+1,INT((ROW()-1)/16)*2+COLUMN())</f>
        <v>18</v>
      </c>
      <c r="B611" s="16">
        <f>-1*INDEX('Old Paths'!$B$80:$CS$95,MOD(ROW()-1,16)+1,INT((ROW()-1)/16)*2+COLUMN())</f>
        <v>-72</v>
      </c>
      <c r="C611" s="16">
        <f t="shared" si="62"/>
        <v>-5</v>
      </c>
      <c r="D611" s="16">
        <f t="shared" si="63"/>
        <v>-5</v>
      </c>
      <c r="F611">
        <f t="shared" si="64"/>
        <v>1</v>
      </c>
      <c r="G611">
        <f t="shared" si="65"/>
        <v>45</v>
      </c>
      <c r="H611">
        <f t="shared" si="67"/>
        <v>45</v>
      </c>
      <c r="I611">
        <f t="shared" si="66"/>
        <v>-135</v>
      </c>
      <c r="K611" t="str">
        <f>MID(INDEX('Old Paths'!$B$10:$AW$25,MOD(ROW()-1,16)+1,INT((ROW()-1)/16)+1),15,2)</f>
        <v>02</v>
      </c>
      <c r="M611" t="s">
        <v>447</v>
      </c>
      <c r="N611" t="s">
        <v>0</v>
      </c>
    </row>
    <row r="612" spans="1:14">
      <c r="A612" s="16">
        <f>INDEX('Old Paths'!$B$80:$CS$95,MOD(ROW()-1,16)+1,INT((ROW()-1)/16)*2+COLUMN())</f>
        <v>13</v>
      </c>
      <c r="B612" s="16">
        <f>-1*INDEX('Old Paths'!$B$80:$CS$95,MOD(ROW()-1,16)+1,INT((ROW()-1)/16)*2+COLUMN())</f>
        <v>-77</v>
      </c>
      <c r="C612" s="16">
        <f t="shared" si="62"/>
        <v>-6</v>
      </c>
      <c r="D612" s="16">
        <f t="shared" si="63"/>
        <v>-6</v>
      </c>
      <c r="F612">
        <f t="shared" si="64"/>
        <v>1</v>
      </c>
      <c r="G612">
        <f t="shared" si="65"/>
        <v>45</v>
      </c>
      <c r="H612">
        <f t="shared" si="67"/>
        <v>45</v>
      </c>
      <c r="I612">
        <f t="shared" si="66"/>
        <v>-135</v>
      </c>
      <c r="K612" t="str">
        <f>MID(INDEX('Old Paths'!$B$10:$AW$25,MOD(ROW()-1,16)+1,INT((ROW()-1)/16)+1),15,2)</f>
        <v>02</v>
      </c>
      <c r="M612" t="s">
        <v>0</v>
      </c>
      <c r="N612" t="s">
        <v>0</v>
      </c>
    </row>
    <row r="613" spans="1:14">
      <c r="A613" s="16">
        <f>INDEX('Old Paths'!$B$80:$CS$95,MOD(ROW()-1,16)+1,INT((ROW()-1)/16)*2+COLUMN())</f>
        <v>7</v>
      </c>
      <c r="B613" s="16">
        <f>-1*INDEX('Old Paths'!$B$80:$CS$95,MOD(ROW()-1,16)+1,INT((ROW()-1)/16)*2+COLUMN())</f>
        <v>-83</v>
      </c>
      <c r="C613" s="16">
        <f t="shared" ref="C613:C676" si="68">IF(AND(OR($A613,$B613),OR($A614,$B614)),A614-A613,"")</f>
        <v>-3</v>
      </c>
      <c r="D613" s="16">
        <f t="shared" si="63"/>
        <v>-7</v>
      </c>
      <c r="F613">
        <f t="shared" si="64"/>
        <v>2.3333333333333335</v>
      </c>
      <c r="G613">
        <f t="shared" si="65"/>
        <v>66.801409486351815</v>
      </c>
      <c r="H613">
        <f t="shared" si="67"/>
        <v>66.801409486351815</v>
      </c>
      <c r="I613">
        <f t="shared" si="66"/>
        <v>-113.19859051364818</v>
      </c>
      <c r="K613" t="str">
        <f>MID(INDEX('Old Paths'!$B$10:$AW$25,MOD(ROW()-1,16)+1,INT((ROW()-1)/16)+1),15,2)</f>
        <v>01</v>
      </c>
      <c r="M613" t="s">
        <v>0</v>
      </c>
      <c r="N613" t="s">
        <v>0</v>
      </c>
    </row>
    <row r="614" spans="1:14">
      <c r="A614" s="16">
        <f>INDEX('Old Paths'!$B$80:$CS$95,MOD(ROW()-1,16)+1,INT((ROW()-1)/16)*2+COLUMN())</f>
        <v>4</v>
      </c>
      <c r="B614" s="16">
        <f>-1*INDEX('Old Paths'!$B$80:$CS$95,MOD(ROW()-1,16)+1,INT((ROW()-1)/16)*2+COLUMN())</f>
        <v>-90</v>
      </c>
      <c r="C614" s="16" t="e">
        <f t="shared" si="68"/>
        <v>#N/A</v>
      </c>
      <c r="D614" s="16" t="e">
        <f t="shared" si="63"/>
        <v>#N/A</v>
      </c>
      <c r="F614" t="str">
        <f t="shared" si="64"/>
        <v/>
      </c>
      <c r="G614" t="str">
        <f t="shared" si="65"/>
        <v/>
      </c>
      <c r="H614" t="e">
        <f t="shared" si="67"/>
        <v>#N/A</v>
      </c>
      <c r="I614" t="e">
        <f t="shared" si="66"/>
        <v>#N/A</v>
      </c>
      <c r="K614" t="str">
        <f>MID(INDEX('Old Paths'!$B$10:$AW$25,MOD(ROW()-1,16)+1,INT((ROW()-1)/16)+1),15,2)</f>
        <v>00</v>
      </c>
      <c r="M614" t="s">
        <v>0</v>
      </c>
      <c r="N614" t="s">
        <v>0</v>
      </c>
    </row>
    <row r="615" spans="1:14">
      <c r="A615" s="16" t="e">
        <f>INDEX('Old Paths'!$B$80:$CS$95,MOD(ROW()-1,16)+1,INT((ROW()-1)/16)*2+COLUMN())</f>
        <v>#N/A</v>
      </c>
      <c r="B615" s="16" t="e">
        <f>-1*INDEX('Old Paths'!$B$80:$CS$95,MOD(ROW()-1,16)+1,INT((ROW()-1)/16)*2+COLUMN())</f>
        <v>#N/A</v>
      </c>
      <c r="C615" s="16" t="e">
        <f t="shared" si="68"/>
        <v>#N/A</v>
      </c>
      <c r="D615" s="16" t="e">
        <f t="shared" si="63"/>
        <v>#N/A</v>
      </c>
      <c r="F615" t="str">
        <f t="shared" si="64"/>
        <v/>
      </c>
      <c r="G615" t="str">
        <f t="shared" si="65"/>
        <v/>
      </c>
      <c r="H615" t="e">
        <f t="shared" si="67"/>
        <v>#N/A</v>
      </c>
      <c r="I615" t="e">
        <f t="shared" si="66"/>
        <v>#N/A</v>
      </c>
      <c r="K615" t="str">
        <f>MID(INDEX('Old Paths'!$B$10:$AW$25,MOD(ROW()-1,16)+1,INT((ROW()-1)/16)+1),15,2)</f>
        <v/>
      </c>
      <c r="M615" t="s">
        <v>0</v>
      </c>
      <c r="N615" t="s">
        <v>0</v>
      </c>
    </row>
    <row r="616" spans="1:14">
      <c r="A616" s="16" t="e">
        <f>INDEX('Old Paths'!$B$80:$CS$95,MOD(ROW()-1,16)+1,INT((ROW()-1)/16)*2+COLUMN())</f>
        <v>#N/A</v>
      </c>
      <c r="B616" s="16" t="e">
        <f>-1*INDEX('Old Paths'!$B$80:$CS$95,MOD(ROW()-1,16)+1,INT((ROW()-1)/16)*2+COLUMN())</f>
        <v>#N/A</v>
      </c>
      <c r="C616" s="16" t="e">
        <f t="shared" si="68"/>
        <v>#N/A</v>
      </c>
      <c r="D616" s="16" t="e">
        <f t="shared" si="63"/>
        <v>#N/A</v>
      </c>
      <c r="F616" t="str">
        <f t="shared" si="64"/>
        <v/>
      </c>
      <c r="G616" t="str">
        <f t="shared" si="65"/>
        <v/>
      </c>
      <c r="H616" t="e">
        <f t="shared" si="67"/>
        <v>#N/A</v>
      </c>
      <c r="I616" t="e">
        <f t="shared" si="66"/>
        <v>#N/A</v>
      </c>
      <c r="K616" t="str">
        <f>MID(INDEX('Old Paths'!$B$10:$AW$25,MOD(ROW()-1,16)+1,INT((ROW()-1)/16)+1),15,2)</f>
        <v/>
      </c>
      <c r="M616" t="s">
        <v>0</v>
      </c>
      <c r="N616" t="s">
        <v>0</v>
      </c>
    </row>
    <row r="617" spans="1:14">
      <c r="A617" s="16" t="e">
        <f>INDEX('Old Paths'!$B$80:$CS$95,MOD(ROW()-1,16)+1,INT((ROW()-1)/16)*2+COLUMN())</f>
        <v>#N/A</v>
      </c>
      <c r="B617" s="16" t="e">
        <f>-1*INDEX('Old Paths'!$B$80:$CS$95,MOD(ROW()-1,16)+1,INT((ROW()-1)/16)*2+COLUMN())</f>
        <v>#N/A</v>
      </c>
      <c r="C617" s="16" t="e">
        <f t="shared" si="68"/>
        <v>#N/A</v>
      </c>
      <c r="D617" s="16" t="e">
        <f t="shared" si="63"/>
        <v>#N/A</v>
      </c>
      <c r="F617" t="str">
        <f t="shared" si="64"/>
        <v/>
      </c>
      <c r="G617" t="str">
        <f t="shared" si="65"/>
        <v/>
      </c>
      <c r="H617" t="e">
        <f t="shared" si="67"/>
        <v>#N/A</v>
      </c>
      <c r="I617" t="e">
        <f t="shared" si="66"/>
        <v>#N/A</v>
      </c>
      <c r="K617" t="str">
        <f>MID(INDEX('Old Paths'!$B$10:$AW$25,MOD(ROW()-1,16)+1,INT((ROW()-1)/16)+1),15,2)</f>
        <v/>
      </c>
      <c r="M617" t="s">
        <v>0</v>
      </c>
      <c r="N617" t="s">
        <v>0</v>
      </c>
    </row>
    <row r="618" spans="1:14">
      <c r="A618" s="16" t="e">
        <f>INDEX('Old Paths'!$B$80:$CS$95,MOD(ROW()-1,16)+1,INT((ROW()-1)/16)*2+COLUMN())</f>
        <v>#N/A</v>
      </c>
      <c r="B618" s="16" t="e">
        <f>-1*INDEX('Old Paths'!$B$80:$CS$95,MOD(ROW()-1,16)+1,INT((ROW()-1)/16)*2+COLUMN())</f>
        <v>#N/A</v>
      </c>
      <c r="C618" s="16" t="e">
        <f t="shared" si="68"/>
        <v>#N/A</v>
      </c>
      <c r="D618" s="16" t="e">
        <f t="shared" si="63"/>
        <v>#N/A</v>
      </c>
      <c r="F618" t="str">
        <f t="shared" si="64"/>
        <v/>
      </c>
      <c r="G618" t="str">
        <f t="shared" si="65"/>
        <v/>
      </c>
      <c r="H618" t="e">
        <f t="shared" si="67"/>
        <v>#N/A</v>
      </c>
      <c r="I618" t="e">
        <f t="shared" si="66"/>
        <v>#N/A</v>
      </c>
      <c r="K618" t="str">
        <f>MID(INDEX('Old Paths'!$B$10:$AW$25,MOD(ROW()-1,16)+1,INT((ROW()-1)/16)+1),15,2)</f>
        <v/>
      </c>
      <c r="M618" t="s">
        <v>0</v>
      </c>
      <c r="N618" t="s">
        <v>0</v>
      </c>
    </row>
    <row r="619" spans="1:14">
      <c r="A619" s="16" t="e">
        <f>INDEX('Old Paths'!$B$80:$CS$95,MOD(ROW()-1,16)+1,INT((ROW()-1)/16)*2+COLUMN())</f>
        <v>#N/A</v>
      </c>
      <c r="B619" s="16" t="e">
        <f>-1*INDEX('Old Paths'!$B$80:$CS$95,MOD(ROW()-1,16)+1,INT((ROW()-1)/16)*2+COLUMN())</f>
        <v>#N/A</v>
      </c>
      <c r="C619" s="16" t="e">
        <f t="shared" si="68"/>
        <v>#N/A</v>
      </c>
      <c r="D619" s="16" t="e">
        <f t="shared" si="63"/>
        <v>#N/A</v>
      </c>
      <c r="F619" t="str">
        <f t="shared" si="64"/>
        <v/>
      </c>
      <c r="G619" t="str">
        <f t="shared" si="65"/>
        <v/>
      </c>
      <c r="H619" t="e">
        <f t="shared" si="67"/>
        <v>#N/A</v>
      </c>
      <c r="I619" t="e">
        <f t="shared" si="66"/>
        <v>#N/A</v>
      </c>
      <c r="K619" t="str">
        <f>MID(INDEX('Old Paths'!$B$10:$AW$25,MOD(ROW()-1,16)+1,INT((ROW()-1)/16)+1),15,2)</f>
        <v/>
      </c>
      <c r="M619" t="s">
        <v>0</v>
      </c>
      <c r="N619" t="s">
        <v>0</v>
      </c>
    </row>
    <row r="620" spans="1:14">
      <c r="A620" s="16" t="e">
        <f>INDEX('Old Paths'!$B$80:$CS$95,MOD(ROW()-1,16)+1,INT((ROW()-1)/16)*2+COLUMN())</f>
        <v>#N/A</v>
      </c>
      <c r="B620" s="16" t="e">
        <f>-1*INDEX('Old Paths'!$B$80:$CS$95,MOD(ROW()-1,16)+1,INT((ROW()-1)/16)*2+COLUMN())</f>
        <v>#N/A</v>
      </c>
      <c r="C620" s="16" t="e">
        <f t="shared" si="68"/>
        <v>#N/A</v>
      </c>
      <c r="D620" s="16" t="e">
        <f t="shared" si="63"/>
        <v>#N/A</v>
      </c>
      <c r="F620" t="str">
        <f t="shared" si="64"/>
        <v/>
      </c>
      <c r="G620" t="str">
        <f t="shared" si="65"/>
        <v/>
      </c>
      <c r="H620" t="e">
        <f t="shared" si="67"/>
        <v>#N/A</v>
      </c>
      <c r="I620" t="e">
        <f t="shared" si="66"/>
        <v>#N/A</v>
      </c>
      <c r="K620" t="str">
        <f>MID(INDEX('Old Paths'!$B$10:$AW$25,MOD(ROW()-1,16)+1,INT((ROW()-1)/16)+1),15,2)</f>
        <v/>
      </c>
      <c r="M620" t="s">
        <v>0</v>
      </c>
      <c r="N620" t="s">
        <v>0</v>
      </c>
    </row>
    <row r="621" spans="1:14">
      <c r="A621" s="16" t="e">
        <f>INDEX('Old Paths'!$B$80:$CS$95,MOD(ROW()-1,16)+1,INT((ROW()-1)/16)*2+COLUMN())</f>
        <v>#N/A</v>
      </c>
      <c r="B621" s="16" t="e">
        <f>-1*INDEX('Old Paths'!$B$80:$CS$95,MOD(ROW()-1,16)+1,INT((ROW()-1)/16)*2+COLUMN())</f>
        <v>#N/A</v>
      </c>
      <c r="C621" s="16" t="e">
        <f t="shared" si="68"/>
        <v>#N/A</v>
      </c>
      <c r="D621" s="16" t="e">
        <f t="shared" si="63"/>
        <v>#N/A</v>
      </c>
      <c r="F621" t="str">
        <f t="shared" si="64"/>
        <v/>
      </c>
      <c r="G621" t="str">
        <f t="shared" si="65"/>
        <v/>
      </c>
      <c r="H621" t="e">
        <f t="shared" si="67"/>
        <v>#N/A</v>
      </c>
      <c r="I621" t="e">
        <f t="shared" si="66"/>
        <v>#N/A</v>
      </c>
      <c r="K621" t="str">
        <f>MID(INDEX('Old Paths'!$B$10:$AW$25,MOD(ROW()-1,16)+1,INT((ROW()-1)/16)+1),15,2)</f>
        <v/>
      </c>
      <c r="M621" t="s">
        <v>447</v>
      </c>
      <c r="N621" t="s">
        <v>0</v>
      </c>
    </row>
    <row r="622" spans="1:14">
      <c r="A622" s="16" t="e">
        <f>INDEX('Old Paths'!$B$80:$CS$95,MOD(ROW()-1,16)+1,INT((ROW()-1)/16)*2+COLUMN())</f>
        <v>#N/A</v>
      </c>
      <c r="B622" s="16" t="e">
        <f>-1*INDEX('Old Paths'!$B$80:$CS$95,MOD(ROW()-1,16)+1,INT((ROW()-1)/16)*2+COLUMN())</f>
        <v>#N/A</v>
      </c>
      <c r="C622" s="16" t="e">
        <f t="shared" si="68"/>
        <v>#N/A</v>
      </c>
      <c r="D622" s="16" t="e">
        <f t="shared" si="63"/>
        <v>#N/A</v>
      </c>
      <c r="F622" t="str">
        <f t="shared" si="64"/>
        <v/>
      </c>
      <c r="G622" t="str">
        <f t="shared" si="65"/>
        <v/>
      </c>
      <c r="H622" t="e">
        <f t="shared" si="67"/>
        <v>#N/A</v>
      </c>
      <c r="I622" t="e">
        <f t="shared" si="66"/>
        <v>#N/A</v>
      </c>
      <c r="K622" t="str">
        <f>MID(INDEX('Old Paths'!$B$10:$AW$25,MOD(ROW()-1,16)+1,INT((ROW()-1)/16)+1),15,2)</f>
        <v/>
      </c>
      <c r="M622" t="s">
        <v>0</v>
      </c>
      <c r="N622" t="s">
        <v>0</v>
      </c>
    </row>
    <row r="623" spans="1:14">
      <c r="A623" s="16" t="e">
        <f>INDEX('Old Paths'!$B$80:$CS$95,MOD(ROW()-1,16)+1,INT((ROW()-1)/16)*2+COLUMN())</f>
        <v>#N/A</v>
      </c>
      <c r="B623" s="16" t="e">
        <f>-1*INDEX('Old Paths'!$B$80:$CS$95,MOD(ROW()-1,16)+1,INT((ROW()-1)/16)*2+COLUMN())</f>
        <v>#N/A</v>
      </c>
      <c r="C623" s="16" t="e">
        <f t="shared" si="68"/>
        <v>#N/A</v>
      </c>
      <c r="D623" s="16" t="e">
        <f t="shared" si="63"/>
        <v>#N/A</v>
      </c>
      <c r="F623" t="str">
        <f t="shared" si="64"/>
        <v/>
      </c>
      <c r="G623" t="str">
        <f t="shared" si="65"/>
        <v/>
      </c>
      <c r="H623" t="e">
        <f t="shared" si="67"/>
        <v>#N/A</v>
      </c>
      <c r="I623" t="e">
        <f t="shared" si="66"/>
        <v>#N/A</v>
      </c>
      <c r="K623" t="str">
        <f>MID(INDEX('Old Paths'!$B$10:$AW$25,MOD(ROW()-1,16)+1,INT((ROW()-1)/16)+1),15,2)</f>
        <v/>
      </c>
      <c r="M623" t="s">
        <v>0</v>
      </c>
      <c r="N623" t="s">
        <v>0</v>
      </c>
    </row>
    <row r="624" spans="1:14">
      <c r="A624" s="16" t="e">
        <f>INDEX('Old Paths'!$B$80:$CS$95,MOD(ROW()-1,16)+1,INT((ROW()-1)/16)*2+COLUMN())</f>
        <v>#N/A</v>
      </c>
      <c r="B624" s="16" t="e">
        <f>-1*INDEX('Old Paths'!$B$80:$CS$95,MOD(ROW()-1,16)+1,INT((ROW()-1)/16)*2+COLUMN())</f>
        <v>#N/A</v>
      </c>
      <c r="C624" s="16" t="e">
        <f t="shared" si="68"/>
        <v>#N/A</v>
      </c>
      <c r="D624" s="16" t="e">
        <f t="shared" si="63"/>
        <v>#N/A</v>
      </c>
      <c r="F624" t="str">
        <f t="shared" si="64"/>
        <v/>
      </c>
      <c r="G624" t="str">
        <f t="shared" si="65"/>
        <v/>
      </c>
      <c r="H624" t="e">
        <f t="shared" si="67"/>
        <v>#N/A</v>
      </c>
      <c r="I624" t="e">
        <f t="shared" si="66"/>
        <v>#N/A</v>
      </c>
      <c r="K624" t="str">
        <f>MID(INDEX('Old Paths'!$B$10:$AW$25,MOD(ROW()-1,16)+1,INT((ROW()-1)/16)+1),15,2)</f>
        <v/>
      </c>
      <c r="M624" t="s">
        <v>0</v>
      </c>
      <c r="N624" t="s">
        <v>0</v>
      </c>
    </row>
    <row r="625" spans="1:14">
      <c r="A625" s="16">
        <f>INDEX('Old Paths'!$B$80:$CS$95,MOD(ROW()-1,16)+1,INT((ROW()-1)/16)*2+COLUMN())</f>
        <v>4</v>
      </c>
      <c r="B625" s="16">
        <f>-1*INDEX('Old Paths'!$B$80:$CS$95,MOD(ROW()-1,16)+1,INT((ROW()-1)/16)*2+COLUMN())</f>
        <v>-90</v>
      </c>
      <c r="C625" s="16">
        <f t="shared" si="68"/>
        <v>9</v>
      </c>
      <c r="D625" s="16">
        <f t="shared" si="63"/>
        <v>0</v>
      </c>
      <c r="F625">
        <f t="shared" si="64"/>
        <v>0</v>
      </c>
      <c r="G625">
        <f t="shared" si="65"/>
        <v>0</v>
      </c>
      <c r="H625">
        <f t="shared" si="67"/>
        <v>0</v>
      </c>
      <c r="I625">
        <f t="shared" si="66"/>
        <v>0</v>
      </c>
      <c r="K625" t="str">
        <f>MID(INDEX('Old Paths'!$B$10:$AW$25,MOD(ROW()-1,16)+1,INT((ROW()-1)/16)+1),15,2)</f>
        <v>FC</v>
      </c>
      <c r="M625" t="s">
        <v>0</v>
      </c>
      <c r="N625" t="s">
        <v>0</v>
      </c>
    </row>
    <row r="626" spans="1:14">
      <c r="A626" s="16">
        <f>INDEX('Old Paths'!$B$80:$CS$95,MOD(ROW()-1,16)+1,INT((ROW()-1)/16)*2+COLUMN())</f>
        <v>13</v>
      </c>
      <c r="B626" s="16">
        <f>-1*INDEX('Old Paths'!$B$80:$CS$95,MOD(ROW()-1,16)+1,INT((ROW()-1)/16)*2+COLUMN())</f>
        <v>-90</v>
      </c>
      <c r="C626" s="16">
        <f t="shared" si="68"/>
        <v>8</v>
      </c>
      <c r="D626" s="16">
        <f t="shared" si="63"/>
        <v>-1</v>
      </c>
      <c r="F626">
        <f t="shared" si="64"/>
        <v>-0.125</v>
      </c>
      <c r="G626">
        <f t="shared" si="65"/>
        <v>-7.1250163489017977</v>
      </c>
      <c r="H626">
        <f t="shared" si="67"/>
        <v>-7.1250163489017977</v>
      </c>
      <c r="I626">
        <f t="shared" si="66"/>
        <v>-7.1250163489017977</v>
      </c>
      <c r="K626" t="str">
        <f>MID(INDEX('Old Paths'!$B$10:$AW$25,MOD(ROW()-1,16)+1,INT((ROW()-1)/16)+1),15,2)</f>
        <v>FC</v>
      </c>
      <c r="M626" t="s">
        <v>0</v>
      </c>
      <c r="N626" t="s">
        <v>0</v>
      </c>
    </row>
    <row r="627" spans="1:14">
      <c r="A627" s="16">
        <f>INDEX('Old Paths'!$B$80:$CS$95,MOD(ROW()-1,16)+1,INT((ROW()-1)/16)*2+COLUMN())</f>
        <v>21</v>
      </c>
      <c r="B627" s="16">
        <f>-1*INDEX('Old Paths'!$B$80:$CS$95,MOD(ROW()-1,16)+1,INT((ROW()-1)/16)*2+COLUMN())</f>
        <v>-91</v>
      </c>
      <c r="C627" s="16">
        <f t="shared" si="68"/>
        <v>8</v>
      </c>
      <c r="D627" s="16">
        <f t="shared" si="63"/>
        <v>-2</v>
      </c>
      <c r="F627">
        <f t="shared" si="64"/>
        <v>-0.25</v>
      </c>
      <c r="G627">
        <f t="shared" si="65"/>
        <v>-14.036243467926477</v>
      </c>
      <c r="H627">
        <f t="shared" si="67"/>
        <v>-14.036243467926477</v>
      </c>
      <c r="I627">
        <f t="shared" si="66"/>
        <v>-14.036243467926477</v>
      </c>
      <c r="K627" t="str">
        <f>MID(INDEX('Old Paths'!$B$10:$AW$25,MOD(ROW()-1,16)+1,INT((ROW()-1)/16)+1),15,2)</f>
        <v>FC</v>
      </c>
      <c r="M627" t="s">
        <v>0</v>
      </c>
      <c r="N627" t="s">
        <v>0</v>
      </c>
    </row>
    <row r="628" spans="1:14">
      <c r="A628" s="16">
        <f>INDEX('Old Paths'!$B$80:$CS$95,MOD(ROW()-1,16)+1,INT((ROW()-1)/16)*2+COLUMN())</f>
        <v>29</v>
      </c>
      <c r="B628" s="16">
        <f>-1*INDEX('Old Paths'!$B$80:$CS$95,MOD(ROW()-1,16)+1,INT((ROW()-1)/16)*2+COLUMN())</f>
        <v>-93</v>
      </c>
      <c r="C628" s="16">
        <f t="shared" si="68"/>
        <v>7</v>
      </c>
      <c r="D628" s="16">
        <f t="shared" si="63"/>
        <v>-4</v>
      </c>
      <c r="F628">
        <f t="shared" si="64"/>
        <v>-0.5714285714285714</v>
      </c>
      <c r="G628">
        <f t="shared" si="65"/>
        <v>-29.744881296942225</v>
      </c>
      <c r="H628">
        <f t="shared" si="67"/>
        <v>-29.744881296942225</v>
      </c>
      <c r="I628">
        <f t="shared" si="66"/>
        <v>-29.744881296942225</v>
      </c>
      <c r="K628" t="str">
        <f>MID(INDEX('Old Paths'!$B$10:$AW$25,MOD(ROW()-1,16)+1,INT((ROW()-1)/16)+1),15,2)</f>
        <v>FD</v>
      </c>
      <c r="M628" t="s">
        <v>0</v>
      </c>
      <c r="N628" t="s">
        <v>0</v>
      </c>
    </row>
    <row r="629" spans="1:14">
      <c r="A629" s="16">
        <f>INDEX('Old Paths'!$B$80:$CS$95,MOD(ROW()-1,16)+1,INT((ROW()-1)/16)*2+COLUMN())</f>
        <v>36</v>
      </c>
      <c r="B629" s="16">
        <f>-1*INDEX('Old Paths'!$B$80:$CS$95,MOD(ROW()-1,16)+1,INT((ROW()-1)/16)*2+COLUMN())</f>
        <v>-97</v>
      </c>
      <c r="C629" s="16" t="e">
        <f t="shared" si="68"/>
        <v>#N/A</v>
      </c>
      <c r="D629" s="16" t="e">
        <f t="shared" si="63"/>
        <v>#N/A</v>
      </c>
      <c r="F629" t="str">
        <f t="shared" si="64"/>
        <v/>
      </c>
      <c r="G629" t="str">
        <f t="shared" si="65"/>
        <v/>
      </c>
      <c r="H629" t="e">
        <f t="shared" si="67"/>
        <v>#N/A</v>
      </c>
      <c r="I629" t="e">
        <f t="shared" si="66"/>
        <v>#N/A</v>
      </c>
      <c r="K629" t="str">
        <f>MID(INDEX('Old Paths'!$B$10:$AW$25,MOD(ROW()-1,16)+1,INT((ROW()-1)/16)+1),15,2)</f>
        <v>00</v>
      </c>
      <c r="M629" t="s">
        <v>0</v>
      </c>
      <c r="N629" t="s">
        <v>0</v>
      </c>
    </row>
    <row r="630" spans="1:14">
      <c r="A630" s="16" t="e">
        <f>INDEX('Old Paths'!$B$80:$CS$95,MOD(ROW()-1,16)+1,INT((ROW()-1)/16)*2+COLUMN())</f>
        <v>#N/A</v>
      </c>
      <c r="B630" s="16" t="e">
        <f>-1*INDEX('Old Paths'!$B$80:$CS$95,MOD(ROW()-1,16)+1,INT((ROW()-1)/16)*2+COLUMN())</f>
        <v>#N/A</v>
      </c>
      <c r="C630" s="16" t="e">
        <f t="shared" si="68"/>
        <v>#N/A</v>
      </c>
      <c r="D630" s="16" t="e">
        <f t="shared" si="63"/>
        <v>#N/A</v>
      </c>
      <c r="F630" t="str">
        <f t="shared" si="64"/>
        <v/>
      </c>
      <c r="G630" t="str">
        <f t="shared" si="65"/>
        <v/>
      </c>
      <c r="H630" t="e">
        <f t="shared" si="67"/>
        <v>#N/A</v>
      </c>
      <c r="I630" t="e">
        <f t="shared" si="66"/>
        <v>#N/A</v>
      </c>
      <c r="K630" t="str">
        <f>MID(INDEX('Old Paths'!$B$10:$AW$25,MOD(ROW()-1,16)+1,INT((ROW()-1)/16)+1),15,2)</f>
        <v/>
      </c>
      <c r="M630" t="s">
        <v>0</v>
      </c>
      <c r="N630" t="s">
        <v>0</v>
      </c>
    </row>
    <row r="631" spans="1:14">
      <c r="A631" s="16" t="e">
        <f>INDEX('Old Paths'!$B$80:$CS$95,MOD(ROW()-1,16)+1,INT((ROW()-1)/16)*2+COLUMN())</f>
        <v>#N/A</v>
      </c>
      <c r="B631" s="16" t="e">
        <f>-1*INDEX('Old Paths'!$B$80:$CS$95,MOD(ROW()-1,16)+1,INT((ROW()-1)/16)*2+COLUMN())</f>
        <v>#N/A</v>
      </c>
      <c r="C631" s="16" t="e">
        <f t="shared" si="68"/>
        <v>#N/A</v>
      </c>
      <c r="D631" s="16" t="e">
        <f t="shared" si="63"/>
        <v>#N/A</v>
      </c>
      <c r="F631" t="str">
        <f t="shared" si="64"/>
        <v/>
      </c>
      <c r="G631" t="str">
        <f t="shared" si="65"/>
        <v/>
      </c>
      <c r="H631" t="e">
        <f t="shared" si="67"/>
        <v>#N/A</v>
      </c>
      <c r="I631" t="e">
        <f t="shared" si="66"/>
        <v>#N/A</v>
      </c>
      <c r="K631" t="str">
        <f>MID(INDEX('Old Paths'!$B$10:$AW$25,MOD(ROW()-1,16)+1,INT((ROW()-1)/16)+1),15,2)</f>
        <v/>
      </c>
      <c r="M631" t="s">
        <v>0</v>
      </c>
      <c r="N631" t="s">
        <v>0</v>
      </c>
    </row>
    <row r="632" spans="1:14">
      <c r="A632" s="16" t="e">
        <f>INDEX('Old Paths'!$B$80:$CS$95,MOD(ROW()-1,16)+1,INT((ROW()-1)/16)*2+COLUMN())</f>
        <v>#N/A</v>
      </c>
      <c r="B632" s="16" t="e">
        <f>-1*INDEX('Old Paths'!$B$80:$CS$95,MOD(ROW()-1,16)+1,INT((ROW()-1)/16)*2+COLUMN())</f>
        <v>#N/A</v>
      </c>
      <c r="C632" s="16" t="e">
        <f t="shared" si="68"/>
        <v>#N/A</v>
      </c>
      <c r="D632" s="16" t="e">
        <f t="shared" si="63"/>
        <v>#N/A</v>
      </c>
      <c r="F632" t="str">
        <f t="shared" si="64"/>
        <v/>
      </c>
      <c r="G632" t="str">
        <f t="shared" si="65"/>
        <v/>
      </c>
      <c r="H632" t="e">
        <f t="shared" si="67"/>
        <v>#N/A</v>
      </c>
      <c r="I632" t="e">
        <f t="shared" si="66"/>
        <v>#N/A</v>
      </c>
      <c r="K632" t="str">
        <f>MID(INDEX('Old Paths'!$B$10:$AW$25,MOD(ROW()-1,16)+1,INT((ROW()-1)/16)+1),15,2)</f>
        <v/>
      </c>
      <c r="M632" t="s">
        <v>447</v>
      </c>
      <c r="N632" t="s">
        <v>0</v>
      </c>
    </row>
    <row r="633" spans="1:14">
      <c r="A633" s="16" t="e">
        <f>INDEX('Old Paths'!$B$80:$CS$95,MOD(ROW()-1,16)+1,INT((ROW()-1)/16)*2+COLUMN())</f>
        <v>#N/A</v>
      </c>
      <c r="B633" s="16" t="e">
        <f>-1*INDEX('Old Paths'!$B$80:$CS$95,MOD(ROW()-1,16)+1,INT((ROW()-1)/16)*2+COLUMN())</f>
        <v>#N/A</v>
      </c>
      <c r="C633" s="16" t="e">
        <f t="shared" si="68"/>
        <v>#N/A</v>
      </c>
      <c r="D633" s="16" t="e">
        <f t="shared" si="63"/>
        <v>#N/A</v>
      </c>
      <c r="F633" t="str">
        <f t="shared" si="64"/>
        <v/>
      </c>
      <c r="G633" t="str">
        <f t="shared" si="65"/>
        <v/>
      </c>
      <c r="H633" t="e">
        <f t="shared" si="67"/>
        <v>#N/A</v>
      </c>
      <c r="I633" t="e">
        <f t="shared" si="66"/>
        <v>#N/A</v>
      </c>
      <c r="K633" t="str">
        <f>MID(INDEX('Old Paths'!$B$10:$AW$25,MOD(ROW()-1,16)+1,INT((ROW()-1)/16)+1),15,2)</f>
        <v/>
      </c>
      <c r="M633" t="s">
        <v>0</v>
      </c>
      <c r="N633" t="s">
        <v>0</v>
      </c>
    </row>
    <row r="634" spans="1:14">
      <c r="A634" s="16" t="e">
        <f>INDEX('Old Paths'!$B$80:$CS$95,MOD(ROW()-1,16)+1,INT((ROW()-1)/16)*2+COLUMN())</f>
        <v>#N/A</v>
      </c>
      <c r="B634" s="16" t="e">
        <f>-1*INDEX('Old Paths'!$B$80:$CS$95,MOD(ROW()-1,16)+1,INT((ROW()-1)/16)*2+COLUMN())</f>
        <v>#N/A</v>
      </c>
      <c r="C634" s="16" t="e">
        <f t="shared" si="68"/>
        <v>#N/A</v>
      </c>
      <c r="D634" s="16" t="e">
        <f t="shared" si="63"/>
        <v>#N/A</v>
      </c>
      <c r="F634" t="str">
        <f t="shared" si="64"/>
        <v/>
      </c>
      <c r="G634" t="str">
        <f t="shared" si="65"/>
        <v/>
      </c>
      <c r="H634" t="e">
        <f t="shared" si="67"/>
        <v>#N/A</v>
      </c>
      <c r="I634" t="e">
        <f t="shared" si="66"/>
        <v>#N/A</v>
      </c>
      <c r="K634" t="str">
        <f>MID(INDEX('Old Paths'!$B$10:$AW$25,MOD(ROW()-1,16)+1,INT((ROW()-1)/16)+1),15,2)</f>
        <v/>
      </c>
      <c r="M634" t="s">
        <v>0</v>
      </c>
      <c r="N634" t="s">
        <v>0</v>
      </c>
    </row>
    <row r="635" spans="1:14">
      <c r="A635" s="16" t="e">
        <f>INDEX('Old Paths'!$B$80:$CS$95,MOD(ROW()-1,16)+1,INT((ROW()-1)/16)*2+COLUMN())</f>
        <v>#N/A</v>
      </c>
      <c r="B635" s="16" t="e">
        <f>-1*INDEX('Old Paths'!$B$80:$CS$95,MOD(ROW()-1,16)+1,INT((ROW()-1)/16)*2+COLUMN())</f>
        <v>#N/A</v>
      </c>
      <c r="C635" s="16" t="e">
        <f t="shared" si="68"/>
        <v>#N/A</v>
      </c>
      <c r="D635" s="16" t="e">
        <f t="shared" si="63"/>
        <v>#N/A</v>
      </c>
      <c r="F635" t="str">
        <f t="shared" si="64"/>
        <v/>
      </c>
      <c r="G635" t="str">
        <f t="shared" si="65"/>
        <v/>
      </c>
      <c r="H635" t="e">
        <f t="shared" si="67"/>
        <v>#N/A</v>
      </c>
      <c r="I635" t="e">
        <f t="shared" si="66"/>
        <v>#N/A</v>
      </c>
      <c r="K635" t="str">
        <f>MID(INDEX('Old Paths'!$B$10:$AW$25,MOD(ROW()-1,16)+1,INT((ROW()-1)/16)+1),15,2)</f>
        <v/>
      </c>
      <c r="M635" t="s">
        <v>0</v>
      </c>
      <c r="N635" t="s">
        <v>0</v>
      </c>
    </row>
    <row r="636" spans="1:14">
      <c r="A636" s="16" t="e">
        <f>INDEX('Old Paths'!$B$80:$CS$95,MOD(ROW()-1,16)+1,INT((ROW()-1)/16)*2+COLUMN())</f>
        <v>#N/A</v>
      </c>
      <c r="B636" s="16" t="e">
        <f>-1*INDEX('Old Paths'!$B$80:$CS$95,MOD(ROW()-1,16)+1,INT((ROW()-1)/16)*2+COLUMN())</f>
        <v>#N/A</v>
      </c>
      <c r="C636" s="16" t="e">
        <f t="shared" si="68"/>
        <v>#N/A</v>
      </c>
      <c r="D636" s="16" t="e">
        <f t="shared" si="63"/>
        <v>#N/A</v>
      </c>
      <c r="F636" t="str">
        <f t="shared" si="64"/>
        <v/>
      </c>
      <c r="G636" t="str">
        <f t="shared" si="65"/>
        <v/>
      </c>
      <c r="H636" t="e">
        <f t="shared" si="67"/>
        <v>#N/A</v>
      </c>
      <c r="I636" t="e">
        <f t="shared" si="66"/>
        <v>#N/A</v>
      </c>
      <c r="K636" t="str">
        <f>MID(INDEX('Old Paths'!$B$10:$AW$25,MOD(ROW()-1,16)+1,INT((ROW()-1)/16)+1),15,2)</f>
        <v/>
      </c>
      <c r="M636" t="s">
        <v>0</v>
      </c>
      <c r="N636" t="s">
        <v>0</v>
      </c>
    </row>
    <row r="637" spans="1:14">
      <c r="A637" s="16" t="e">
        <f>INDEX('Old Paths'!$B$80:$CS$95,MOD(ROW()-1,16)+1,INT((ROW()-1)/16)*2+COLUMN())</f>
        <v>#N/A</v>
      </c>
      <c r="B637" s="16" t="e">
        <f>-1*INDEX('Old Paths'!$B$80:$CS$95,MOD(ROW()-1,16)+1,INT((ROW()-1)/16)*2+COLUMN())</f>
        <v>#N/A</v>
      </c>
      <c r="C637" s="16" t="e">
        <f t="shared" si="68"/>
        <v>#N/A</v>
      </c>
      <c r="D637" s="16" t="e">
        <f t="shared" si="63"/>
        <v>#N/A</v>
      </c>
      <c r="F637" t="str">
        <f t="shared" si="64"/>
        <v/>
      </c>
      <c r="G637" t="str">
        <f t="shared" si="65"/>
        <v/>
      </c>
      <c r="H637" t="e">
        <f t="shared" si="67"/>
        <v>#N/A</v>
      </c>
      <c r="I637" t="e">
        <f t="shared" si="66"/>
        <v>#N/A</v>
      </c>
      <c r="K637" t="str">
        <f>MID(INDEX('Old Paths'!$B$10:$AW$25,MOD(ROW()-1,16)+1,INT((ROW()-1)/16)+1),15,2)</f>
        <v/>
      </c>
      <c r="M637" t="s">
        <v>0</v>
      </c>
      <c r="N637" t="s">
        <v>0</v>
      </c>
    </row>
    <row r="638" spans="1:14">
      <c r="A638" s="16" t="e">
        <f>INDEX('Old Paths'!$B$80:$CS$95,MOD(ROW()-1,16)+1,INT((ROW()-1)/16)*2+COLUMN())</f>
        <v>#N/A</v>
      </c>
      <c r="B638" s="16" t="e">
        <f>-1*INDEX('Old Paths'!$B$80:$CS$95,MOD(ROW()-1,16)+1,INT((ROW()-1)/16)*2+COLUMN())</f>
        <v>#N/A</v>
      </c>
      <c r="C638" s="16" t="e">
        <f t="shared" si="68"/>
        <v>#N/A</v>
      </c>
      <c r="D638" s="16" t="e">
        <f t="shared" si="63"/>
        <v>#N/A</v>
      </c>
      <c r="F638" t="str">
        <f t="shared" si="64"/>
        <v/>
      </c>
      <c r="G638" t="str">
        <f t="shared" si="65"/>
        <v/>
      </c>
      <c r="H638" t="e">
        <f t="shared" si="67"/>
        <v>#N/A</v>
      </c>
      <c r="I638" t="e">
        <f t="shared" si="66"/>
        <v>#N/A</v>
      </c>
      <c r="K638" t="str">
        <f>MID(INDEX('Old Paths'!$B$10:$AW$25,MOD(ROW()-1,16)+1,INT((ROW()-1)/16)+1),15,2)</f>
        <v/>
      </c>
      <c r="M638" t="s">
        <v>0</v>
      </c>
      <c r="N638" t="s">
        <v>0</v>
      </c>
    </row>
    <row r="639" spans="1:14">
      <c r="A639" s="16" t="e">
        <f>INDEX('Old Paths'!$B$80:$CS$95,MOD(ROW()-1,16)+1,INT((ROW()-1)/16)*2+COLUMN())</f>
        <v>#N/A</v>
      </c>
      <c r="B639" s="16" t="e">
        <f>-1*INDEX('Old Paths'!$B$80:$CS$95,MOD(ROW()-1,16)+1,INT((ROW()-1)/16)*2+COLUMN())</f>
        <v>#N/A</v>
      </c>
      <c r="C639" s="16" t="e">
        <f t="shared" si="68"/>
        <v>#N/A</v>
      </c>
      <c r="D639" s="16" t="e">
        <f t="shared" si="63"/>
        <v>#N/A</v>
      </c>
      <c r="F639" t="str">
        <f t="shared" si="64"/>
        <v/>
      </c>
      <c r="G639" t="str">
        <f t="shared" si="65"/>
        <v/>
      </c>
      <c r="H639" t="e">
        <f t="shared" si="67"/>
        <v>#N/A</v>
      </c>
      <c r="I639" t="e">
        <f t="shared" si="66"/>
        <v>#N/A</v>
      </c>
      <c r="K639" t="str">
        <f>MID(INDEX('Old Paths'!$B$10:$AW$25,MOD(ROW()-1,16)+1,INT((ROW()-1)/16)+1),15,2)</f>
        <v/>
      </c>
      <c r="M639" t="s">
        <v>0</v>
      </c>
      <c r="N639" t="s">
        <v>0</v>
      </c>
    </row>
    <row r="640" spans="1:14">
      <c r="A640" s="16" t="e">
        <f>INDEX('Old Paths'!$B$80:$CS$95,MOD(ROW()-1,16)+1,INT((ROW()-1)/16)*2+COLUMN())</f>
        <v>#N/A</v>
      </c>
      <c r="B640" s="16" t="e">
        <f>-1*INDEX('Old Paths'!$B$80:$CS$95,MOD(ROW()-1,16)+1,INT((ROW()-1)/16)*2+COLUMN())</f>
        <v>#N/A</v>
      </c>
      <c r="C640" s="16" t="e">
        <f t="shared" si="68"/>
        <v>#N/A</v>
      </c>
      <c r="D640" s="16" t="e">
        <f t="shared" si="63"/>
        <v>#N/A</v>
      </c>
      <c r="F640" t="str">
        <f t="shared" si="64"/>
        <v/>
      </c>
      <c r="G640" t="str">
        <f t="shared" si="65"/>
        <v/>
      </c>
      <c r="H640" t="e">
        <f t="shared" si="67"/>
        <v>#N/A</v>
      </c>
      <c r="I640" t="e">
        <f t="shared" si="66"/>
        <v>#N/A</v>
      </c>
      <c r="K640" t="str">
        <f>MID(INDEX('Old Paths'!$B$10:$AW$25,MOD(ROW()-1,16)+1,INT((ROW()-1)/16)+1),15,2)</f>
        <v/>
      </c>
      <c r="M640" t="s">
        <v>0</v>
      </c>
      <c r="N640" t="s">
        <v>0</v>
      </c>
    </row>
    <row r="641" spans="1:14">
      <c r="A641" s="16">
        <f>INDEX('Old Paths'!$B$80:$CS$95,MOD(ROW()-1,16)+1,INT((ROW()-1)/16)*2+COLUMN())</f>
        <v>36</v>
      </c>
      <c r="B641" s="16">
        <f>-1*INDEX('Old Paths'!$B$80:$CS$95,MOD(ROW()-1,16)+1,INT((ROW()-1)/16)*2+COLUMN())</f>
        <v>-97</v>
      </c>
      <c r="C641" s="16">
        <f t="shared" si="68"/>
        <v>7</v>
      </c>
      <c r="D641" s="16">
        <f t="shared" ref="D641:D704" si="69">IF(AND(OR($A641,$B641),OR($A642,$B642)),B642-B641,"")</f>
        <v>-3</v>
      </c>
      <c r="F641">
        <f t="shared" si="64"/>
        <v>-0.42857142857142855</v>
      </c>
      <c r="G641">
        <f t="shared" si="65"/>
        <v>-23.198590513648188</v>
      </c>
      <c r="H641">
        <f t="shared" si="67"/>
        <v>-23.198590513648188</v>
      </c>
      <c r="I641">
        <f t="shared" si="66"/>
        <v>-23.198590513648188</v>
      </c>
      <c r="K641" t="str">
        <f>MID(INDEX('Old Paths'!$B$10:$AW$25,MOD(ROW()-1,16)+1,INT((ROW()-1)/16)+1),15,2)</f>
        <v>FD</v>
      </c>
      <c r="M641" t="s">
        <v>0</v>
      </c>
      <c r="N641" t="s">
        <v>0</v>
      </c>
    </row>
    <row r="642" spans="1:14">
      <c r="A642" s="16">
        <f>INDEX('Old Paths'!$B$80:$CS$95,MOD(ROW()-1,16)+1,INT((ROW()-1)/16)*2+COLUMN())</f>
        <v>43</v>
      </c>
      <c r="B642" s="16">
        <f>-1*INDEX('Old Paths'!$B$80:$CS$95,MOD(ROW()-1,16)+1,INT((ROW()-1)/16)*2+COLUMN())</f>
        <v>-100</v>
      </c>
      <c r="C642" s="16">
        <f t="shared" si="68"/>
        <v>3</v>
      </c>
      <c r="D642" s="16">
        <f t="shared" si="69"/>
        <v>-3</v>
      </c>
      <c r="F642">
        <f t="shared" ref="F642:F705" si="70">IFERROR(D642/C642,"")</f>
        <v>-1</v>
      </c>
      <c r="G642">
        <f t="shared" ref="G642:G705" si="71">IFERROR(ATAN(F642)*180/PI(),"")</f>
        <v>-45</v>
      </c>
      <c r="H642">
        <f t="shared" si="67"/>
        <v>-45</v>
      </c>
      <c r="I642">
        <f t="shared" ref="I642:I705" si="72">IF(MAX($C642:$D642)&lt;0,H642-180,IF(AND(D642&lt;0,E642&gt;0),H642+180,H642))</f>
        <v>-45</v>
      </c>
      <c r="K642" t="str">
        <f>MID(INDEX('Old Paths'!$B$10:$AW$25,MOD(ROW()-1,16)+1,INT((ROW()-1)/16)+1),15,2)</f>
        <v>FE</v>
      </c>
      <c r="M642" t="s">
        <v>447</v>
      </c>
      <c r="N642" t="s">
        <v>0</v>
      </c>
    </row>
    <row r="643" spans="1:14">
      <c r="A643" s="16">
        <f>INDEX('Old Paths'!$B$80:$CS$95,MOD(ROW()-1,16)+1,INT((ROW()-1)/16)*2+COLUMN())</f>
        <v>46</v>
      </c>
      <c r="B643" s="16">
        <f>-1*INDEX('Old Paths'!$B$80:$CS$95,MOD(ROW()-1,16)+1,INT((ROW()-1)/16)*2+COLUMN())</f>
        <v>-103</v>
      </c>
      <c r="C643" s="16">
        <f t="shared" si="68"/>
        <v>3</v>
      </c>
      <c r="D643" s="16">
        <f t="shared" si="69"/>
        <v>-4</v>
      </c>
      <c r="F643">
        <f t="shared" si="70"/>
        <v>-1.3333333333333333</v>
      </c>
      <c r="G643">
        <f t="shared" si="71"/>
        <v>-53.13010235415598</v>
      </c>
      <c r="H643">
        <f t="shared" si="67"/>
        <v>-53.13010235415598</v>
      </c>
      <c r="I643">
        <f t="shared" si="72"/>
        <v>-53.13010235415598</v>
      </c>
      <c r="K643" t="str">
        <f>MID(INDEX('Old Paths'!$B$10:$AW$25,MOD(ROW()-1,16)+1,INT((ROW()-1)/16)+1),15,2)</f>
        <v>FE</v>
      </c>
      <c r="M643" t="s">
        <v>0</v>
      </c>
      <c r="N643" t="s">
        <v>0</v>
      </c>
    </row>
    <row r="644" spans="1:14">
      <c r="A644" s="16">
        <f>INDEX('Old Paths'!$B$80:$CS$95,MOD(ROW()-1,16)+1,INT((ROW()-1)/16)*2+COLUMN())</f>
        <v>49</v>
      </c>
      <c r="B644" s="16">
        <f>-1*INDEX('Old Paths'!$B$80:$CS$95,MOD(ROW()-1,16)+1,INT((ROW()-1)/16)*2+COLUMN())</f>
        <v>-107</v>
      </c>
      <c r="C644" s="16">
        <f t="shared" si="68"/>
        <v>2</v>
      </c>
      <c r="D644" s="16">
        <f t="shared" si="69"/>
        <v>-8</v>
      </c>
      <c r="F644">
        <f t="shared" si="70"/>
        <v>-4</v>
      </c>
      <c r="G644">
        <f t="shared" si="71"/>
        <v>-75.963756532073532</v>
      </c>
      <c r="H644">
        <f t="shared" si="67"/>
        <v>-75.963756532073532</v>
      </c>
      <c r="I644">
        <f t="shared" si="72"/>
        <v>-75.963756532073532</v>
      </c>
      <c r="K644" t="str">
        <f>MID(INDEX('Old Paths'!$B$10:$AW$25,MOD(ROW()-1,16)+1,INT((ROW()-1)/16)+1),15,2)</f>
        <v>FF</v>
      </c>
      <c r="M644" t="s">
        <v>0</v>
      </c>
      <c r="N644" t="s">
        <v>0</v>
      </c>
    </row>
    <row r="645" spans="1:14">
      <c r="A645" s="16">
        <f>INDEX('Old Paths'!$B$80:$CS$95,MOD(ROW()-1,16)+1,INT((ROW()-1)/16)*2+COLUMN())</f>
        <v>51</v>
      </c>
      <c r="B645" s="16">
        <f>-1*INDEX('Old Paths'!$B$80:$CS$95,MOD(ROW()-1,16)+1,INT((ROW()-1)/16)*2+COLUMN())</f>
        <v>-115</v>
      </c>
      <c r="C645" s="16">
        <f t="shared" si="68"/>
        <v>1</v>
      </c>
      <c r="D645" s="16">
        <f t="shared" si="69"/>
        <v>-14</v>
      </c>
      <c r="F645">
        <f t="shared" si="70"/>
        <v>-14</v>
      </c>
      <c r="G645">
        <f t="shared" si="71"/>
        <v>-85.914383220025115</v>
      </c>
      <c r="H645">
        <f t="shared" si="67"/>
        <v>-85.914383220025115</v>
      </c>
      <c r="I645">
        <f t="shared" si="72"/>
        <v>-85.914383220025115</v>
      </c>
      <c r="K645" t="str">
        <f>MID(INDEX('Old Paths'!$B$10:$AW$25,MOD(ROW()-1,16)+1,INT((ROW()-1)/16)+1),15,2)</f>
        <v>FF</v>
      </c>
      <c r="M645" t="s">
        <v>0</v>
      </c>
      <c r="N645" t="s">
        <v>0</v>
      </c>
    </row>
    <row r="646" spans="1:14">
      <c r="A646" s="16">
        <f>INDEX('Old Paths'!$B$80:$CS$95,MOD(ROW()-1,16)+1,INT((ROW()-1)/16)*2+COLUMN())</f>
        <v>52</v>
      </c>
      <c r="B646" s="16">
        <f>-1*INDEX('Old Paths'!$B$80:$CS$95,MOD(ROW()-1,16)+1,INT((ROW()-1)/16)*2+COLUMN())</f>
        <v>-129</v>
      </c>
      <c r="C646" s="16" t="e">
        <f t="shared" si="68"/>
        <v>#N/A</v>
      </c>
      <c r="D646" s="16" t="e">
        <f t="shared" si="69"/>
        <v>#N/A</v>
      </c>
      <c r="F646" t="str">
        <f t="shared" si="70"/>
        <v/>
      </c>
      <c r="G646" t="str">
        <f t="shared" si="71"/>
        <v/>
      </c>
      <c r="H646" t="e">
        <f t="shared" si="67"/>
        <v>#N/A</v>
      </c>
      <c r="I646" t="e">
        <f t="shared" si="72"/>
        <v>#N/A</v>
      </c>
      <c r="K646" t="str">
        <f>MID(INDEX('Old Paths'!$B$10:$AW$25,MOD(ROW()-1,16)+1,INT((ROW()-1)/16)+1),15,2)</f>
        <v>00</v>
      </c>
      <c r="M646" t="s">
        <v>0</v>
      </c>
      <c r="N646" t="s">
        <v>0</v>
      </c>
    </row>
    <row r="647" spans="1:14">
      <c r="A647" s="16" t="e">
        <f>INDEX('Old Paths'!$B$80:$CS$95,MOD(ROW()-1,16)+1,INT((ROW()-1)/16)*2+COLUMN())</f>
        <v>#N/A</v>
      </c>
      <c r="B647" s="16" t="e">
        <f>-1*INDEX('Old Paths'!$B$80:$CS$95,MOD(ROW()-1,16)+1,INT((ROW()-1)/16)*2+COLUMN())</f>
        <v>#N/A</v>
      </c>
      <c r="C647" s="16" t="e">
        <f t="shared" si="68"/>
        <v>#N/A</v>
      </c>
      <c r="D647" s="16" t="e">
        <f t="shared" si="69"/>
        <v>#N/A</v>
      </c>
      <c r="F647" t="str">
        <f t="shared" si="70"/>
        <v/>
      </c>
      <c r="G647" t="str">
        <f t="shared" si="71"/>
        <v/>
      </c>
      <c r="H647" t="e">
        <f t="shared" si="67"/>
        <v>#N/A</v>
      </c>
      <c r="I647" t="e">
        <f t="shared" si="72"/>
        <v>#N/A</v>
      </c>
      <c r="K647" t="str">
        <f>MID(INDEX('Old Paths'!$B$10:$AW$25,MOD(ROW()-1,16)+1,INT((ROW()-1)/16)+1),15,2)</f>
        <v/>
      </c>
      <c r="M647" t="s">
        <v>0</v>
      </c>
      <c r="N647" t="s">
        <v>0</v>
      </c>
    </row>
    <row r="648" spans="1:14">
      <c r="A648" s="16" t="e">
        <f>INDEX('Old Paths'!$B$80:$CS$95,MOD(ROW()-1,16)+1,INT((ROW()-1)/16)*2+COLUMN())</f>
        <v>#N/A</v>
      </c>
      <c r="B648" s="16" t="e">
        <f>-1*INDEX('Old Paths'!$B$80:$CS$95,MOD(ROW()-1,16)+1,INT((ROW()-1)/16)*2+COLUMN())</f>
        <v>#N/A</v>
      </c>
      <c r="C648" s="16" t="e">
        <f t="shared" si="68"/>
        <v>#N/A</v>
      </c>
      <c r="D648" s="16" t="e">
        <f t="shared" si="69"/>
        <v>#N/A</v>
      </c>
      <c r="F648" t="str">
        <f t="shared" si="70"/>
        <v/>
      </c>
      <c r="G648" t="str">
        <f t="shared" si="71"/>
        <v/>
      </c>
      <c r="H648" t="e">
        <f t="shared" si="67"/>
        <v>#N/A</v>
      </c>
      <c r="I648" t="e">
        <f t="shared" si="72"/>
        <v>#N/A</v>
      </c>
      <c r="K648" t="str">
        <f>MID(INDEX('Old Paths'!$B$10:$AW$25,MOD(ROW()-1,16)+1,INT((ROW()-1)/16)+1),15,2)</f>
        <v/>
      </c>
      <c r="M648" t="s">
        <v>0</v>
      </c>
      <c r="N648" t="s">
        <v>0</v>
      </c>
    </row>
    <row r="649" spans="1:14">
      <c r="A649" s="16" t="e">
        <f>INDEX('Old Paths'!$B$80:$CS$95,MOD(ROW()-1,16)+1,INT((ROW()-1)/16)*2+COLUMN())</f>
        <v>#N/A</v>
      </c>
      <c r="B649" s="16" t="e">
        <f>-1*INDEX('Old Paths'!$B$80:$CS$95,MOD(ROW()-1,16)+1,INT((ROW()-1)/16)*2+COLUMN())</f>
        <v>#N/A</v>
      </c>
      <c r="C649" s="16" t="e">
        <f t="shared" si="68"/>
        <v>#N/A</v>
      </c>
      <c r="D649" s="16" t="e">
        <f t="shared" si="69"/>
        <v>#N/A</v>
      </c>
      <c r="F649" t="str">
        <f t="shared" si="70"/>
        <v/>
      </c>
      <c r="G649" t="str">
        <f t="shared" si="71"/>
        <v/>
      </c>
      <c r="H649" t="e">
        <f t="shared" si="67"/>
        <v>#N/A</v>
      </c>
      <c r="I649" t="e">
        <f t="shared" si="72"/>
        <v>#N/A</v>
      </c>
      <c r="K649" t="str">
        <f>MID(INDEX('Old Paths'!$B$10:$AW$25,MOD(ROW()-1,16)+1,INT((ROW()-1)/16)+1),15,2)</f>
        <v/>
      </c>
      <c r="M649" t="s">
        <v>0</v>
      </c>
      <c r="N649" t="s">
        <v>0</v>
      </c>
    </row>
    <row r="650" spans="1:14">
      <c r="A650" s="16" t="e">
        <f>INDEX('Old Paths'!$B$80:$CS$95,MOD(ROW()-1,16)+1,INT((ROW()-1)/16)*2+COLUMN())</f>
        <v>#N/A</v>
      </c>
      <c r="B650" s="16" t="e">
        <f>-1*INDEX('Old Paths'!$B$80:$CS$95,MOD(ROW()-1,16)+1,INT((ROW()-1)/16)*2+COLUMN())</f>
        <v>#N/A</v>
      </c>
      <c r="C650" s="16" t="e">
        <f t="shared" si="68"/>
        <v>#N/A</v>
      </c>
      <c r="D650" s="16" t="e">
        <f t="shared" si="69"/>
        <v>#N/A</v>
      </c>
      <c r="F650" t="str">
        <f t="shared" si="70"/>
        <v/>
      </c>
      <c r="G650" t="str">
        <f t="shared" si="71"/>
        <v/>
      </c>
      <c r="H650" t="e">
        <f t="shared" si="67"/>
        <v>#N/A</v>
      </c>
      <c r="I650" t="e">
        <f t="shared" si="72"/>
        <v>#N/A</v>
      </c>
      <c r="K650" t="str">
        <f>MID(INDEX('Old Paths'!$B$10:$AW$25,MOD(ROW()-1,16)+1,INT((ROW()-1)/16)+1),15,2)</f>
        <v/>
      </c>
      <c r="M650" t="s">
        <v>0</v>
      </c>
      <c r="N650" t="s">
        <v>0</v>
      </c>
    </row>
    <row r="651" spans="1:14">
      <c r="A651" s="16" t="e">
        <f>INDEX('Old Paths'!$B$80:$CS$95,MOD(ROW()-1,16)+1,INT((ROW()-1)/16)*2+COLUMN())</f>
        <v>#N/A</v>
      </c>
      <c r="B651" s="16" t="e">
        <f>-1*INDEX('Old Paths'!$B$80:$CS$95,MOD(ROW()-1,16)+1,INT((ROW()-1)/16)*2+COLUMN())</f>
        <v>#N/A</v>
      </c>
      <c r="C651" s="16" t="e">
        <f t="shared" si="68"/>
        <v>#N/A</v>
      </c>
      <c r="D651" s="16" t="e">
        <f t="shared" si="69"/>
        <v>#N/A</v>
      </c>
      <c r="F651" t="str">
        <f t="shared" si="70"/>
        <v/>
      </c>
      <c r="G651" t="str">
        <f t="shared" si="71"/>
        <v/>
      </c>
      <c r="H651" t="e">
        <f t="shared" si="67"/>
        <v>#N/A</v>
      </c>
      <c r="I651" t="e">
        <f t="shared" si="72"/>
        <v>#N/A</v>
      </c>
      <c r="K651" t="str">
        <f>MID(INDEX('Old Paths'!$B$10:$AW$25,MOD(ROW()-1,16)+1,INT((ROW()-1)/16)+1),15,2)</f>
        <v/>
      </c>
      <c r="M651" t="s">
        <v>0</v>
      </c>
      <c r="N651" t="s">
        <v>0</v>
      </c>
    </row>
    <row r="652" spans="1:14">
      <c r="A652" s="16" t="e">
        <f>INDEX('Old Paths'!$B$80:$CS$95,MOD(ROW()-1,16)+1,INT((ROW()-1)/16)*2+COLUMN())</f>
        <v>#N/A</v>
      </c>
      <c r="B652" s="16" t="e">
        <f>-1*INDEX('Old Paths'!$B$80:$CS$95,MOD(ROW()-1,16)+1,INT((ROW()-1)/16)*2+COLUMN())</f>
        <v>#N/A</v>
      </c>
      <c r="C652" s="16" t="e">
        <f t="shared" si="68"/>
        <v>#N/A</v>
      </c>
      <c r="D652" s="16" t="e">
        <f t="shared" si="69"/>
        <v>#N/A</v>
      </c>
      <c r="F652" t="str">
        <f t="shared" si="70"/>
        <v/>
      </c>
      <c r="G652" t="str">
        <f t="shared" si="71"/>
        <v/>
      </c>
      <c r="H652" t="e">
        <f t="shared" si="67"/>
        <v>#N/A</v>
      </c>
      <c r="I652" t="e">
        <f t="shared" si="72"/>
        <v>#N/A</v>
      </c>
      <c r="K652" t="str">
        <f>MID(INDEX('Old Paths'!$B$10:$AW$25,MOD(ROW()-1,16)+1,INT((ROW()-1)/16)+1),15,2)</f>
        <v/>
      </c>
      <c r="M652" t="s">
        <v>0</v>
      </c>
      <c r="N652" t="s">
        <v>0</v>
      </c>
    </row>
    <row r="653" spans="1:14">
      <c r="A653" s="16" t="e">
        <f>INDEX('Old Paths'!$B$80:$CS$95,MOD(ROW()-1,16)+1,INT((ROW()-1)/16)*2+COLUMN())</f>
        <v>#N/A</v>
      </c>
      <c r="B653" s="16" t="e">
        <f>-1*INDEX('Old Paths'!$B$80:$CS$95,MOD(ROW()-1,16)+1,INT((ROW()-1)/16)*2+COLUMN())</f>
        <v>#N/A</v>
      </c>
      <c r="C653" s="16" t="e">
        <f t="shared" si="68"/>
        <v>#N/A</v>
      </c>
      <c r="D653" s="16" t="e">
        <f t="shared" si="69"/>
        <v>#N/A</v>
      </c>
      <c r="F653" t="str">
        <f t="shared" si="70"/>
        <v/>
      </c>
      <c r="G653" t="str">
        <f t="shared" si="71"/>
        <v/>
      </c>
      <c r="H653" t="e">
        <f t="shared" si="67"/>
        <v>#N/A</v>
      </c>
      <c r="I653" t="e">
        <f t="shared" si="72"/>
        <v>#N/A</v>
      </c>
      <c r="K653" t="str">
        <f>MID(INDEX('Old Paths'!$B$10:$AW$25,MOD(ROW()-1,16)+1,INT((ROW()-1)/16)+1),15,2)</f>
        <v/>
      </c>
      <c r="M653" t="s">
        <v>447</v>
      </c>
      <c r="N653" t="s">
        <v>0</v>
      </c>
    </row>
    <row r="654" spans="1:14">
      <c r="A654" s="16" t="e">
        <f>INDEX('Old Paths'!$B$80:$CS$95,MOD(ROW()-1,16)+1,INT((ROW()-1)/16)*2+COLUMN())</f>
        <v>#N/A</v>
      </c>
      <c r="B654" s="16" t="e">
        <f>-1*INDEX('Old Paths'!$B$80:$CS$95,MOD(ROW()-1,16)+1,INT((ROW()-1)/16)*2+COLUMN())</f>
        <v>#N/A</v>
      </c>
      <c r="C654" s="16" t="e">
        <f t="shared" si="68"/>
        <v>#N/A</v>
      </c>
      <c r="D654" s="16" t="e">
        <f t="shared" si="69"/>
        <v>#N/A</v>
      </c>
      <c r="F654" t="str">
        <f t="shared" si="70"/>
        <v/>
      </c>
      <c r="G654" t="str">
        <f t="shared" si="71"/>
        <v/>
      </c>
      <c r="H654" t="e">
        <f t="shared" si="67"/>
        <v>#N/A</v>
      </c>
      <c r="I654" t="e">
        <f t="shared" si="72"/>
        <v>#N/A</v>
      </c>
      <c r="K654" t="str">
        <f>MID(INDEX('Old Paths'!$B$10:$AW$25,MOD(ROW()-1,16)+1,INT((ROW()-1)/16)+1),15,2)</f>
        <v/>
      </c>
      <c r="M654" t="s">
        <v>0</v>
      </c>
      <c r="N654" t="s">
        <v>0</v>
      </c>
    </row>
    <row r="655" spans="1:14">
      <c r="A655" s="16" t="e">
        <f>INDEX('Old Paths'!$B$80:$CS$95,MOD(ROW()-1,16)+1,INT((ROW()-1)/16)*2+COLUMN())</f>
        <v>#N/A</v>
      </c>
      <c r="B655" s="16" t="e">
        <f>-1*INDEX('Old Paths'!$B$80:$CS$95,MOD(ROW()-1,16)+1,INT((ROW()-1)/16)*2+COLUMN())</f>
        <v>#N/A</v>
      </c>
      <c r="C655" s="16" t="e">
        <f t="shared" si="68"/>
        <v>#N/A</v>
      </c>
      <c r="D655" s="16" t="e">
        <f t="shared" si="69"/>
        <v>#N/A</v>
      </c>
      <c r="F655" t="str">
        <f t="shared" si="70"/>
        <v/>
      </c>
      <c r="G655" t="str">
        <f t="shared" si="71"/>
        <v/>
      </c>
      <c r="H655" t="e">
        <f t="shared" si="67"/>
        <v>#N/A</v>
      </c>
      <c r="I655" t="e">
        <f t="shared" si="72"/>
        <v>#N/A</v>
      </c>
      <c r="K655" t="str">
        <f>MID(INDEX('Old Paths'!$B$10:$AW$25,MOD(ROW()-1,16)+1,INT((ROW()-1)/16)+1),15,2)</f>
        <v/>
      </c>
      <c r="M655" t="s">
        <v>0</v>
      </c>
      <c r="N655" t="s">
        <v>0</v>
      </c>
    </row>
    <row r="656" spans="1:14">
      <c r="A656" s="16" t="e">
        <f>INDEX('Old Paths'!$B$80:$CS$95,MOD(ROW()-1,16)+1,INT((ROW()-1)/16)*2+COLUMN())</f>
        <v>#N/A</v>
      </c>
      <c r="B656" s="16" t="e">
        <f>-1*INDEX('Old Paths'!$B$80:$CS$95,MOD(ROW()-1,16)+1,INT((ROW()-1)/16)*2+COLUMN())</f>
        <v>#N/A</v>
      </c>
      <c r="C656" s="16" t="e">
        <f t="shared" si="68"/>
        <v>#N/A</v>
      </c>
      <c r="D656" s="16" t="e">
        <f t="shared" si="69"/>
        <v>#N/A</v>
      </c>
      <c r="F656" t="str">
        <f t="shared" si="70"/>
        <v/>
      </c>
      <c r="G656" t="str">
        <f t="shared" si="71"/>
        <v/>
      </c>
      <c r="H656" t="e">
        <f t="shared" si="67"/>
        <v>#N/A</v>
      </c>
      <c r="I656" t="e">
        <f t="shared" si="72"/>
        <v>#N/A</v>
      </c>
      <c r="K656" t="str">
        <f>MID(INDEX('Old Paths'!$B$10:$AW$25,MOD(ROW()-1,16)+1,INT((ROW()-1)/16)+1),15,2)</f>
        <v/>
      </c>
      <c r="M656" t="s">
        <v>0</v>
      </c>
      <c r="N656" t="s">
        <v>0</v>
      </c>
    </row>
    <row r="657" spans="1:14">
      <c r="A657" s="16">
        <f>INDEX('Old Paths'!$B$80:$CS$95,MOD(ROW()-1,16)+1,INT((ROW()-1)/16)*2+COLUMN())</f>
        <v>52</v>
      </c>
      <c r="B657" s="16">
        <f>-1*INDEX('Old Paths'!$B$80:$CS$95,MOD(ROW()-1,16)+1,INT((ROW()-1)/16)*2+COLUMN())</f>
        <v>-129</v>
      </c>
      <c r="C657" s="16">
        <f t="shared" si="68"/>
        <v>15</v>
      </c>
      <c r="D657" s="16">
        <f t="shared" si="69"/>
        <v>0</v>
      </c>
      <c r="F657">
        <f t="shared" si="70"/>
        <v>0</v>
      </c>
      <c r="G657">
        <f t="shared" si="71"/>
        <v>0</v>
      </c>
      <c r="H657">
        <f t="shared" si="67"/>
        <v>0</v>
      </c>
      <c r="I657">
        <f t="shared" si="72"/>
        <v>0</v>
      </c>
      <c r="K657" t="str">
        <f>MID(INDEX('Old Paths'!$B$10:$AW$25,MOD(ROW()-1,16)+1,INT((ROW()-1)/16)+1),15,2)</f>
        <v>FC</v>
      </c>
      <c r="M657" t="s">
        <v>0</v>
      </c>
      <c r="N657" t="s">
        <v>0</v>
      </c>
    </row>
    <row r="658" spans="1:14">
      <c r="A658" s="16">
        <f>INDEX('Old Paths'!$B$80:$CS$95,MOD(ROW()-1,16)+1,INT((ROW()-1)/16)*2+COLUMN())</f>
        <v>67</v>
      </c>
      <c r="B658" s="16">
        <f>-1*INDEX('Old Paths'!$B$80:$CS$95,MOD(ROW()-1,16)+1,INT((ROW()-1)/16)*2+COLUMN())</f>
        <v>-129</v>
      </c>
      <c r="C658" s="16">
        <f t="shared" si="68"/>
        <v>17</v>
      </c>
      <c r="D658" s="16">
        <f t="shared" si="69"/>
        <v>3</v>
      </c>
      <c r="F658">
        <f t="shared" si="70"/>
        <v>0.17647058823529413</v>
      </c>
      <c r="G658">
        <f t="shared" si="71"/>
        <v>10.007979801441339</v>
      </c>
      <c r="H658">
        <f t="shared" si="67"/>
        <v>10.007979801441339</v>
      </c>
      <c r="I658">
        <f t="shared" si="72"/>
        <v>10.007979801441339</v>
      </c>
      <c r="K658" t="str">
        <f>MID(INDEX('Old Paths'!$B$10:$AW$25,MOD(ROW()-1,16)+1,INT((ROW()-1)/16)+1),15,2)</f>
        <v>0B</v>
      </c>
      <c r="M658" t="s">
        <v>0</v>
      </c>
      <c r="N658" t="s">
        <v>0</v>
      </c>
    </row>
    <row r="659" spans="1:14">
      <c r="A659" s="16">
        <f>INDEX('Old Paths'!$B$80:$CS$95,MOD(ROW()-1,16)+1,INT((ROW()-1)/16)*2+COLUMN())</f>
        <v>84</v>
      </c>
      <c r="B659" s="16">
        <f>-1*INDEX('Old Paths'!$B$80:$CS$95,MOD(ROW()-1,16)+1,INT((ROW()-1)/16)*2+COLUMN())</f>
        <v>-126</v>
      </c>
      <c r="C659" s="16">
        <f t="shared" si="68"/>
        <v>16</v>
      </c>
      <c r="D659" s="16">
        <f t="shared" si="69"/>
        <v>8</v>
      </c>
      <c r="F659">
        <f t="shared" si="70"/>
        <v>0.5</v>
      </c>
      <c r="G659">
        <f t="shared" si="71"/>
        <v>26.56505117707799</v>
      </c>
      <c r="H659">
        <f t="shared" si="67"/>
        <v>26.56505117707799</v>
      </c>
      <c r="I659">
        <f t="shared" si="72"/>
        <v>26.56505117707799</v>
      </c>
      <c r="K659" t="str">
        <f>MID(INDEX('Old Paths'!$B$10:$AW$25,MOD(ROW()-1,16)+1,INT((ROW()-1)/16)+1),15,2)</f>
        <v>0A</v>
      </c>
      <c r="M659" t="s">
        <v>0</v>
      </c>
      <c r="N659" t="s">
        <v>0</v>
      </c>
    </row>
    <row r="660" spans="1:14">
      <c r="A660" s="16">
        <f>INDEX('Old Paths'!$B$80:$CS$95,MOD(ROW()-1,16)+1,INT((ROW()-1)/16)*2+COLUMN())</f>
        <v>100</v>
      </c>
      <c r="B660" s="16">
        <f>-1*INDEX('Old Paths'!$B$80:$CS$95,MOD(ROW()-1,16)+1,INT((ROW()-1)/16)*2+COLUMN())</f>
        <v>-118</v>
      </c>
      <c r="C660" s="16">
        <f t="shared" si="68"/>
        <v>17</v>
      </c>
      <c r="D660" s="16">
        <f t="shared" si="69"/>
        <v>7</v>
      </c>
      <c r="F660">
        <f t="shared" si="70"/>
        <v>0.41176470588235292</v>
      </c>
      <c r="G660">
        <f t="shared" si="71"/>
        <v>22.380135051959574</v>
      </c>
      <c r="H660">
        <f t="shared" si="67"/>
        <v>22.380135051959574</v>
      </c>
      <c r="I660">
        <f t="shared" si="72"/>
        <v>22.380135051959574</v>
      </c>
      <c r="K660" t="str">
        <f>MID(INDEX('Old Paths'!$B$10:$AW$25,MOD(ROW()-1,16)+1,INT((ROW()-1)/16)+1),15,2)</f>
        <v>0B</v>
      </c>
      <c r="M660" t="s">
        <v>0</v>
      </c>
      <c r="N660" t="s">
        <v>0</v>
      </c>
    </row>
    <row r="661" spans="1:14">
      <c r="A661" s="16">
        <f>INDEX('Old Paths'!$B$80:$CS$95,MOD(ROW()-1,16)+1,INT((ROW()-1)/16)*2+COLUMN())</f>
        <v>117</v>
      </c>
      <c r="B661" s="16">
        <f>-1*INDEX('Old Paths'!$B$80:$CS$95,MOD(ROW()-1,16)+1,INT((ROW()-1)/16)*2+COLUMN())</f>
        <v>-111</v>
      </c>
      <c r="C661" s="16">
        <f t="shared" si="68"/>
        <v>13</v>
      </c>
      <c r="D661" s="16">
        <f t="shared" si="69"/>
        <v>5</v>
      </c>
      <c r="F661">
        <f t="shared" si="70"/>
        <v>0.38461538461538464</v>
      </c>
      <c r="G661">
        <f t="shared" si="71"/>
        <v>21.037511025421818</v>
      </c>
      <c r="H661">
        <f t="shared" si="67"/>
        <v>21.037511025421818</v>
      </c>
      <c r="I661">
        <f t="shared" si="72"/>
        <v>21.037511025421818</v>
      </c>
      <c r="K661" t="str">
        <f>MID(INDEX('Old Paths'!$B$10:$AW$25,MOD(ROW()-1,16)+1,INT((ROW()-1)/16)+1),15,2)</f>
        <v>0B</v>
      </c>
      <c r="M661" t="s">
        <v>0</v>
      </c>
      <c r="N661" t="s">
        <v>0</v>
      </c>
    </row>
    <row r="662" spans="1:14">
      <c r="A662" s="16">
        <f>INDEX('Old Paths'!$B$80:$CS$95,MOD(ROW()-1,16)+1,INT((ROW()-1)/16)*2+COLUMN())</f>
        <v>130</v>
      </c>
      <c r="B662" s="16">
        <f>-1*INDEX('Old Paths'!$B$80:$CS$95,MOD(ROW()-1,16)+1,INT((ROW()-1)/16)*2+COLUMN())</f>
        <v>-106</v>
      </c>
      <c r="C662" s="16" t="e">
        <f t="shared" si="68"/>
        <v>#N/A</v>
      </c>
      <c r="D662" s="16" t="e">
        <f t="shared" si="69"/>
        <v>#N/A</v>
      </c>
      <c r="F662" t="str">
        <f t="shared" si="70"/>
        <v/>
      </c>
      <c r="G662" t="str">
        <f t="shared" si="71"/>
        <v/>
      </c>
      <c r="H662" t="e">
        <f t="shared" si="67"/>
        <v>#N/A</v>
      </c>
      <c r="I662" t="e">
        <f t="shared" si="72"/>
        <v>#N/A</v>
      </c>
      <c r="K662" t="str">
        <f>MID(INDEX('Old Paths'!$B$10:$AW$25,MOD(ROW()-1,16)+1,INT((ROW()-1)/16)+1),15,2)</f>
        <v>00</v>
      </c>
      <c r="M662" t="s">
        <v>0</v>
      </c>
      <c r="N662" t="s">
        <v>0</v>
      </c>
    </row>
    <row r="663" spans="1:14">
      <c r="A663" s="16" t="e">
        <f>INDEX('Old Paths'!$B$80:$CS$95,MOD(ROW()-1,16)+1,INT((ROW()-1)/16)*2+COLUMN())</f>
        <v>#N/A</v>
      </c>
      <c r="B663" s="16" t="e">
        <f>-1*INDEX('Old Paths'!$B$80:$CS$95,MOD(ROW()-1,16)+1,INT((ROW()-1)/16)*2+COLUMN())</f>
        <v>#N/A</v>
      </c>
      <c r="C663" s="16" t="e">
        <f t="shared" si="68"/>
        <v>#N/A</v>
      </c>
      <c r="D663" s="16" t="e">
        <f t="shared" si="69"/>
        <v>#N/A</v>
      </c>
      <c r="F663" t="str">
        <f t="shared" si="70"/>
        <v/>
      </c>
      <c r="G663" t="str">
        <f t="shared" si="71"/>
        <v/>
      </c>
      <c r="H663" t="e">
        <f t="shared" si="67"/>
        <v>#N/A</v>
      </c>
      <c r="I663" t="e">
        <f t="shared" si="72"/>
        <v>#N/A</v>
      </c>
      <c r="K663" t="str">
        <f>MID(INDEX('Old Paths'!$B$10:$AW$25,MOD(ROW()-1,16)+1,INT((ROW()-1)/16)+1),15,2)</f>
        <v/>
      </c>
      <c r="M663" t="s">
        <v>0</v>
      </c>
      <c r="N663" t="s">
        <v>0</v>
      </c>
    </row>
    <row r="664" spans="1:14">
      <c r="A664" s="16" t="e">
        <f>INDEX('Old Paths'!$B$80:$CS$95,MOD(ROW()-1,16)+1,INT((ROW()-1)/16)*2+COLUMN())</f>
        <v>#N/A</v>
      </c>
      <c r="B664" s="16" t="e">
        <f>-1*INDEX('Old Paths'!$B$80:$CS$95,MOD(ROW()-1,16)+1,INT((ROW()-1)/16)*2+COLUMN())</f>
        <v>#N/A</v>
      </c>
      <c r="C664" s="16" t="e">
        <f t="shared" si="68"/>
        <v>#N/A</v>
      </c>
      <c r="D664" s="16" t="e">
        <f t="shared" si="69"/>
        <v>#N/A</v>
      </c>
      <c r="F664" t="str">
        <f t="shared" si="70"/>
        <v/>
      </c>
      <c r="G664" t="str">
        <f t="shared" si="71"/>
        <v/>
      </c>
      <c r="H664" t="e">
        <f t="shared" si="67"/>
        <v>#N/A</v>
      </c>
      <c r="I664" t="e">
        <f t="shared" si="72"/>
        <v>#N/A</v>
      </c>
      <c r="K664" t="str">
        <f>MID(INDEX('Old Paths'!$B$10:$AW$25,MOD(ROW()-1,16)+1,INT((ROW()-1)/16)+1),15,2)</f>
        <v/>
      </c>
      <c r="M664" t="s">
        <v>447</v>
      </c>
      <c r="N664" t="s">
        <v>0</v>
      </c>
    </row>
    <row r="665" spans="1:14">
      <c r="A665" s="16" t="e">
        <f>INDEX('Old Paths'!$B$80:$CS$95,MOD(ROW()-1,16)+1,INT((ROW()-1)/16)*2+COLUMN())</f>
        <v>#N/A</v>
      </c>
      <c r="B665" s="16" t="e">
        <f>-1*INDEX('Old Paths'!$B$80:$CS$95,MOD(ROW()-1,16)+1,INT((ROW()-1)/16)*2+COLUMN())</f>
        <v>#N/A</v>
      </c>
      <c r="C665" s="16" t="e">
        <f t="shared" si="68"/>
        <v>#N/A</v>
      </c>
      <c r="D665" s="16" t="e">
        <f t="shared" si="69"/>
        <v>#N/A</v>
      </c>
      <c r="F665" t="str">
        <f t="shared" si="70"/>
        <v/>
      </c>
      <c r="G665" t="str">
        <f t="shared" si="71"/>
        <v/>
      </c>
      <c r="H665" t="e">
        <f t="shared" si="67"/>
        <v>#N/A</v>
      </c>
      <c r="I665" t="e">
        <f t="shared" si="72"/>
        <v>#N/A</v>
      </c>
      <c r="K665" t="str">
        <f>MID(INDEX('Old Paths'!$B$10:$AW$25,MOD(ROW()-1,16)+1,INT((ROW()-1)/16)+1),15,2)</f>
        <v/>
      </c>
      <c r="M665" t="s">
        <v>0</v>
      </c>
      <c r="N665" t="s">
        <v>0</v>
      </c>
    </row>
    <row r="666" spans="1:14">
      <c r="A666" s="16" t="e">
        <f>INDEX('Old Paths'!$B$80:$CS$95,MOD(ROW()-1,16)+1,INT((ROW()-1)/16)*2+COLUMN())</f>
        <v>#N/A</v>
      </c>
      <c r="B666" s="16" t="e">
        <f>-1*INDEX('Old Paths'!$B$80:$CS$95,MOD(ROW()-1,16)+1,INT((ROW()-1)/16)*2+COLUMN())</f>
        <v>#N/A</v>
      </c>
      <c r="C666" s="16" t="e">
        <f t="shared" si="68"/>
        <v>#N/A</v>
      </c>
      <c r="D666" s="16" t="e">
        <f t="shared" si="69"/>
        <v>#N/A</v>
      </c>
      <c r="F666" t="str">
        <f t="shared" si="70"/>
        <v/>
      </c>
      <c r="G666" t="str">
        <f t="shared" si="71"/>
        <v/>
      </c>
      <c r="H666" t="e">
        <f t="shared" si="67"/>
        <v>#N/A</v>
      </c>
      <c r="I666" t="e">
        <f t="shared" si="72"/>
        <v>#N/A</v>
      </c>
      <c r="K666" t="str">
        <f>MID(INDEX('Old Paths'!$B$10:$AW$25,MOD(ROW()-1,16)+1,INT((ROW()-1)/16)+1),15,2)</f>
        <v/>
      </c>
      <c r="M666" t="s">
        <v>0</v>
      </c>
      <c r="N666" t="s">
        <v>0</v>
      </c>
    </row>
    <row r="667" spans="1:14">
      <c r="A667" s="16" t="e">
        <f>INDEX('Old Paths'!$B$80:$CS$95,MOD(ROW()-1,16)+1,INT((ROW()-1)/16)*2+COLUMN())</f>
        <v>#N/A</v>
      </c>
      <c r="B667" s="16" t="e">
        <f>-1*INDEX('Old Paths'!$B$80:$CS$95,MOD(ROW()-1,16)+1,INT((ROW()-1)/16)*2+COLUMN())</f>
        <v>#N/A</v>
      </c>
      <c r="C667" s="16" t="e">
        <f t="shared" si="68"/>
        <v>#N/A</v>
      </c>
      <c r="D667" s="16" t="e">
        <f t="shared" si="69"/>
        <v>#N/A</v>
      </c>
      <c r="F667" t="str">
        <f t="shared" si="70"/>
        <v/>
      </c>
      <c r="G667" t="str">
        <f t="shared" si="71"/>
        <v/>
      </c>
      <c r="H667" t="e">
        <f t="shared" si="67"/>
        <v>#N/A</v>
      </c>
      <c r="I667" t="e">
        <f t="shared" si="72"/>
        <v>#N/A</v>
      </c>
      <c r="K667" t="str">
        <f>MID(INDEX('Old Paths'!$B$10:$AW$25,MOD(ROW()-1,16)+1,INT((ROW()-1)/16)+1),15,2)</f>
        <v/>
      </c>
      <c r="M667" t="s">
        <v>0</v>
      </c>
      <c r="N667" t="s">
        <v>0</v>
      </c>
    </row>
    <row r="668" spans="1:14">
      <c r="A668" s="16" t="e">
        <f>INDEX('Old Paths'!$B$80:$CS$95,MOD(ROW()-1,16)+1,INT((ROW()-1)/16)*2+COLUMN())</f>
        <v>#N/A</v>
      </c>
      <c r="B668" s="16" t="e">
        <f>-1*INDEX('Old Paths'!$B$80:$CS$95,MOD(ROW()-1,16)+1,INT((ROW()-1)/16)*2+COLUMN())</f>
        <v>#N/A</v>
      </c>
      <c r="C668" s="16" t="e">
        <f t="shared" si="68"/>
        <v>#N/A</v>
      </c>
      <c r="D668" s="16" t="e">
        <f t="shared" si="69"/>
        <v>#N/A</v>
      </c>
      <c r="F668" t="str">
        <f t="shared" si="70"/>
        <v/>
      </c>
      <c r="G668" t="str">
        <f t="shared" si="71"/>
        <v/>
      </c>
      <c r="H668" t="e">
        <f t="shared" si="67"/>
        <v>#N/A</v>
      </c>
      <c r="I668" t="e">
        <f t="shared" si="72"/>
        <v>#N/A</v>
      </c>
      <c r="K668" t="str">
        <f>MID(INDEX('Old Paths'!$B$10:$AW$25,MOD(ROW()-1,16)+1,INT((ROW()-1)/16)+1),15,2)</f>
        <v/>
      </c>
      <c r="M668" t="s">
        <v>0</v>
      </c>
      <c r="N668" t="s">
        <v>0</v>
      </c>
    </row>
    <row r="669" spans="1:14">
      <c r="A669" s="16" t="e">
        <f>INDEX('Old Paths'!$B$80:$CS$95,MOD(ROW()-1,16)+1,INT((ROW()-1)/16)*2+COLUMN())</f>
        <v>#N/A</v>
      </c>
      <c r="B669" s="16" t="e">
        <f>-1*INDEX('Old Paths'!$B$80:$CS$95,MOD(ROW()-1,16)+1,INT((ROW()-1)/16)*2+COLUMN())</f>
        <v>#N/A</v>
      </c>
      <c r="C669" s="16" t="e">
        <f t="shared" si="68"/>
        <v>#N/A</v>
      </c>
      <c r="D669" s="16" t="e">
        <f t="shared" si="69"/>
        <v>#N/A</v>
      </c>
      <c r="F669" t="str">
        <f t="shared" si="70"/>
        <v/>
      </c>
      <c r="G669" t="str">
        <f t="shared" si="71"/>
        <v/>
      </c>
      <c r="H669" t="e">
        <f t="shared" si="67"/>
        <v>#N/A</v>
      </c>
      <c r="I669" t="e">
        <f t="shared" si="72"/>
        <v>#N/A</v>
      </c>
      <c r="K669" t="str">
        <f>MID(INDEX('Old Paths'!$B$10:$AW$25,MOD(ROW()-1,16)+1,INT((ROW()-1)/16)+1),15,2)</f>
        <v/>
      </c>
      <c r="M669" t="s">
        <v>0</v>
      </c>
      <c r="N669" t="s">
        <v>0</v>
      </c>
    </row>
    <row r="670" spans="1:14">
      <c r="A670" s="16" t="e">
        <f>INDEX('Old Paths'!$B$80:$CS$95,MOD(ROW()-1,16)+1,INT((ROW()-1)/16)*2+COLUMN())</f>
        <v>#N/A</v>
      </c>
      <c r="B670" s="16" t="e">
        <f>-1*INDEX('Old Paths'!$B$80:$CS$95,MOD(ROW()-1,16)+1,INT((ROW()-1)/16)*2+COLUMN())</f>
        <v>#N/A</v>
      </c>
      <c r="C670" s="16" t="e">
        <f t="shared" si="68"/>
        <v>#N/A</v>
      </c>
      <c r="D670" s="16" t="e">
        <f t="shared" si="69"/>
        <v>#N/A</v>
      </c>
      <c r="F670" t="str">
        <f t="shared" si="70"/>
        <v/>
      </c>
      <c r="G670" t="str">
        <f t="shared" si="71"/>
        <v/>
      </c>
      <c r="H670" t="e">
        <f t="shared" si="67"/>
        <v>#N/A</v>
      </c>
      <c r="I670" t="e">
        <f t="shared" si="72"/>
        <v>#N/A</v>
      </c>
      <c r="K670" t="str">
        <f>MID(INDEX('Old Paths'!$B$10:$AW$25,MOD(ROW()-1,16)+1,INT((ROW()-1)/16)+1),15,2)</f>
        <v/>
      </c>
      <c r="M670" t="s">
        <v>0</v>
      </c>
      <c r="N670" t="s">
        <v>0</v>
      </c>
    </row>
    <row r="671" spans="1:14">
      <c r="A671" s="16" t="e">
        <f>INDEX('Old Paths'!$B$80:$CS$95,MOD(ROW()-1,16)+1,INT((ROW()-1)/16)*2+COLUMN())</f>
        <v>#N/A</v>
      </c>
      <c r="B671" s="16" t="e">
        <f>-1*INDEX('Old Paths'!$B$80:$CS$95,MOD(ROW()-1,16)+1,INT((ROW()-1)/16)*2+COLUMN())</f>
        <v>#N/A</v>
      </c>
      <c r="C671" s="16" t="e">
        <f t="shared" si="68"/>
        <v>#N/A</v>
      </c>
      <c r="D671" s="16" t="e">
        <f t="shared" si="69"/>
        <v>#N/A</v>
      </c>
      <c r="F671" t="str">
        <f t="shared" si="70"/>
        <v/>
      </c>
      <c r="G671" t="str">
        <f t="shared" si="71"/>
        <v/>
      </c>
      <c r="H671" t="e">
        <f t="shared" si="67"/>
        <v>#N/A</v>
      </c>
      <c r="I671" t="e">
        <f t="shared" si="72"/>
        <v>#N/A</v>
      </c>
      <c r="K671" t="str">
        <f>MID(INDEX('Old Paths'!$B$10:$AW$25,MOD(ROW()-1,16)+1,INT((ROW()-1)/16)+1),15,2)</f>
        <v/>
      </c>
      <c r="M671" t="s">
        <v>0</v>
      </c>
      <c r="N671" t="s">
        <v>0</v>
      </c>
    </row>
    <row r="672" spans="1:14">
      <c r="A672" s="16" t="e">
        <f>INDEX('Old Paths'!$B$80:$CS$95,MOD(ROW()-1,16)+1,INT((ROW()-1)/16)*2+COLUMN())</f>
        <v>#N/A</v>
      </c>
      <c r="B672" s="16" t="e">
        <f>-1*INDEX('Old Paths'!$B$80:$CS$95,MOD(ROW()-1,16)+1,INT((ROW()-1)/16)*2+COLUMN())</f>
        <v>#N/A</v>
      </c>
      <c r="C672" s="16" t="e">
        <f t="shared" si="68"/>
        <v>#N/A</v>
      </c>
      <c r="D672" s="16" t="e">
        <f t="shared" si="69"/>
        <v>#N/A</v>
      </c>
      <c r="F672" t="str">
        <f t="shared" si="70"/>
        <v/>
      </c>
      <c r="G672" t="str">
        <f t="shared" si="71"/>
        <v/>
      </c>
      <c r="H672" t="e">
        <f t="shared" si="67"/>
        <v>#N/A</v>
      </c>
      <c r="I672" t="e">
        <f t="shared" si="72"/>
        <v>#N/A</v>
      </c>
      <c r="K672" t="str">
        <f>MID(INDEX('Old Paths'!$B$10:$AW$25,MOD(ROW()-1,16)+1,INT((ROW()-1)/16)+1),15,2)</f>
        <v/>
      </c>
      <c r="M672" t="s">
        <v>0</v>
      </c>
      <c r="N672" t="s">
        <v>0</v>
      </c>
    </row>
    <row r="673" spans="1:14">
      <c r="A673" s="16">
        <f>INDEX('Old Paths'!$B$80:$CS$95,MOD(ROW()-1,16)+1,INT((ROW()-1)/16)*2+COLUMN())</f>
        <v>-3</v>
      </c>
      <c r="B673" s="16">
        <f>-1*INDEX('Old Paths'!$B$80:$CS$95,MOD(ROW()-1,16)+1,INT((ROW()-1)/16)*2+COLUMN())</f>
        <v>-119</v>
      </c>
      <c r="C673" s="16">
        <f t="shared" si="68"/>
        <v>18</v>
      </c>
      <c r="D673" s="16">
        <f t="shared" si="69"/>
        <v>1</v>
      </c>
      <c r="F673">
        <f t="shared" si="70"/>
        <v>5.5555555555555552E-2</v>
      </c>
      <c r="G673">
        <f t="shared" si="71"/>
        <v>3.179830119864234</v>
      </c>
      <c r="H673">
        <f t="shared" si="67"/>
        <v>3.179830119864234</v>
      </c>
      <c r="I673">
        <f t="shared" si="72"/>
        <v>3.179830119864234</v>
      </c>
      <c r="K673" t="str">
        <f>MID(INDEX('Old Paths'!$B$10:$AW$25,MOD(ROW()-1,16)+1,INT((ROW()-1)/16)+1),15,2)</f>
        <v>0B</v>
      </c>
      <c r="M673" t="s">
        <v>0</v>
      </c>
      <c r="N673" t="s">
        <v>0</v>
      </c>
    </row>
    <row r="674" spans="1:14">
      <c r="A674" s="16">
        <f>INDEX('Old Paths'!$B$80:$CS$95,MOD(ROW()-1,16)+1,INT((ROW()-1)/16)*2+COLUMN())</f>
        <v>15</v>
      </c>
      <c r="B674" s="16">
        <f>-1*INDEX('Old Paths'!$B$80:$CS$95,MOD(ROW()-1,16)+1,INT((ROW()-1)/16)*2+COLUMN())</f>
        <v>-118</v>
      </c>
      <c r="C674" s="16">
        <f t="shared" si="68"/>
        <v>9</v>
      </c>
      <c r="D674" s="16">
        <f t="shared" si="69"/>
        <v>3</v>
      </c>
      <c r="F674">
        <f t="shared" si="70"/>
        <v>0.33333333333333331</v>
      </c>
      <c r="G674">
        <f t="shared" si="71"/>
        <v>18.43494882292201</v>
      </c>
      <c r="H674">
        <f t="shared" ref="H674:H737" si="73">IF(C674=0,IF(D674=0,0,D674/ABS(D674)*90),IF(D674=0,-90+C674/ABS(C674)*90,G674))</f>
        <v>18.43494882292201</v>
      </c>
      <c r="I674">
        <f t="shared" si="72"/>
        <v>18.43494882292201</v>
      </c>
      <c r="K674" t="str">
        <f>MID(INDEX('Old Paths'!$B$10:$AW$25,MOD(ROW()-1,16)+1,INT((ROW()-1)/16)+1),15,2)</f>
        <v>0B</v>
      </c>
      <c r="M674" t="s">
        <v>0</v>
      </c>
      <c r="N674" t="s">
        <v>0</v>
      </c>
    </row>
    <row r="675" spans="1:14">
      <c r="A675" s="16">
        <f>INDEX('Old Paths'!$B$80:$CS$95,MOD(ROW()-1,16)+1,INT((ROW()-1)/16)*2+COLUMN())</f>
        <v>24</v>
      </c>
      <c r="B675" s="16">
        <f>-1*INDEX('Old Paths'!$B$80:$CS$95,MOD(ROW()-1,16)+1,INT((ROW()-1)/16)*2+COLUMN())</f>
        <v>-115</v>
      </c>
      <c r="C675" s="16">
        <f t="shared" si="68"/>
        <v>5</v>
      </c>
      <c r="D675" s="16">
        <f t="shared" si="69"/>
        <v>4</v>
      </c>
      <c r="F675">
        <f t="shared" si="70"/>
        <v>0.8</v>
      </c>
      <c r="G675">
        <f t="shared" si="71"/>
        <v>38.659808254090095</v>
      </c>
      <c r="H675">
        <f t="shared" si="73"/>
        <v>38.659808254090095</v>
      </c>
      <c r="I675">
        <f t="shared" si="72"/>
        <v>38.659808254090095</v>
      </c>
      <c r="K675" t="str">
        <f>MID(INDEX('Old Paths'!$B$10:$AW$25,MOD(ROW()-1,16)+1,INT((ROW()-1)/16)+1),15,2)</f>
        <v>0A</v>
      </c>
      <c r="M675" t="s">
        <v>447</v>
      </c>
      <c r="N675" t="s">
        <v>0</v>
      </c>
    </row>
    <row r="676" spans="1:14">
      <c r="A676" s="16">
        <f>INDEX('Old Paths'!$B$80:$CS$95,MOD(ROW()-1,16)+1,INT((ROW()-1)/16)*2+COLUMN())</f>
        <v>29</v>
      </c>
      <c r="B676" s="16">
        <f>-1*INDEX('Old Paths'!$B$80:$CS$95,MOD(ROW()-1,16)+1,INT((ROW()-1)/16)*2+COLUMN())</f>
        <v>-111</v>
      </c>
      <c r="C676" s="16">
        <f t="shared" si="68"/>
        <v>5</v>
      </c>
      <c r="D676" s="16">
        <f t="shared" si="69"/>
        <v>5</v>
      </c>
      <c r="F676">
        <f t="shared" si="70"/>
        <v>1</v>
      </c>
      <c r="G676">
        <f t="shared" si="71"/>
        <v>45</v>
      </c>
      <c r="H676">
        <f t="shared" si="73"/>
        <v>45</v>
      </c>
      <c r="I676">
        <f t="shared" si="72"/>
        <v>45</v>
      </c>
      <c r="K676" t="str">
        <f>MID(INDEX('Old Paths'!$B$10:$AW$25,MOD(ROW()-1,16)+1,INT((ROW()-1)/16)+1),15,2)</f>
        <v>09</v>
      </c>
      <c r="M676" t="s">
        <v>0</v>
      </c>
      <c r="N676" t="s">
        <v>0</v>
      </c>
    </row>
    <row r="677" spans="1:14">
      <c r="A677" s="16">
        <f>INDEX('Old Paths'!$B$80:$CS$95,MOD(ROW()-1,16)+1,INT((ROW()-1)/16)*2+COLUMN())</f>
        <v>34</v>
      </c>
      <c r="B677" s="16">
        <f>-1*INDEX('Old Paths'!$B$80:$CS$95,MOD(ROW()-1,16)+1,INT((ROW()-1)/16)*2+COLUMN())</f>
        <v>-106</v>
      </c>
      <c r="C677" s="16">
        <f t="shared" ref="C677:C740" si="74">IF(AND(OR($A677,$B677),OR($A678,$B678)),A678-A677,"")</f>
        <v>2</v>
      </c>
      <c r="D677" s="16">
        <f t="shared" si="69"/>
        <v>9</v>
      </c>
      <c r="F677">
        <f t="shared" si="70"/>
        <v>4.5</v>
      </c>
      <c r="G677">
        <f t="shared" si="71"/>
        <v>77.471192290848492</v>
      </c>
      <c r="H677">
        <f t="shared" si="73"/>
        <v>77.471192290848492</v>
      </c>
      <c r="I677">
        <f t="shared" si="72"/>
        <v>77.471192290848492</v>
      </c>
      <c r="K677" t="str">
        <f>MID(INDEX('Old Paths'!$B$10:$AW$25,MOD(ROW()-1,16)+1,INT((ROW()-1)/16)+1),15,2)</f>
        <v>08</v>
      </c>
      <c r="M677" t="s">
        <v>0</v>
      </c>
      <c r="N677" t="s">
        <v>0</v>
      </c>
    </row>
    <row r="678" spans="1:14">
      <c r="A678" s="16">
        <f>INDEX('Old Paths'!$B$80:$CS$95,MOD(ROW()-1,16)+1,INT((ROW()-1)/16)*2+COLUMN())</f>
        <v>36</v>
      </c>
      <c r="B678" s="16">
        <f>-1*INDEX('Old Paths'!$B$80:$CS$95,MOD(ROW()-1,16)+1,INT((ROW()-1)/16)*2+COLUMN())</f>
        <v>-97</v>
      </c>
      <c r="C678" s="16" t="e">
        <f t="shared" si="74"/>
        <v>#N/A</v>
      </c>
      <c r="D678" s="16" t="e">
        <f t="shared" si="69"/>
        <v>#N/A</v>
      </c>
      <c r="F678" t="str">
        <f t="shared" si="70"/>
        <v/>
      </c>
      <c r="G678" t="str">
        <f t="shared" si="71"/>
        <v/>
      </c>
      <c r="H678" t="e">
        <f t="shared" si="73"/>
        <v>#N/A</v>
      </c>
      <c r="I678" t="e">
        <f t="shared" si="72"/>
        <v>#N/A</v>
      </c>
      <c r="K678" t="str">
        <f>MID(INDEX('Old Paths'!$B$10:$AW$25,MOD(ROW()-1,16)+1,INT((ROW()-1)/16)+1),15,2)</f>
        <v>00</v>
      </c>
      <c r="M678" t="s">
        <v>0</v>
      </c>
      <c r="N678" t="s">
        <v>0</v>
      </c>
    </row>
    <row r="679" spans="1:14">
      <c r="A679" s="16" t="e">
        <f>INDEX('Old Paths'!$B$80:$CS$95,MOD(ROW()-1,16)+1,INT((ROW()-1)/16)*2+COLUMN())</f>
        <v>#N/A</v>
      </c>
      <c r="B679" s="16" t="e">
        <f>-1*INDEX('Old Paths'!$B$80:$CS$95,MOD(ROW()-1,16)+1,INT((ROW()-1)/16)*2+COLUMN())</f>
        <v>#N/A</v>
      </c>
      <c r="C679" s="16" t="e">
        <f t="shared" si="74"/>
        <v>#N/A</v>
      </c>
      <c r="D679" s="16" t="e">
        <f t="shared" si="69"/>
        <v>#N/A</v>
      </c>
      <c r="F679" t="str">
        <f t="shared" si="70"/>
        <v/>
      </c>
      <c r="G679" t="str">
        <f t="shared" si="71"/>
        <v/>
      </c>
      <c r="H679" t="e">
        <f t="shared" si="73"/>
        <v>#N/A</v>
      </c>
      <c r="I679" t="e">
        <f t="shared" si="72"/>
        <v>#N/A</v>
      </c>
      <c r="K679" t="str">
        <f>MID(INDEX('Old Paths'!$B$10:$AW$25,MOD(ROW()-1,16)+1,INT((ROW()-1)/16)+1),15,2)</f>
        <v/>
      </c>
      <c r="M679" t="s">
        <v>0</v>
      </c>
      <c r="N679" t="s">
        <v>0</v>
      </c>
    </row>
    <row r="680" spans="1:14">
      <c r="A680" s="16" t="e">
        <f>INDEX('Old Paths'!$B$80:$CS$95,MOD(ROW()-1,16)+1,INT((ROW()-1)/16)*2+COLUMN())</f>
        <v>#N/A</v>
      </c>
      <c r="B680" s="16" t="e">
        <f>-1*INDEX('Old Paths'!$B$80:$CS$95,MOD(ROW()-1,16)+1,INT((ROW()-1)/16)*2+COLUMN())</f>
        <v>#N/A</v>
      </c>
      <c r="C680" s="16" t="e">
        <f t="shared" si="74"/>
        <v>#N/A</v>
      </c>
      <c r="D680" s="16" t="e">
        <f t="shared" si="69"/>
        <v>#N/A</v>
      </c>
      <c r="F680" t="str">
        <f t="shared" si="70"/>
        <v/>
      </c>
      <c r="G680" t="str">
        <f t="shared" si="71"/>
        <v/>
      </c>
      <c r="H680" t="e">
        <f t="shared" si="73"/>
        <v>#N/A</v>
      </c>
      <c r="I680" t="e">
        <f t="shared" si="72"/>
        <v>#N/A</v>
      </c>
      <c r="K680" t="str">
        <f>MID(INDEX('Old Paths'!$B$10:$AW$25,MOD(ROW()-1,16)+1,INT((ROW()-1)/16)+1),15,2)</f>
        <v/>
      </c>
      <c r="M680" t="s">
        <v>0</v>
      </c>
      <c r="N680" t="s">
        <v>0</v>
      </c>
    </row>
    <row r="681" spans="1:14">
      <c r="A681" s="16" t="e">
        <f>INDEX('Old Paths'!$B$80:$CS$95,MOD(ROW()-1,16)+1,INT((ROW()-1)/16)*2+COLUMN())</f>
        <v>#N/A</v>
      </c>
      <c r="B681" s="16" t="e">
        <f>-1*INDEX('Old Paths'!$B$80:$CS$95,MOD(ROW()-1,16)+1,INT((ROW()-1)/16)*2+COLUMN())</f>
        <v>#N/A</v>
      </c>
      <c r="C681" s="16" t="e">
        <f t="shared" si="74"/>
        <v>#N/A</v>
      </c>
      <c r="D681" s="16" t="e">
        <f t="shared" si="69"/>
        <v>#N/A</v>
      </c>
      <c r="F681" t="str">
        <f t="shared" si="70"/>
        <v/>
      </c>
      <c r="G681" t="str">
        <f t="shared" si="71"/>
        <v/>
      </c>
      <c r="H681" t="e">
        <f t="shared" si="73"/>
        <v>#N/A</v>
      </c>
      <c r="I681" t="e">
        <f t="shared" si="72"/>
        <v>#N/A</v>
      </c>
      <c r="K681" t="str">
        <f>MID(INDEX('Old Paths'!$B$10:$AW$25,MOD(ROW()-1,16)+1,INT((ROW()-1)/16)+1),15,2)</f>
        <v/>
      </c>
      <c r="M681" t="s">
        <v>0</v>
      </c>
      <c r="N681" t="s">
        <v>0</v>
      </c>
    </row>
    <row r="682" spans="1:14">
      <c r="A682" s="16" t="e">
        <f>INDEX('Old Paths'!$B$80:$CS$95,MOD(ROW()-1,16)+1,INT((ROW()-1)/16)*2+COLUMN())</f>
        <v>#N/A</v>
      </c>
      <c r="B682" s="16" t="e">
        <f>-1*INDEX('Old Paths'!$B$80:$CS$95,MOD(ROW()-1,16)+1,INT((ROW()-1)/16)*2+COLUMN())</f>
        <v>#N/A</v>
      </c>
      <c r="C682" s="16" t="e">
        <f t="shared" si="74"/>
        <v>#N/A</v>
      </c>
      <c r="D682" s="16" t="e">
        <f t="shared" si="69"/>
        <v>#N/A</v>
      </c>
      <c r="F682" t="str">
        <f t="shared" si="70"/>
        <v/>
      </c>
      <c r="G682" t="str">
        <f t="shared" si="71"/>
        <v/>
      </c>
      <c r="H682" t="e">
        <f t="shared" si="73"/>
        <v>#N/A</v>
      </c>
      <c r="I682" t="e">
        <f t="shared" si="72"/>
        <v>#N/A</v>
      </c>
      <c r="K682" t="str">
        <f>MID(INDEX('Old Paths'!$B$10:$AW$25,MOD(ROW()-1,16)+1,INT((ROW()-1)/16)+1),15,2)</f>
        <v/>
      </c>
      <c r="M682" t="s">
        <v>0</v>
      </c>
      <c r="N682" t="s">
        <v>0</v>
      </c>
    </row>
    <row r="683" spans="1:14">
      <c r="A683" s="16" t="e">
        <f>INDEX('Old Paths'!$B$80:$CS$95,MOD(ROW()-1,16)+1,INT((ROW()-1)/16)*2+COLUMN())</f>
        <v>#N/A</v>
      </c>
      <c r="B683" s="16" t="e">
        <f>-1*INDEX('Old Paths'!$B$80:$CS$95,MOD(ROW()-1,16)+1,INT((ROW()-1)/16)*2+COLUMN())</f>
        <v>#N/A</v>
      </c>
      <c r="C683" s="16" t="e">
        <f t="shared" si="74"/>
        <v>#N/A</v>
      </c>
      <c r="D683" s="16" t="e">
        <f t="shared" si="69"/>
        <v>#N/A</v>
      </c>
      <c r="F683" t="str">
        <f t="shared" si="70"/>
        <v/>
      </c>
      <c r="G683" t="str">
        <f t="shared" si="71"/>
        <v/>
      </c>
      <c r="H683" t="e">
        <f t="shared" si="73"/>
        <v>#N/A</v>
      </c>
      <c r="I683" t="e">
        <f t="shared" si="72"/>
        <v>#N/A</v>
      </c>
      <c r="K683" t="str">
        <f>MID(INDEX('Old Paths'!$B$10:$AW$25,MOD(ROW()-1,16)+1,INT((ROW()-1)/16)+1),15,2)</f>
        <v/>
      </c>
      <c r="M683" t="s">
        <v>0</v>
      </c>
      <c r="N683" t="s">
        <v>0</v>
      </c>
    </row>
    <row r="684" spans="1:14">
      <c r="A684" s="16" t="e">
        <f>INDEX('Old Paths'!$B$80:$CS$95,MOD(ROW()-1,16)+1,INT((ROW()-1)/16)*2+COLUMN())</f>
        <v>#N/A</v>
      </c>
      <c r="B684" s="16" t="e">
        <f>-1*INDEX('Old Paths'!$B$80:$CS$95,MOD(ROW()-1,16)+1,INT((ROW()-1)/16)*2+COLUMN())</f>
        <v>#N/A</v>
      </c>
      <c r="C684" s="16" t="e">
        <f t="shared" si="74"/>
        <v>#N/A</v>
      </c>
      <c r="D684" s="16" t="e">
        <f t="shared" si="69"/>
        <v>#N/A</v>
      </c>
      <c r="F684" t="str">
        <f t="shared" si="70"/>
        <v/>
      </c>
      <c r="G684" t="str">
        <f t="shared" si="71"/>
        <v/>
      </c>
      <c r="H684" t="e">
        <f t="shared" si="73"/>
        <v>#N/A</v>
      </c>
      <c r="I684" t="e">
        <f t="shared" si="72"/>
        <v>#N/A</v>
      </c>
      <c r="K684" t="str">
        <f>MID(INDEX('Old Paths'!$B$10:$AW$25,MOD(ROW()-1,16)+1,INT((ROW()-1)/16)+1),15,2)</f>
        <v/>
      </c>
      <c r="M684" t="s">
        <v>0</v>
      </c>
      <c r="N684" t="s">
        <v>0</v>
      </c>
    </row>
    <row r="685" spans="1:14">
      <c r="A685" s="16" t="e">
        <f>INDEX('Old Paths'!$B$80:$CS$95,MOD(ROW()-1,16)+1,INT((ROW()-1)/16)*2+COLUMN())</f>
        <v>#N/A</v>
      </c>
      <c r="B685" s="16" t="e">
        <f>-1*INDEX('Old Paths'!$B$80:$CS$95,MOD(ROW()-1,16)+1,INT((ROW()-1)/16)*2+COLUMN())</f>
        <v>#N/A</v>
      </c>
      <c r="C685" s="16" t="e">
        <f t="shared" si="74"/>
        <v>#N/A</v>
      </c>
      <c r="D685" s="16" t="e">
        <f t="shared" si="69"/>
        <v>#N/A</v>
      </c>
      <c r="F685" t="str">
        <f t="shared" si="70"/>
        <v/>
      </c>
      <c r="G685" t="str">
        <f t="shared" si="71"/>
        <v/>
      </c>
      <c r="H685" t="e">
        <f t="shared" si="73"/>
        <v>#N/A</v>
      </c>
      <c r="I685" t="e">
        <f t="shared" si="72"/>
        <v>#N/A</v>
      </c>
      <c r="K685" t="str">
        <f>MID(INDEX('Old Paths'!$B$10:$AW$25,MOD(ROW()-1,16)+1,INT((ROW()-1)/16)+1),15,2)</f>
        <v/>
      </c>
      <c r="M685" t="s">
        <v>0</v>
      </c>
      <c r="N685" t="s">
        <v>0</v>
      </c>
    </row>
    <row r="686" spans="1:14">
      <c r="A686" s="16" t="e">
        <f>INDEX('Old Paths'!$B$80:$CS$95,MOD(ROW()-1,16)+1,INT((ROW()-1)/16)*2+COLUMN())</f>
        <v>#N/A</v>
      </c>
      <c r="B686" s="16" t="e">
        <f>-1*INDEX('Old Paths'!$B$80:$CS$95,MOD(ROW()-1,16)+1,INT((ROW()-1)/16)*2+COLUMN())</f>
        <v>#N/A</v>
      </c>
      <c r="C686" s="16" t="e">
        <f t="shared" si="74"/>
        <v>#N/A</v>
      </c>
      <c r="D686" s="16" t="e">
        <f t="shared" si="69"/>
        <v>#N/A</v>
      </c>
      <c r="F686" t="str">
        <f t="shared" si="70"/>
        <v/>
      </c>
      <c r="G686" t="str">
        <f t="shared" si="71"/>
        <v/>
      </c>
      <c r="H686" t="e">
        <f t="shared" si="73"/>
        <v>#N/A</v>
      </c>
      <c r="I686" t="e">
        <f t="shared" si="72"/>
        <v>#N/A</v>
      </c>
      <c r="K686" t="str">
        <f>MID(INDEX('Old Paths'!$B$10:$AW$25,MOD(ROW()-1,16)+1,INT((ROW()-1)/16)+1),15,2)</f>
        <v/>
      </c>
      <c r="M686" t="s">
        <v>0</v>
      </c>
      <c r="N686" t="s">
        <v>0</v>
      </c>
    </row>
    <row r="687" spans="1:14">
      <c r="A687" s="16" t="e">
        <f>INDEX('Old Paths'!$B$80:$CS$95,MOD(ROW()-1,16)+1,INT((ROW()-1)/16)*2+COLUMN())</f>
        <v>#N/A</v>
      </c>
      <c r="B687" s="16" t="e">
        <f>-1*INDEX('Old Paths'!$B$80:$CS$95,MOD(ROW()-1,16)+1,INT((ROW()-1)/16)*2+COLUMN())</f>
        <v>#N/A</v>
      </c>
      <c r="C687" s="16" t="e">
        <f t="shared" si="74"/>
        <v>#N/A</v>
      </c>
      <c r="D687" s="16" t="e">
        <f t="shared" si="69"/>
        <v>#N/A</v>
      </c>
      <c r="F687" t="str">
        <f t="shared" si="70"/>
        <v/>
      </c>
      <c r="G687" t="str">
        <f t="shared" si="71"/>
        <v/>
      </c>
      <c r="H687" t="e">
        <f t="shared" si="73"/>
        <v>#N/A</v>
      </c>
      <c r="I687" t="e">
        <f t="shared" si="72"/>
        <v>#N/A</v>
      </c>
      <c r="K687" t="str">
        <f>MID(INDEX('Old Paths'!$B$10:$AW$25,MOD(ROW()-1,16)+1,INT((ROW()-1)/16)+1),15,2)</f>
        <v/>
      </c>
      <c r="M687" t="s">
        <v>447</v>
      </c>
      <c r="N687" t="s">
        <v>0</v>
      </c>
    </row>
    <row r="688" spans="1:14">
      <c r="A688" s="16" t="e">
        <f>INDEX('Old Paths'!$B$80:$CS$95,MOD(ROW()-1,16)+1,INT((ROW()-1)/16)*2+COLUMN())</f>
        <v>#N/A</v>
      </c>
      <c r="B688" s="16" t="e">
        <f>-1*INDEX('Old Paths'!$B$80:$CS$95,MOD(ROW()-1,16)+1,INT((ROW()-1)/16)*2+COLUMN())</f>
        <v>#N/A</v>
      </c>
      <c r="C688" s="16" t="e">
        <f t="shared" si="74"/>
        <v>#N/A</v>
      </c>
      <c r="D688" s="16" t="e">
        <f t="shared" si="69"/>
        <v>#N/A</v>
      </c>
      <c r="F688" t="str">
        <f t="shared" si="70"/>
        <v/>
      </c>
      <c r="G688" t="str">
        <f t="shared" si="71"/>
        <v/>
      </c>
      <c r="H688" t="e">
        <f t="shared" si="73"/>
        <v>#N/A</v>
      </c>
      <c r="I688" t="e">
        <f t="shared" si="72"/>
        <v>#N/A</v>
      </c>
      <c r="K688" t="str">
        <f>MID(INDEX('Old Paths'!$B$10:$AW$25,MOD(ROW()-1,16)+1,INT((ROW()-1)/16)+1),15,2)</f>
        <v/>
      </c>
      <c r="M688" t="s">
        <v>0</v>
      </c>
      <c r="N688" t="s">
        <v>0</v>
      </c>
    </row>
    <row r="689" spans="1:14">
      <c r="A689" s="16">
        <f>INDEX('Old Paths'!$B$80:$CS$95,MOD(ROW()-1,16)+1,INT((ROW()-1)/16)*2+COLUMN())</f>
        <v>-45</v>
      </c>
      <c r="B689" s="16">
        <f>-1*INDEX('Old Paths'!$B$80:$CS$95,MOD(ROW()-1,16)+1,INT((ROW()-1)/16)*2+COLUMN())</f>
        <v>-77</v>
      </c>
      <c r="C689" s="16">
        <f t="shared" si="74"/>
        <v>11</v>
      </c>
      <c r="D689" s="16">
        <f t="shared" si="69"/>
        <v>0</v>
      </c>
      <c r="F689">
        <f t="shared" si="70"/>
        <v>0</v>
      </c>
      <c r="G689">
        <f t="shared" si="71"/>
        <v>0</v>
      </c>
      <c r="H689">
        <f t="shared" si="73"/>
        <v>0</v>
      </c>
      <c r="I689">
        <f t="shared" si="72"/>
        <v>0</v>
      </c>
      <c r="K689" t="str">
        <f>MID(INDEX('Old Paths'!$B$10:$AW$25,MOD(ROW()-1,16)+1,INT((ROW()-1)/16)+1),15,2)</f>
        <v>FC</v>
      </c>
      <c r="M689" t="s">
        <v>0</v>
      </c>
      <c r="N689" t="s">
        <v>0</v>
      </c>
    </row>
    <row r="690" spans="1:14">
      <c r="A690" s="16">
        <f>INDEX('Old Paths'!$B$80:$CS$95,MOD(ROW()-1,16)+1,INT((ROW()-1)/16)*2+COLUMN())</f>
        <v>-34</v>
      </c>
      <c r="B690" s="16">
        <f>-1*INDEX('Old Paths'!$B$80:$CS$95,MOD(ROW()-1,16)+1,INT((ROW()-1)/16)*2+COLUMN())</f>
        <v>-77</v>
      </c>
      <c r="C690" s="16">
        <f t="shared" si="74"/>
        <v>9</v>
      </c>
      <c r="D690" s="16">
        <f t="shared" si="69"/>
        <v>-4</v>
      </c>
      <c r="F690">
        <f t="shared" si="70"/>
        <v>-0.44444444444444442</v>
      </c>
      <c r="G690">
        <f t="shared" si="71"/>
        <v>-23.962488974578182</v>
      </c>
      <c r="H690">
        <f t="shared" si="73"/>
        <v>-23.962488974578182</v>
      </c>
      <c r="I690">
        <f t="shared" si="72"/>
        <v>-23.962488974578182</v>
      </c>
      <c r="K690" t="str">
        <f>MID(INDEX('Old Paths'!$B$10:$AW$25,MOD(ROW()-1,16)+1,INT((ROW()-1)/16)+1),15,2)</f>
        <v>FD</v>
      </c>
      <c r="M690" t="s">
        <v>0</v>
      </c>
      <c r="N690" t="s">
        <v>0</v>
      </c>
    </row>
    <row r="691" spans="1:14">
      <c r="A691" s="16">
        <f>INDEX('Old Paths'!$B$80:$CS$95,MOD(ROW()-1,16)+1,INT((ROW()-1)/16)*2+COLUMN())</f>
        <v>-25</v>
      </c>
      <c r="B691" s="16">
        <f>-1*INDEX('Old Paths'!$B$80:$CS$95,MOD(ROW()-1,16)+1,INT((ROW()-1)/16)*2+COLUMN())</f>
        <v>-81</v>
      </c>
      <c r="C691" s="16">
        <f t="shared" si="74"/>
        <v>9</v>
      </c>
      <c r="D691" s="16">
        <f t="shared" si="69"/>
        <v>-5</v>
      </c>
      <c r="F691">
        <f t="shared" si="70"/>
        <v>-0.55555555555555558</v>
      </c>
      <c r="G691">
        <f t="shared" si="71"/>
        <v>-29.054604099077146</v>
      </c>
      <c r="H691">
        <f t="shared" si="73"/>
        <v>-29.054604099077146</v>
      </c>
      <c r="I691">
        <f t="shared" si="72"/>
        <v>-29.054604099077146</v>
      </c>
      <c r="K691" t="str">
        <f>MID(INDEX('Old Paths'!$B$10:$AW$25,MOD(ROW()-1,16)+1,INT((ROW()-1)/16)+1),15,2)</f>
        <v>FD</v>
      </c>
      <c r="M691" t="s">
        <v>0</v>
      </c>
      <c r="N691" t="s">
        <v>0</v>
      </c>
    </row>
    <row r="692" spans="1:14">
      <c r="A692" s="16">
        <f>INDEX('Old Paths'!$B$80:$CS$95,MOD(ROW()-1,16)+1,INT((ROW()-1)/16)*2+COLUMN())</f>
        <v>-16</v>
      </c>
      <c r="B692" s="16">
        <f>-1*INDEX('Old Paths'!$B$80:$CS$95,MOD(ROW()-1,16)+1,INT((ROW()-1)/16)*2+COLUMN())</f>
        <v>-86</v>
      </c>
      <c r="C692" s="16">
        <f t="shared" si="74"/>
        <v>10</v>
      </c>
      <c r="D692" s="16">
        <f t="shared" si="69"/>
        <v>-3</v>
      </c>
      <c r="F692">
        <f t="shared" si="70"/>
        <v>-0.3</v>
      </c>
      <c r="G692">
        <f t="shared" si="71"/>
        <v>-16.699244233993621</v>
      </c>
      <c r="H692">
        <f t="shared" si="73"/>
        <v>-16.699244233993621</v>
      </c>
      <c r="I692">
        <f t="shared" si="72"/>
        <v>-16.699244233993621</v>
      </c>
      <c r="K692" t="str">
        <f>MID(INDEX('Old Paths'!$B$10:$AW$25,MOD(ROW()-1,16)+1,INT((ROW()-1)/16)+1),15,2)</f>
        <v>FC</v>
      </c>
      <c r="M692" t="s">
        <v>0</v>
      </c>
      <c r="N692" t="s">
        <v>0</v>
      </c>
    </row>
    <row r="693" spans="1:14">
      <c r="A693" s="16">
        <f>INDEX('Old Paths'!$B$80:$CS$95,MOD(ROW()-1,16)+1,INT((ROW()-1)/16)*2+COLUMN())</f>
        <v>-6</v>
      </c>
      <c r="B693" s="16">
        <f>-1*INDEX('Old Paths'!$B$80:$CS$95,MOD(ROW()-1,16)+1,INT((ROW()-1)/16)*2+COLUMN())</f>
        <v>-89</v>
      </c>
      <c r="C693" s="16">
        <f t="shared" si="74"/>
        <v>10</v>
      </c>
      <c r="D693" s="16">
        <f t="shared" si="69"/>
        <v>-1</v>
      </c>
      <c r="F693">
        <f t="shared" si="70"/>
        <v>-0.1</v>
      </c>
      <c r="G693">
        <f t="shared" si="71"/>
        <v>-5.710593137499643</v>
      </c>
      <c r="H693">
        <f t="shared" si="73"/>
        <v>-5.710593137499643</v>
      </c>
      <c r="I693">
        <f t="shared" si="72"/>
        <v>-5.710593137499643</v>
      </c>
      <c r="K693" t="str">
        <f>MID(INDEX('Old Paths'!$B$10:$AW$25,MOD(ROW()-1,16)+1,INT((ROW()-1)/16)+1),15,2)</f>
        <v>FC</v>
      </c>
      <c r="M693" t="s">
        <v>0</v>
      </c>
      <c r="N693" t="s">
        <v>0</v>
      </c>
    </row>
    <row r="694" spans="1:14">
      <c r="A694" s="16">
        <f>INDEX('Old Paths'!$B$80:$CS$95,MOD(ROW()-1,16)+1,INT((ROW()-1)/16)*2+COLUMN())</f>
        <v>4</v>
      </c>
      <c r="B694" s="16">
        <f>-1*INDEX('Old Paths'!$B$80:$CS$95,MOD(ROW()-1,16)+1,INT((ROW()-1)/16)*2+COLUMN())</f>
        <v>-90</v>
      </c>
      <c r="C694" s="16" t="e">
        <f t="shared" si="74"/>
        <v>#N/A</v>
      </c>
      <c r="D694" s="16" t="e">
        <f t="shared" si="69"/>
        <v>#N/A</v>
      </c>
      <c r="F694" t="str">
        <f t="shared" si="70"/>
        <v/>
      </c>
      <c r="G694" t="str">
        <f t="shared" si="71"/>
        <v/>
      </c>
      <c r="H694" t="e">
        <f t="shared" si="73"/>
        <v>#N/A</v>
      </c>
      <c r="I694" t="e">
        <f t="shared" si="72"/>
        <v>#N/A</v>
      </c>
      <c r="K694" t="str">
        <f>MID(INDEX('Old Paths'!$B$10:$AW$25,MOD(ROW()-1,16)+1,INT((ROW()-1)/16)+1),15,2)</f>
        <v>00</v>
      </c>
      <c r="M694" t="s">
        <v>0</v>
      </c>
      <c r="N694" t="s">
        <v>0</v>
      </c>
    </row>
    <row r="695" spans="1:14">
      <c r="A695" s="16" t="e">
        <f>INDEX('Old Paths'!$B$80:$CS$95,MOD(ROW()-1,16)+1,INT((ROW()-1)/16)*2+COLUMN())</f>
        <v>#N/A</v>
      </c>
      <c r="B695" s="16" t="e">
        <f>-1*INDEX('Old Paths'!$B$80:$CS$95,MOD(ROW()-1,16)+1,INT((ROW()-1)/16)*2+COLUMN())</f>
        <v>#N/A</v>
      </c>
      <c r="C695" s="16" t="e">
        <f t="shared" si="74"/>
        <v>#N/A</v>
      </c>
      <c r="D695" s="16" t="e">
        <f t="shared" si="69"/>
        <v>#N/A</v>
      </c>
      <c r="F695" t="str">
        <f t="shared" si="70"/>
        <v/>
      </c>
      <c r="G695" t="str">
        <f t="shared" si="71"/>
        <v/>
      </c>
      <c r="H695" t="e">
        <f t="shared" si="73"/>
        <v>#N/A</v>
      </c>
      <c r="I695" t="e">
        <f t="shared" si="72"/>
        <v>#N/A</v>
      </c>
      <c r="K695" t="str">
        <f>MID(INDEX('Old Paths'!$B$10:$AW$25,MOD(ROW()-1,16)+1,INT((ROW()-1)/16)+1),15,2)</f>
        <v/>
      </c>
      <c r="M695" t="s">
        <v>0</v>
      </c>
      <c r="N695" t="s">
        <v>0</v>
      </c>
    </row>
    <row r="696" spans="1:14">
      <c r="A696" s="16" t="e">
        <f>INDEX('Old Paths'!$B$80:$CS$95,MOD(ROW()-1,16)+1,INT((ROW()-1)/16)*2+COLUMN())</f>
        <v>#N/A</v>
      </c>
      <c r="B696" s="16" t="e">
        <f>-1*INDEX('Old Paths'!$B$80:$CS$95,MOD(ROW()-1,16)+1,INT((ROW()-1)/16)*2+COLUMN())</f>
        <v>#N/A</v>
      </c>
      <c r="C696" s="16" t="e">
        <f t="shared" si="74"/>
        <v>#N/A</v>
      </c>
      <c r="D696" s="16" t="e">
        <f t="shared" si="69"/>
        <v>#N/A</v>
      </c>
      <c r="F696" t="str">
        <f t="shared" si="70"/>
        <v/>
      </c>
      <c r="G696" t="str">
        <f t="shared" si="71"/>
        <v/>
      </c>
      <c r="H696" t="e">
        <f t="shared" si="73"/>
        <v>#N/A</v>
      </c>
      <c r="I696" t="e">
        <f t="shared" si="72"/>
        <v>#N/A</v>
      </c>
      <c r="K696" t="str">
        <f>MID(INDEX('Old Paths'!$B$10:$AW$25,MOD(ROW()-1,16)+1,INT((ROW()-1)/16)+1),15,2)</f>
        <v/>
      </c>
      <c r="M696" t="s">
        <v>0</v>
      </c>
      <c r="N696" t="s">
        <v>0</v>
      </c>
    </row>
    <row r="697" spans="1:14">
      <c r="A697" s="16" t="e">
        <f>INDEX('Old Paths'!$B$80:$CS$95,MOD(ROW()-1,16)+1,INT((ROW()-1)/16)*2+COLUMN())</f>
        <v>#N/A</v>
      </c>
      <c r="B697" s="16" t="e">
        <f>-1*INDEX('Old Paths'!$B$80:$CS$95,MOD(ROW()-1,16)+1,INT((ROW()-1)/16)*2+COLUMN())</f>
        <v>#N/A</v>
      </c>
      <c r="C697" s="16" t="e">
        <f t="shared" si="74"/>
        <v>#N/A</v>
      </c>
      <c r="D697" s="16" t="e">
        <f t="shared" si="69"/>
        <v>#N/A</v>
      </c>
      <c r="F697" t="str">
        <f t="shared" si="70"/>
        <v/>
      </c>
      <c r="G697" t="str">
        <f t="shared" si="71"/>
        <v/>
      </c>
      <c r="H697" t="e">
        <f t="shared" si="73"/>
        <v>#N/A</v>
      </c>
      <c r="I697" t="e">
        <f t="shared" si="72"/>
        <v>#N/A</v>
      </c>
      <c r="K697" t="str">
        <f>MID(INDEX('Old Paths'!$B$10:$AW$25,MOD(ROW()-1,16)+1,INT((ROW()-1)/16)+1),15,2)</f>
        <v/>
      </c>
      <c r="M697" t="s">
        <v>0</v>
      </c>
      <c r="N697" t="s">
        <v>0</v>
      </c>
    </row>
    <row r="698" spans="1:14">
      <c r="A698" s="16" t="e">
        <f>INDEX('Old Paths'!$B$80:$CS$95,MOD(ROW()-1,16)+1,INT((ROW()-1)/16)*2+COLUMN())</f>
        <v>#N/A</v>
      </c>
      <c r="B698" s="16" t="e">
        <f>-1*INDEX('Old Paths'!$B$80:$CS$95,MOD(ROW()-1,16)+1,INT((ROW()-1)/16)*2+COLUMN())</f>
        <v>#N/A</v>
      </c>
      <c r="C698" s="16" t="e">
        <f t="shared" si="74"/>
        <v>#N/A</v>
      </c>
      <c r="D698" s="16" t="e">
        <f t="shared" si="69"/>
        <v>#N/A</v>
      </c>
      <c r="F698" t="str">
        <f t="shared" si="70"/>
        <v/>
      </c>
      <c r="G698" t="str">
        <f t="shared" si="71"/>
        <v/>
      </c>
      <c r="H698" t="e">
        <f t="shared" si="73"/>
        <v>#N/A</v>
      </c>
      <c r="I698" t="e">
        <f t="shared" si="72"/>
        <v>#N/A</v>
      </c>
      <c r="K698" t="str">
        <f>MID(INDEX('Old Paths'!$B$10:$AW$25,MOD(ROW()-1,16)+1,INT((ROW()-1)/16)+1),15,2)</f>
        <v/>
      </c>
      <c r="M698" t="s">
        <v>447</v>
      </c>
      <c r="N698" t="s">
        <v>0</v>
      </c>
    </row>
    <row r="699" spans="1:14">
      <c r="A699" s="16" t="e">
        <f>INDEX('Old Paths'!$B$80:$CS$95,MOD(ROW()-1,16)+1,INT((ROW()-1)/16)*2+COLUMN())</f>
        <v>#N/A</v>
      </c>
      <c r="B699" s="16" t="e">
        <f>-1*INDEX('Old Paths'!$B$80:$CS$95,MOD(ROW()-1,16)+1,INT((ROW()-1)/16)*2+COLUMN())</f>
        <v>#N/A</v>
      </c>
      <c r="C699" s="16" t="e">
        <f t="shared" si="74"/>
        <v>#N/A</v>
      </c>
      <c r="D699" s="16" t="e">
        <f t="shared" si="69"/>
        <v>#N/A</v>
      </c>
      <c r="F699" t="str">
        <f t="shared" si="70"/>
        <v/>
      </c>
      <c r="G699" t="str">
        <f t="shared" si="71"/>
        <v/>
      </c>
      <c r="H699" t="e">
        <f t="shared" si="73"/>
        <v>#N/A</v>
      </c>
      <c r="I699" t="e">
        <f t="shared" si="72"/>
        <v>#N/A</v>
      </c>
      <c r="K699" t="str">
        <f>MID(INDEX('Old Paths'!$B$10:$AW$25,MOD(ROW()-1,16)+1,INT((ROW()-1)/16)+1),15,2)</f>
        <v/>
      </c>
      <c r="M699" t="s">
        <v>0</v>
      </c>
      <c r="N699" t="s">
        <v>0</v>
      </c>
    </row>
    <row r="700" spans="1:14">
      <c r="A700" s="16" t="e">
        <f>INDEX('Old Paths'!$B$80:$CS$95,MOD(ROW()-1,16)+1,INT((ROW()-1)/16)*2+COLUMN())</f>
        <v>#N/A</v>
      </c>
      <c r="B700" s="16" t="e">
        <f>-1*INDEX('Old Paths'!$B$80:$CS$95,MOD(ROW()-1,16)+1,INT((ROW()-1)/16)*2+COLUMN())</f>
        <v>#N/A</v>
      </c>
      <c r="C700" s="16" t="e">
        <f t="shared" si="74"/>
        <v>#N/A</v>
      </c>
      <c r="D700" s="16" t="e">
        <f t="shared" si="69"/>
        <v>#N/A</v>
      </c>
      <c r="F700" t="str">
        <f t="shared" si="70"/>
        <v/>
      </c>
      <c r="G700" t="str">
        <f t="shared" si="71"/>
        <v/>
      </c>
      <c r="H700" t="e">
        <f t="shared" si="73"/>
        <v>#N/A</v>
      </c>
      <c r="I700" t="e">
        <f t="shared" si="72"/>
        <v>#N/A</v>
      </c>
      <c r="K700" t="str">
        <f>MID(INDEX('Old Paths'!$B$10:$AW$25,MOD(ROW()-1,16)+1,INT((ROW()-1)/16)+1),15,2)</f>
        <v/>
      </c>
      <c r="M700" t="s">
        <v>0</v>
      </c>
      <c r="N700" t="s">
        <v>0</v>
      </c>
    </row>
    <row r="701" spans="1:14">
      <c r="A701" s="16" t="e">
        <f>INDEX('Old Paths'!$B$80:$CS$95,MOD(ROW()-1,16)+1,INT((ROW()-1)/16)*2+COLUMN())</f>
        <v>#N/A</v>
      </c>
      <c r="B701" s="16" t="e">
        <f>-1*INDEX('Old Paths'!$B$80:$CS$95,MOD(ROW()-1,16)+1,INT((ROW()-1)/16)*2+COLUMN())</f>
        <v>#N/A</v>
      </c>
      <c r="C701" s="16" t="e">
        <f t="shared" si="74"/>
        <v>#N/A</v>
      </c>
      <c r="D701" s="16" t="e">
        <f t="shared" si="69"/>
        <v>#N/A</v>
      </c>
      <c r="F701" t="str">
        <f t="shared" si="70"/>
        <v/>
      </c>
      <c r="G701" t="str">
        <f t="shared" si="71"/>
        <v/>
      </c>
      <c r="H701" t="e">
        <f t="shared" si="73"/>
        <v>#N/A</v>
      </c>
      <c r="I701" t="e">
        <f t="shared" si="72"/>
        <v>#N/A</v>
      </c>
      <c r="K701" t="str">
        <f>MID(INDEX('Old Paths'!$B$10:$AW$25,MOD(ROW()-1,16)+1,INT((ROW()-1)/16)+1),15,2)</f>
        <v/>
      </c>
      <c r="M701" t="s">
        <v>0</v>
      </c>
      <c r="N701" t="s">
        <v>0</v>
      </c>
    </row>
    <row r="702" spans="1:14">
      <c r="A702" s="16" t="e">
        <f>INDEX('Old Paths'!$B$80:$CS$95,MOD(ROW()-1,16)+1,INT((ROW()-1)/16)*2+COLUMN())</f>
        <v>#N/A</v>
      </c>
      <c r="B702" s="16" t="e">
        <f>-1*INDEX('Old Paths'!$B$80:$CS$95,MOD(ROW()-1,16)+1,INT((ROW()-1)/16)*2+COLUMN())</f>
        <v>#N/A</v>
      </c>
      <c r="C702" s="16" t="e">
        <f t="shared" si="74"/>
        <v>#N/A</v>
      </c>
      <c r="D702" s="16" t="e">
        <f t="shared" si="69"/>
        <v>#N/A</v>
      </c>
      <c r="F702" t="str">
        <f t="shared" si="70"/>
        <v/>
      </c>
      <c r="G702" t="str">
        <f t="shared" si="71"/>
        <v/>
      </c>
      <c r="H702" t="e">
        <f t="shared" si="73"/>
        <v>#N/A</v>
      </c>
      <c r="I702" t="e">
        <f t="shared" si="72"/>
        <v>#N/A</v>
      </c>
      <c r="K702" t="str">
        <f>MID(INDEX('Old Paths'!$B$10:$AW$25,MOD(ROW()-1,16)+1,INT((ROW()-1)/16)+1),15,2)</f>
        <v/>
      </c>
      <c r="M702" t="s">
        <v>0</v>
      </c>
      <c r="N702" t="s">
        <v>0</v>
      </c>
    </row>
    <row r="703" spans="1:14">
      <c r="A703" s="16" t="e">
        <f>INDEX('Old Paths'!$B$80:$CS$95,MOD(ROW()-1,16)+1,INT((ROW()-1)/16)*2+COLUMN())</f>
        <v>#N/A</v>
      </c>
      <c r="B703" s="16" t="e">
        <f>-1*INDEX('Old Paths'!$B$80:$CS$95,MOD(ROW()-1,16)+1,INT((ROW()-1)/16)*2+COLUMN())</f>
        <v>#N/A</v>
      </c>
      <c r="C703" s="16" t="e">
        <f t="shared" si="74"/>
        <v>#N/A</v>
      </c>
      <c r="D703" s="16" t="e">
        <f t="shared" si="69"/>
        <v>#N/A</v>
      </c>
      <c r="F703" t="str">
        <f t="shared" si="70"/>
        <v/>
      </c>
      <c r="G703" t="str">
        <f t="shared" si="71"/>
        <v/>
      </c>
      <c r="H703" t="e">
        <f t="shared" si="73"/>
        <v>#N/A</v>
      </c>
      <c r="I703" t="e">
        <f t="shared" si="72"/>
        <v>#N/A</v>
      </c>
      <c r="K703" t="str">
        <f>MID(INDEX('Old Paths'!$B$10:$AW$25,MOD(ROW()-1,16)+1,INT((ROW()-1)/16)+1),15,2)</f>
        <v/>
      </c>
      <c r="M703" t="s">
        <v>0</v>
      </c>
      <c r="N703" t="s">
        <v>0</v>
      </c>
    </row>
    <row r="704" spans="1:14">
      <c r="A704" s="16" t="e">
        <f>INDEX('Old Paths'!$B$80:$CS$95,MOD(ROW()-1,16)+1,INT((ROW()-1)/16)*2+COLUMN())</f>
        <v>#N/A</v>
      </c>
      <c r="B704" s="16" t="e">
        <f>-1*INDEX('Old Paths'!$B$80:$CS$95,MOD(ROW()-1,16)+1,INT((ROW()-1)/16)*2+COLUMN())</f>
        <v>#N/A</v>
      </c>
      <c r="C704" s="16" t="e">
        <f t="shared" si="74"/>
        <v>#N/A</v>
      </c>
      <c r="D704" s="16" t="e">
        <f t="shared" si="69"/>
        <v>#N/A</v>
      </c>
      <c r="F704" t="str">
        <f t="shared" si="70"/>
        <v/>
      </c>
      <c r="G704" t="str">
        <f t="shared" si="71"/>
        <v/>
      </c>
      <c r="H704" t="e">
        <f t="shared" si="73"/>
        <v>#N/A</v>
      </c>
      <c r="I704" t="e">
        <f t="shared" si="72"/>
        <v>#N/A</v>
      </c>
      <c r="K704" t="str">
        <f>MID(INDEX('Old Paths'!$B$10:$AW$25,MOD(ROW()-1,16)+1,INT((ROW()-1)/16)+1),15,2)</f>
        <v/>
      </c>
      <c r="M704" t="s">
        <v>0</v>
      </c>
      <c r="N704" t="s">
        <v>0</v>
      </c>
    </row>
    <row r="705" spans="1:14">
      <c r="A705" s="16">
        <f>INDEX('Old Paths'!$B$80:$CS$95,MOD(ROW()-1,16)+1,INT((ROW()-1)/16)*2+COLUMN())</f>
        <v>-45</v>
      </c>
      <c r="B705" s="16">
        <f>-1*INDEX('Old Paths'!$B$80:$CS$95,MOD(ROW()-1,16)+1,INT((ROW()-1)/16)*2+COLUMN())</f>
        <v>-77</v>
      </c>
      <c r="C705" s="16">
        <f t="shared" si="74"/>
        <v>-12</v>
      </c>
      <c r="D705" s="16">
        <f t="shared" ref="D705:D767" si="75">IF(AND(OR($A705,$B705),OR($A706,$B706)),B706-B705,"")</f>
        <v>0</v>
      </c>
      <c r="F705">
        <f t="shared" si="70"/>
        <v>0</v>
      </c>
      <c r="G705">
        <f t="shared" si="71"/>
        <v>0</v>
      </c>
      <c r="H705">
        <f t="shared" si="73"/>
        <v>-180</v>
      </c>
      <c r="I705">
        <f t="shared" si="72"/>
        <v>-180</v>
      </c>
      <c r="K705" t="str">
        <f>MID(INDEX('Old Paths'!$B$10:$AW$25,MOD(ROW()-1,16)+1,INT((ROW()-1)/16)+1),15,2)</f>
        <v>04</v>
      </c>
      <c r="M705" t="s">
        <v>0</v>
      </c>
      <c r="N705" t="s">
        <v>0</v>
      </c>
    </row>
    <row r="706" spans="1:14">
      <c r="A706" s="16">
        <f>INDEX('Old Paths'!$B$80:$CS$95,MOD(ROW()-1,16)+1,INT((ROW()-1)/16)*2+COLUMN())</f>
        <v>-57</v>
      </c>
      <c r="B706" s="16">
        <f>-1*INDEX('Old Paths'!$B$80:$CS$95,MOD(ROW()-1,16)+1,INT((ROW()-1)/16)*2+COLUMN())</f>
        <v>-77</v>
      </c>
      <c r="C706" s="16">
        <f t="shared" si="74"/>
        <v>-10</v>
      </c>
      <c r="D706" s="16">
        <f t="shared" si="75"/>
        <v>-4</v>
      </c>
      <c r="F706">
        <f t="shared" ref="F706:F767" si="76">IFERROR(D706/C706,"")</f>
        <v>0.4</v>
      </c>
      <c r="G706">
        <f t="shared" ref="G706:G767" si="77">IFERROR(ATAN(F706)*180/PI(),"")</f>
        <v>21.801409486351812</v>
      </c>
      <c r="H706">
        <f t="shared" si="73"/>
        <v>21.801409486351812</v>
      </c>
      <c r="I706">
        <f t="shared" ref="I706:I767" si="78">IF(MAX($C706:$D706)&lt;0,H706-180,IF(AND(D706&lt;0,E706&gt;0),H706+180,H706))</f>
        <v>-158.19859051364818</v>
      </c>
      <c r="K706" t="str">
        <f>MID(INDEX('Old Paths'!$B$10:$AW$25,MOD(ROW()-1,16)+1,INT((ROW()-1)/16)+1),15,2)</f>
        <v>03</v>
      </c>
      <c r="M706" t="s">
        <v>0</v>
      </c>
      <c r="N706" t="s">
        <v>0</v>
      </c>
    </row>
    <row r="707" spans="1:14">
      <c r="A707" s="16">
        <f>INDEX('Old Paths'!$B$80:$CS$95,MOD(ROW()-1,16)+1,INT((ROW()-1)/16)*2+COLUMN())</f>
        <v>-67</v>
      </c>
      <c r="B707" s="16">
        <f>-1*INDEX('Old Paths'!$B$80:$CS$95,MOD(ROW()-1,16)+1,INT((ROW()-1)/16)*2+COLUMN())</f>
        <v>-81</v>
      </c>
      <c r="C707" s="16">
        <f t="shared" si="74"/>
        <v>-7</v>
      </c>
      <c r="D707" s="16">
        <f t="shared" si="75"/>
        <v>-4</v>
      </c>
      <c r="F707">
        <f t="shared" si="76"/>
        <v>0.5714285714285714</v>
      </c>
      <c r="G707">
        <f t="shared" si="77"/>
        <v>29.744881296942225</v>
      </c>
      <c r="H707">
        <f t="shared" si="73"/>
        <v>29.744881296942225</v>
      </c>
      <c r="I707">
        <f t="shared" si="78"/>
        <v>-150.25511870305778</v>
      </c>
      <c r="K707" t="str">
        <f>MID(INDEX('Old Paths'!$B$10:$AW$25,MOD(ROW()-1,16)+1,INT((ROW()-1)/16)+1),15,2)</f>
        <v>02</v>
      </c>
      <c r="M707" t="s">
        <v>0</v>
      </c>
      <c r="N707" t="s">
        <v>0</v>
      </c>
    </row>
    <row r="708" spans="1:14">
      <c r="A708" s="16">
        <f>INDEX('Old Paths'!$B$80:$CS$95,MOD(ROW()-1,16)+1,INT((ROW()-1)/16)*2+COLUMN())</f>
        <v>-74</v>
      </c>
      <c r="B708" s="16">
        <f>-1*INDEX('Old Paths'!$B$80:$CS$95,MOD(ROW()-1,16)+1,INT((ROW()-1)/16)*2+COLUMN())</f>
        <v>-85</v>
      </c>
      <c r="C708" s="16">
        <f t="shared" si="74"/>
        <v>-10</v>
      </c>
      <c r="D708" s="16">
        <f t="shared" si="75"/>
        <v>-6</v>
      </c>
      <c r="F708">
        <f t="shared" si="76"/>
        <v>0.6</v>
      </c>
      <c r="G708">
        <f t="shared" si="77"/>
        <v>30.963756532073521</v>
      </c>
      <c r="H708">
        <f t="shared" si="73"/>
        <v>30.963756532073521</v>
      </c>
      <c r="I708">
        <f t="shared" si="78"/>
        <v>-149.03624346792648</v>
      </c>
      <c r="K708" t="str">
        <f>MID(INDEX('Old Paths'!$B$10:$AW$25,MOD(ROW()-1,16)+1,INT((ROW()-1)/16)+1),15,2)</f>
        <v>02</v>
      </c>
      <c r="M708" t="s">
        <v>0</v>
      </c>
      <c r="N708" t="s">
        <v>0</v>
      </c>
    </row>
    <row r="709" spans="1:14">
      <c r="A709" s="16">
        <f>INDEX('Old Paths'!$B$80:$CS$95,MOD(ROW()-1,16)+1,INT((ROW()-1)/16)*2+COLUMN())</f>
        <v>-84</v>
      </c>
      <c r="B709" s="16">
        <f>-1*INDEX('Old Paths'!$B$80:$CS$95,MOD(ROW()-1,16)+1,INT((ROW()-1)/16)*2+COLUMN())</f>
        <v>-91</v>
      </c>
      <c r="C709" s="16">
        <f t="shared" si="74"/>
        <v>-9</v>
      </c>
      <c r="D709" s="16">
        <f t="shared" si="75"/>
        <v>-3</v>
      </c>
      <c r="F709">
        <f t="shared" si="76"/>
        <v>0.33333333333333331</v>
      </c>
      <c r="G709">
        <f t="shared" si="77"/>
        <v>18.43494882292201</v>
      </c>
      <c r="H709">
        <f t="shared" si="73"/>
        <v>18.43494882292201</v>
      </c>
      <c r="I709">
        <f t="shared" si="78"/>
        <v>-161.56505117707798</v>
      </c>
      <c r="K709" t="str">
        <f>MID(INDEX('Old Paths'!$B$10:$AW$25,MOD(ROW()-1,16)+1,INT((ROW()-1)/16)+1),15,2)</f>
        <v>03</v>
      </c>
      <c r="M709" t="s">
        <v>447</v>
      </c>
      <c r="N709" t="s">
        <v>0</v>
      </c>
    </row>
    <row r="710" spans="1:14">
      <c r="A710" s="16">
        <f>INDEX('Old Paths'!$B$80:$CS$95,MOD(ROW()-1,16)+1,INT((ROW()-1)/16)*2+COLUMN())</f>
        <v>-93</v>
      </c>
      <c r="B710" s="16">
        <f>-1*INDEX('Old Paths'!$B$80:$CS$95,MOD(ROW()-1,16)+1,INT((ROW()-1)/16)*2+COLUMN())</f>
        <v>-94</v>
      </c>
      <c r="C710" s="16">
        <f t="shared" si="74"/>
        <v>-9</v>
      </c>
      <c r="D710" s="16">
        <f t="shared" si="75"/>
        <v>-3</v>
      </c>
      <c r="F710">
        <f t="shared" si="76"/>
        <v>0.33333333333333331</v>
      </c>
      <c r="G710">
        <f t="shared" si="77"/>
        <v>18.43494882292201</v>
      </c>
      <c r="H710">
        <f t="shared" si="73"/>
        <v>18.43494882292201</v>
      </c>
      <c r="I710">
        <f t="shared" si="78"/>
        <v>-161.56505117707798</v>
      </c>
      <c r="K710" t="str">
        <f>MID(INDEX('Old Paths'!$B$10:$AW$25,MOD(ROW()-1,16)+1,INT((ROW()-1)/16)+1),15,2)</f>
        <v>03</v>
      </c>
      <c r="M710" t="s">
        <v>0</v>
      </c>
      <c r="N710" t="s">
        <v>0</v>
      </c>
    </row>
    <row r="711" spans="1:14">
      <c r="A711" s="16">
        <f>INDEX('Old Paths'!$B$80:$CS$95,MOD(ROW()-1,16)+1,INT((ROW()-1)/16)*2+COLUMN())</f>
        <v>-102</v>
      </c>
      <c r="B711" s="16">
        <f>-1*INDEX('Old Paths'!$B$80:$CS$95,MOD(ROW()-1,16)+1,INT((ROW()-1)/16)*2+COLUMN())</f>
        <v>-97</v>
      </c>
      <c r="C711" s="16" t="e">
        <f t="shared" si="74"/>
        <v>#N/A</v>
      </c>
      <c r="D711" s="16" t="e">
        <f t="shared" si="75"/>
        <v>#N/A</v>
      </c>
      <c r="F711" t="str">
        <f t="shared" si="76"/>
        <v/>
      </c>
      <c r="G711" t="str">
        <f t="shared" si="77"/>
        <v/>
      </c>
      <c r="H711" t="e">
        <f t="shared" si="73"/>
        <v>#N/A</v>
      </c>
      <c r="I711" t="e">
        <f t="shared" si="78"/>
        <v>#N/A</v>
      </c>
      <c r="K711" t="str">
        <f>MID(INDEX('Old Paths'!$B$10:$AW$25,MOD(ROW()-1,16)+1,INT((ROW()-1)/16)+1),15,2)</f>
        <v>00</v>
      </c>
      <c r="M711" t="s">
        <v>0</v>
      </c>
      <c r="N711" t="s">
        <v>0</v>
      </c>
    </row>
    <row r="712" spans="1:14">
      <c r="A712" s="16" t="e">
        <f>INDEX('Old Paths'!$B$80:$CS$95,MOD(ROW()-1,16)+1,INT((ROW()-1)/16)*2+COLUMN())</f>
        <v>#N/A</v>
      </c>
      <c r="B712" s="16" t="e">
        <f>-1*INDEX('Old Paths'!$B$80:$CS$95,MOD(ROW()-1,16)+1,INT((ROW()-1)/16)*2+COLUMN())</f>
        <v>#N/A</v>
      </c>
      <c r="C712" s="16" t="e">
        <f t="shared" si="74"/>
        <v>#N/A</v>
      </c>
      <c r="D712" s="16" t="e">
        <f t="shared" si="75"/>
        <v>#N/A</v>
      </c>
      <c r="F712" t="str">
        <f t="shared" si="76"/>
        <v/>
      </c>
      <c r="G712" t="str">
        <f t="shared" si="77"/>
        <v/>
      </c>
      <c r="H712" t="e">
        <f t="shared" si="73"/>
        <v>#N/A</v>
      </c>
      <c r="I712" t="e">
        <f t="shared" si="78"/>
        <v>#N/A</v>
      </c>
      <c r="K712" t="str">
        <f>MID(INDEX('Old Paths'!$B$10:$AW$25,MOD(ROW()-1,16)+1,INT((ROW()-1)/16)+1),15,2)</f>
        <v/>
      </c>
      <c r="M712" t="s">
        <v>0</v>
      </c>
      <c r="N712" t="s">
        <v>0</v>
      </c>
    </row>
    <row r="713" spans="1:14">
      <c r="A713" s="16" t="e">
        <f>INDEX('Old Paths'!$B$80:$CS$95,MOD(ROW()-1,16)+1,INT((ROW()-1)/16)*2+COLUMN())</f>
        <v>#N/A</v>
      </c>
      <c r="B713" s="16" t="e">
        <f>-1*INDEX('Old Paths'!$B$80:$CS$95,MOD(ROW()-1,16)+1,INT((ROW()-1)/16)*2+COLUMN())</f>
        <v>#N/A</v>
      </c>
      <c r="C713" s="16" t="e">
        <f t="shared" si="74"/>
        <v>#N/A</v>
      </c>
      <c r="D713" s="16" t="e">
        <f t="shared" si="75"/>
        <v>#N/A</v>
      </c>
      <c r="F713" t="str">
        <f t="shared" si="76"/>
        <v/>
      </c>
      <c r="G713" t="str">
        <f t="shared" si="77"/>
        <v/>
      </c>
      <c r="H713" t="e">
        <f t="shared" si="73"/>
        <v>#N/A</v>
      </c>
      <c r="I713" t="e">
        <f t="shared" si="78"/>
        <v>#N/A</v>
      </c>
      <c r="K713" t="str">
        <f>MID(INDEX('Old Paths'!$B$10:$AW$25,MOD(ROW()-1,16)+1,INT((ROW()-1)/16)+1),15,2)</f>
        <v/>
      </c>
      <c r="M713" t="s">
        <v>0</v>
      </c>
      <c r="N713" t="s">
        <v>0</v>
      </c>
    </row>
    <row r="714" spans="1:14">
      <c r="A714" s="16" t="e">
        <f>INDEX('Old Paths'!$B$80:$CS$95,MOD(ROW()-1,16)+1,INT((ROW()-1)/16)*2+COLUMN())</f>
        <v>#N/A</v>
      </c>
      <c r="B714" s="16" t="e">
        <f>-1*INDEX('Old Paths'!$B$80:$CS$95,MOD(ROW()-1,16)+1,INT((ROW()-1)/16)*2+COLUMN())</f>
        <v>#N/A</v>
      </c>
      <c r="C714" s="16" t="e">
        <f t="shared" si="74"/>
        <v>#N/A</v>
      </c>
      <c r="D714" s="16" t="e">
        <f t="shared" si="75"/>
        <v>#N/A</v>
      </c>
      <c r="F714" t="str">
        <f t="shared" si="76"/>
        <v/>
      </c>
      <c r="G714" t="str">
        <f t="shared" si="77"/>
        <v/>
      </c>
      <c r="H714" t="e">
        <f t="shared" si="73"/>
        <v>#N/A</v>
      </c>
      <c r="I714" t="e">
        <f t="shared" si="78"/>
        <v>#N/A</v>
      </c>
      <c r="K714" t="str">
        <f>MID(INDEX('Old Paths'!$B$10:$AW$25,MOD(ROW()-1,16)+1,INT((ROW()-1)/16)+1),15,2)</f>
        <v/>
      </c>
      <c r="M714" t="s">
        <v>0</v>
      </c>
      <c r="N714" t="s">
        <v>0</v>
      </c>
    </row>
    <row r="715" spans="1:14">
      <c r="A715" s="16" t="e">
        <f>INDEX('Old Paths'!$B$80:$CS$95,MOD(ROW()-1,16)+1,INT((ROW()-1)/16)*2+COLUMN())</f>
        <v>#N/A</v>
      </c>
      <c r="B715" s="16" t="e">
        <f>-1*INDEX('Old Paths'!$B$80:$CS$95,MOD(ROW()-1,16)+1,INT((ROW()-1)/16)*2+COLUMN())</f>
        <v>#N/A</v>
      </c>
      <c r="C715" s="16" t="e">
        <f t="shared" si="74"/>
        <v>#N/A</v>
      </c>
      <c r="D715" s="16" t="e">
        <f t="shared" si="75"/>
        <v>#N/A</v>
      </c>
      <c r="F715" t="str">
        <f t="shared" si="76"/>
        <v/>
      </c>
      <c r="G715" t="str">
        <f t="shared" si="77"/>
        <v/>
      </c>
      <c r="H715" t="e">
        <f t="shared" si="73"/>
        <v>#N/A</v>
      </c>
      <c r="I715" t="e">
        <f t="shared" si="78"/>
        <v>#N/A</v>
      </c>
      <c r="K715" t="str">
        <f>MID(INDEX('Old Paths'!$B$10:$AW$25,MOD(ROW()-1,16)+1,INT((ROW()-1)/16)+1),15,2)</f>
        <v/>
      </c>
      <c r="M715" t="s">
        <v>0</v>
      </c>
      <c r="N715" t="s">
        <v>0</v>
      </c>
    </row>
    <row r="716" spans="1:14">
      <c r="A716" s="16" t="e">
        <f>INDEX('Old Paths'!$B$80:$CS$95,MOD(ROW()-1,16)+1,INT((ROW()-1)/16)*2+COLUMN())</f>
        <v>#N/A</v>
      </c>
      <c r="B716" s="16" t="e">
        <f>-1*INDEX('Old Paths'!$B$80:$CS$95,MOD(ROW()-1,16)+1,INT((ROW()-1)/16)*2+COLUMN())</f>
        <v>#N/A</v>
      </c>
      <c r="C716" s="16" t="e">
        <f t="shared" si="74"/>
        <v>#N/A</v>
      </c>
      <c r="D716" s="16" t="e">
        <f t="shared" si="75"/>
        <v>#N/A</v>
      </c>
      <c r="F716" t="str">
        <f t="shared" si="76"/>
        <v/>
      </c>
      <c r="G716" t="str">
        <f t="shared" si="77"/>
        <v/>
      </c>
      <c r="H716" t="e">
        <f t="shared" si="73"/>
        <v>#N/A</v>
      </c>
      <c r="I716" t="e">
        <f t="shared" si="78"/>
        <v>#N/A</v>
      </c>
      <c r="K716" t="str">
        <f>MID(INDEX('Old Paths'!$B$10:$AW$25,MOD(ROW()-1,16)+1,INT((ROW()-1)/16)+1),15,2)</f>
        <v/>
      </c>
      <c r="M716" t="s">
        <v>0</v>
      </c>
      <c r="N716" t="s">
        <v>0</v>
      </c>
    </row>
    <row r="717" spans="1:14">
      <c r="A717" s="16" t="e">
        <f>INDEX('Old Paths'!$B$80:$CS$95,MOD(ROW()-1,16)+1,INT((ROW()-1)/16)*2+COLUMN())</f>
        <v>#N/A</v>
      </c>
      <c r="B717" s="16" t="e">
        <f>-1*INDEX('Old Paths'!$B$80:$CS$95,MOD(ROW()-1,16)+1,INT((ROW()-1)/16)*2+COLUMN())</f>
        <v>#N/A</v>
      </c>
      <c r="C717" s="16" t="e">
        <f t="shared" si="74"/>
        <v>#N/A</v>
      </c>
      <c r="D717" s="16" t="e">
        <f t="shared" si="75"/>
        <v>#N/A</v>
      </c>
      <c r="F717" t="str">
        <f t="shared" si="76"/>
        <v/>
      </c>
      <c r="G717" t="str">
        <f t="shared" si="77"/>
        <v/>
      </c>
      <c r="H717" t="e">
        <f t="shared" si="73"/>
        <v>#N/A</v>
      </c>
      <c r="I717" t="e">
        <f t="shared" si="78"/>
        <v>#N/A</v>
      </c>
      <c r="K717" t="str">
        <f>MID(INDEX('Old Paths'!$B$10:$AW$25,MOD(ROW()-1,16)+1,INT((ROW()-1)/16)+1),15,2)</f>
        <v/>
      </c>
      <c r="M717" t="s">
        <v>0</v>
      </c>
      <c r="N717" t="s">
        <v>0</v>
      </c>
    </row>
    <row r="718" spans="1:14">
      <c r="A718" s="16" t="e">
        <f>INDEX('Old Paths'!$B$80:$CS$95,MOD(ROW()-1,16)+1,INT((ROW()-1)/16)*2+COLUMN())</f>
        <v>#N/A</v>
      </c>
      <c r="B718" s="16" t="e">
        <f>-1*INDEX('Old Paths'!$B$80:$CS$95,MOD(ROW()-1,16)+1,INT((ROW()-1)/16)*2+COLUMN())</f>
        <v>#N/A</v>
      </c>
      <c r="C718" s="16" t="e">
        <f t="shared" si="74"/>
        <v>#N/A</v>
      </c>
      <c r="D718" s="16" t="e">
        <f t="shared" si="75"/>
        <v>#N/A</v>
      </c>
      <c r="F718" t="str">
        <f t="shared" si="76"/>
        <v/>
      </c>
      <c r="G718" t="str">
        <f t="shared" si="77"/>
        <v/>
      </c>
      <c r="H718" t="e">
        <f t="shared" si="73"/>
        <v>#N/A</v>
      </c>
      <c r="I718" t="e">
        <f t="shared" si="78"/>
        <v>#N/A</v>
      </c>
      <c r="K718" t="str">
        <f>MID(INDEX('Old Paths'!$B$10:$AW$25,MOD(ROW()-1,16)+1,INT((ROW()-1)/16)+1),15,2)</f>
        <v/>
      </c>
      <c r="M718" t="s">
        <v>0</v>
      </c>
      <c r="N718" t="s">
        <v>0</v>
      </c>
    </row>
    <row r="719" spans="1:14">
      <c r="A719" s="16" t="e">
        <f>INDEX('Old Paths'!$B$80:$CS$95,MOD(ROW()-1,16)+1,INT((ROW()-1)/16)*2+COLUMN())</f>
        <v>#N/A</v>
      </c>
      <c r="B719" s="16" t="e">
        <f>-1*INDEX('Old Paths'!$B$80:$CS$95,MOD(ROW()-1,16)+1,INT((ROW()-1)/16)*2+COLUMN())</f>
        <v>#N/A</v>
      </c>
      <c r="C719" s="16" t="e">
        <f t="shared" si="74"/>
        <v>#N/A</v>
      </c>
      <c r="D719" s="16" t="e">
        <f t="shared" si="75"/>
        <v>#N/A</v>
      </c>
      <c r="F719" t="str">
        <f t="shared" si="76"/>
        <v/>
      </c>
      <c r="G719" t="str">
        <f t="shared" si="77"/>
        <v/>
      </c>
      <c r="H719" t="e">
        <f t="shared" si="73"/>
        <v>#N/A</v>
      </c>
      <c r="I719" t="e">
        <f t="shared" si="78"/>
        <v>#N/A</v>
      </c>
      <c r="K719" t="str">
        <f>MID(INDEX('Old Paths'!$B$10:$AW$25,MOD(ROW()-1,16)+1,INT((ROW()-1)/16)+1),15,2)</f>
        <v/>
      </c>
      <c r="M719" t="s">
        <v>0</v>
      </c>
      <c r="N719" t="s">
        <v>0</v>
      </c>
    </row>
    <row r="720" spans="1:14">
      <c r="A720" s="16" t="e">
        <f>INDEX('Old Paths'!$B$80:$CS$95,MOD(ROW()-1,16)+1,INT((ROW()-1)/16)*2+COLUMN())</f>
        <v>#N/A</v>
      </c>
      <c r="B720" s="16" t="e">
        <f>-1*INDEX('Old Paths'!$B$80:$CS$95,MOD(ROW()-1,16)+1,INT((ROW()-1)/16)*2+COLUMN())</f>
        <v>#N/A</v>
      </c>
      <c r="C720" s="16" t="e">
        <f t="shared" si="74"/>
        <v>#N/A</v>
      </c>
      <c r="D720" s="16" t="e">
        <f t="shared" si="75"/>
        <v>#N/A</v>
      </c>
      <c r="F720" t="str">
        <f t="shared" si="76"/>
        <v/>
      </c>
      <c r="G720" t="str">
        <f t="shared" si="77"/>
        <v/>
      </c>
      <c r="H720" t="e">
        <f t="shared" si="73"/>
        <v>#N/A</v>
      </c>
      <c r="I720" t="e">
        <f t="shared" si="78"/>
        <v>#N/A</v>
      </c>
      <c r="K720" t="str">
        <f>MID(INDEX('Old Paths'!$B$10:$AW$25,MOD(ROW()-1,16)+1,INT((ROW()-1)/16)+1),15,2)</f>
        <v/>
      </c>
      <c r="M720" t="s">
        <v>447</v>
      </c>
      <c r="N720" t="s">
        <v>0</v>
      </c>
    </row>
    <row r="721" spans="1:14">
      <c r="A721" s="16">
        <f>INDEX('Old Paths'!$B$80:$CS$95,MOD(ROW()-1,16)+1,INT((ROW()-1)/16)*2+COLUMN())</f>
        <v>-102</v>
      </c>
      <c r="B721" s="16">
        <f>-1*INDEX('Old Paths'!$B$80:$CS$95,MOD(ROW()-1,16)+1,INT((ROW()-1)/16)*2+COLUMN())</f>
        <v>-97</v>
      </c>
      <c r="C721" s="16">
        <f t="shared" si="74"/>
        <v>-9</v>
      </c>
      <c r="D721" s="16">
        <f t="shared" si="75"/>
        <v>3</v>
      </c>
      <c r="F721">
        <f t="shared" si="76"/>
        <v>-0.33333333333333331</v>
      </c>
      <c r="G721">
        <f t="shared" si="77"/>
        <v>-18.43494882292201</v>
      </c>
      <c r="H721">
        <f t="shared" si="73"/>
        <v>-18.43494882292201</v>
      </c>
      <c r="I721">
        <f t="shared" si="78"/>
        <v>-18.43494882292201</v>
      </c>
      <c r="K721" t="str">
        <f>MID(INDEX('Old Paths'!$B$10:$AW$25,MOD(ROW()-1,16)+1,INT((ROW()-1)/16)+1),15,2)</f>
        <v>04</v>
      </c>
      <c r="M721" t="s">
        <v>0</v>
      </c>
      <c r="N721" t="s">
        <v>0</v>
      </c>
    </row>
    <row r="722" spans="1:14">
      <c r="A722" s="16">
        <f>INDEX('Old Paths'!$B$80:$CS$95,MOD(ROW()-1,16)+1,INT((ROW()-1)/16)*2+COLUMN())</f>
        <v>-111</v>
      </c>
      <c r="B722" s="16">
        <f>-1*INDEX('Old Paths'!$B$80:$CS$95,MOD(ROW()-1,16)+1,INT((ROW()-1)/16)*2+COLUMN())</f>
        <v>-94</v>
      </c>
      <c r="C722" s="16">
        <f t="shared" si="74"/>
        <v>-7</v>
      </c>
      <c r="D722" s="16">
        <f t="shared" si="75"/>
        <v>5</v>
      </c>
      <c r="F722">
        <f t="shared" si="76"/>
        <v>-0.7142857142857143</v>
      </c>
      <c r="G722">
        <f t="shared" si="77"/>
        <v>-35.537677791974382</v>
      </c>
      <c r="H722">
        <f t="shared" si="73"/>
        <v>-35.537677791974382</v>
      </c>
      <c r="I722">
        <f t="shared" si="78"/>
        <v>-35.537677791974382</v>
      </c>
      <c r="K722" t="str">
        <f>MID(INDEX('Old Paths'!$B$10:$AW$25,MOD(ROW()-1,16)+1,INT((ROW()-1)/16)+1),15,2)</f>
        <v>05</v>
      </c>
      <c r="M722" t="s">
        <v>0</v>
      </c>
      <c r="N722" t="s">
        <v>0</v>
      </c>
    </row>
    <row r="723" spans="1:14">
      <c r="A723" s="16">
        <f>INDEX('Old Paths'!$B$80:$CS$95,MOD(ROW()-1,16)+1,INT((ROW()-1)/16)*2+COLUMN())</f>
        <v>-118</v>
      </c>
      <c r="B723" s="16">
        <f>-1*INDEX('Old Paths'!$B$80:$CS$95,MOD(ROW()-1,16)+1,INT((ROW()-1)/16)*2+COLUMN())</f>
        <v>-89</v>
      </c>
      <c r="C723" s="16">
        <f t="shared" si="74"/>
        <v>-6</v>
      </c>
      <c r="D723" s="16">
        <f t="shared" si="75"/>
        <v>11</v>
      </c>
      <c r="F723">
        <f t="shared" si="76"/>
        <v>-1.8333333333333333</v>
      </c>
      <c r="G723">
        <f t="shared" si="77"/>
        <v>-61.389540334034791</v>
      </c>
      <c r="H723">
        <f t="shared" si="73"/>
        <v>-61.389540334034791</v>
      </c>
      <c r="I723">
        <f t="shared" si="78"/>
        <v>-61.389540334034791</v>
      </c>
      <c r="K723" t="str">
        <f>MID(INDEX('Old Paths'!$B$10:$AW$25,MOD(ROW()-1,16)+1,INT((ROW()-1)/16)+1),15,2)</f>
        <v>06</v>
      </c>
      <c r="M723" t="s">
        <v>0</v>
      </c>
      <c r="N723" t="s">
        <v>0</v>
      </c>
    </row>
    <row r="724" spans="1:14">
      <c r="A724" s="16">
        <f>INDEX('Old Paths'!$B$80:$CS$95,MOD(ROW()-1,16)+1,INT((ROW()-1)/16)*2+COLUMN())</f>
        <v>-124</v>
      </c>
      <c r="B724" s="16">
        <f>-1*INDEX('Old Paths'!$B$80:$CS$95,MOD(ROW()-1,16)+1,INT((ROW()-1)/16)*2+COLUMN())</f>
        <v>-78</v>
      </c>
      <c r="C724" s="16">
        <f t="shared" si="74"/>
        <v>-2</v>
      </c>
      <c r="D724" s="16">
        <f t="shared" si="75"/>
        <v>14</v>
      </c>
      <c r="F724">
        <f t="shared" si="76"/>
        <v>-7</v>
      </c>
      <c r="G724">
        <f t="shared" si="77"/>
        <v>-81.869897645844034</v>
      </c>
      <c r="H724">
        <f t="shared" si="73"/>
        <v>-81.869897645844034</v>
      </c>
      <c r="I724">
        <f t="shared" si="78"/>
        <v>-81.869897645844034</v>
      </c>
      <c r="K724" t="str">
        <f>MID(INDEX('Old Paths'!$B$10:$AW$25,MOD(ROW()-1,16)+1,INT((ROW()-1)/16)+1),15,2)</f>
        <v>07</v>
      </c>
      <c r="M724" t="s">
        <v>0</v>
      </c>
      <c r="N724" t="s">
        <v>0</v>
      </c>
    </row>
    <row r="725" spans="1:14">
      <c r="A725" s="16">
        <f>INDEX('Old Paths'!$B$80:$CS$95,MOD(ROW()-1,16)+1,INT((ROW()-1)/16)*2+COLUMN())</f>
        <v>-126</v>
      </c>
      <c r="B725" s="16">
        <f>-1*INDEX('Old Paths'!$B$80:$CS$95,MOD(ROW()-1,16)+1,INT((ROW()-1)/16)*2+COLUMN())</f>
        <v>-64</v>
      </c>
      <c r="C725" s="16">
        <f t="shared" si="74"/>
        <v>0</v>
      </c>
      <c r="D725" s="16">
        <f t="shared" si="75"/>
        <v>16</v>
      </c>
      <c r="F725" t="str">
        <f t="shared" si="76"/>
        <v/>
      </c>
      <c r="G725" t="str">
        <f t="shared" si="77"/>
        <v/>
      </c>
      <c r="H725">
        <f t="shared" si="73"/>
        <v>90</v>
      </c>
      <c r="I725">
        <f t="shared" si="78"/>
        <v>90</v>
      </c>
      <c r="K725" t="str">
        <f>MID(INDEX('Old Paths'!$B$10:$AW$25,MOD(ROW()-1,16)+1,INT((ROW()-1)/16)+1),15,2)</f>
        <v>07</v>
      </c>
      <c r="M725" t="s">
        <v>0</v>
      </c>
      <c r="N725" t="s">
        <v>0</v>
      </c>
    </row>
    <row r="726" spans="1:14">
      <c r="A726" s="16">
        <f>INDEX('Old Paths'!$B$80:$CS$95,MOD(ROW()-1,16)+1,INT((ROW()-1)/16)*2+COLUMN())</f>
        <v>-126</v>
      </c>
      <c r="B726" s="16">
        <f>-1*INDEX('Old Paths'!$B$80:$CS$95,MOD(ROW()-1,16)+1,INT((ROW()-1)/16)*2+COLUMN())</f>
        <v>-48</v>
      </c>
      <c r="C726" s="16">
        <f t="shared" si="74"/>
        <v>-2</v>
      </c>
      <c r="D726" s="16">
        <f t="shared" si="75"/>
        <v>11</v>
      </c>
      <c r="F726">
        <f t="shared" si="76"/>
        <v>-5.5</v>
      </c>
      <c r="G726">
        <f t="shared" si="77"/>
        <v>-79.69515353123397</v>
      </c>
      <c r="H726">
        <f t="shared" si="73"/>
        <v>-79.69515353123397</v>
      </c>
      <c r="I726">
        <f t="shared" si="78"/>
        <v>-79.69515353123397</v>
      </c>
      <c r="K726" t="str">
        <f>MID(INDEX('Old Paths'!$B$10:$AW$25,MOD(ROW()-1,16)+1,INT((ROW()-1)/16)+1),15,2)</f>
        <v>07</v>
      </c>
      <c r="M726" t="s">
        <v>0</v>
      </c>
      <c r="N726" t="s">
        <v>0</v>
      </c>
    </row>
    <row r="727" spans="1:14">
      <c r="A727" s="16">
        <f>INDEX('Old Paths'!$B$80:$CS$95,MOD(ROW()-1,16)+1,INT((ROW()-1)/16)*2+COLUMN())</f>
        <v>-128</v>
      </c>
      <c r="B727" s="16">
        <f>-1*INDEX('Old Paths'!$B$80:$CS$95,MOD(ROW()-1,16)+1,INT((ROW()-1)/16)*2+COLUMN())</f>
        <v>-37</v>
      </c>
      <c r="C727" s="16" t="e">
        <f t="shared" si="74"/>
        <v>#N/A</v>
      </c>
      <c r="D727" s="16" t="e">
        <f t="shared" si="75"/>
        <v>#N/A</v>
      </c>
      <c r="F727" t="str">
        <f t="shared" si="76"/>
        <v/>
      </c>
      <c r="G727" t="str">
        <f t="shared" si="77"/>
        <v/>
      </c>
      <c r="H727" t="e">
        <f t="shared" si="73"/>
        <v>#N/A</v>
      </c>
      <c r="I727" t="e">
        <f t="shared" si="78"/>
        <v>#N/A</v>
      </c>
      <c r="K727" t="str">
        <f>MID(INDEX('Old Paths'!$B$10:$AW$25,MOD(ROW()-1,16)+1,INT((ROW()-1)/16)+1),15,2)</f>
        <v>00</v>
      </c>
      <c r="M727" t="s">
        <v>0</v>
      </c>
      <c r="N727" t="s">
        <v>0</v>
      </c>
    </row>
    <row r="728" spans="1:14">
      <c r="A728" s="16" t="e">
        <f>INDEX('Old Paths'!$B$80:$CS$95,MOD(ROW()-1,16)+1,INT((ROW()-1)/16)*2+COLUMN())</f>
        <v>#N/A</v>
      </c>
      <c r="B728" s="16" t="e">
        <f>-1*INDEX('Old Paths'!$B$80:$CS$95,MOD(ROW()-1,16)+1,INT((ROW()-1)/16)*2+COLUMN())</f>
        <v>#N/A</v>
      </c>
      <c r="C728" s="16" t="e">
        <f t="shared" si="74"/>
        <v>#N/A</v>
      </c>
      <c r="D728" s="16" t="e">
        <f t="shared" si="75"/>
        <v>#N/A</v>
      </c>
      <c r="F728" t="str">
        <f t="shared" si="76"/>
        <v/>
      </c>
      <c r="G728" t="str">
        <f t="shared" si="77"/>
        <v/>
      </c>
      <c r="H728" t="e">
        <f t="shared" si="73"/>
        <v>#N/A</v>
      </c>
      <c r="I728" t="e">
        <f t="shared" si="78"/>
        <v>#N/A</v>
      </c>
      <c r="K728" t="str">
        <f>MID(INDEX('Old Paths'!$B$10:$AW$25,MOD(ROW()-1,16)+1,INT((ROW()-1)/16)+1),15,2)</f>
        <v/>
      </c>
      <c r="M728" t="s">
        <v>0</v>
      </c>
      <c r="N728" t="s">
        <v>0</v>
      </c>
    </row>
    <row r="729" spans="1:14">
      <c r="A729" s="16" t="e">
        <f>INDEX('Old Paths'!$B$80:$CS$95,MOD(ROW()-1,16)+1,INT((ROW()-1)/16)*2+COLUMN())</f>
        <v>#N/A</v>
      </c>
      <c r="B729" s="16" t="e">
        <f>-1*INDEX('Old Paths'!$B$80:$CS$95,MOD(ROW()-1,16)+1,INT((ROW()-1)/16)*2+COLUMN())</f>
        <v>#N/A</v>
      </c>
      <c r="C729" s="16" t="e">
        <f t="shared" si="74"/>
        <v>#N/A</v>
      </c>
      <c r="D729" s="16" t="e">
        <f t="shared" si="75"/>
        <v>#N/A</v>
      </c>
      <c r="F729" t="str">
        <f t="shared" si="76"/>
        <v/>
      </c>
      <c r="G729" t="str">
        <f t="shared" si="77"/>
        <v/>
      </c>
      <c r="H729" t="e">
        <f t="shared" si="73"/>
        <v>#N/A</v>
      </c>
      <c r="I729" t="e">
        <f t="shared" si="78"/>
        <v>#N/A</v>
      </c>
      <c r="K729" t="str">
        <f>MID(INDEX('Old Paths'!$B$10:$AW$25,MOD(ROW()-1,16)+1,INT((ROW()-1)/16)+1),15,2)</f>
        <v/>
      </c>
      <c r="M729" t="s">
        <v>0</v>
      </c>
      <c r="N729" t="s">
        <v>0</v>
      </c>
    </row>
    <row r="730" spans="1:14">
      <c r="A730" s="16" t="e">
        <f>INDEX('Old Paths'!$B$80:$CS$95,MOD(ROW()-1,16)+1,INT((ROW()-1)/16)*2+COLUMN())</f>
        <v>#N/A</v>
      </c>
      <c r="B730" s="16" t="e">
        <f>-1*INDEX('Old Paths'!$B$80:$CS$95,MOD(ROW()-1,16)+1,INT((ROW()-1)/16)*2+COLUMN())</f>
        <v>#N/A</v>
      </c>
      <c r="C730" s="16" t="e">
        <f t="shared" si="74"/>
        <v>#N/A</v>
      </c>
      <c r="D730" s="16" t="e">
        <f t="shared" si="75"/>
        <v>#N/A</v>
      </c>
      <c r="F730" t="str">
        <f t="shared" si="76"/>
        <v/>
      </c>
      <c r="G730" t="str">
        <f t="shared" si="77"/>
        <v/>
      </c>
      <c r="H730" t="e">
        <f t="shared" si="73"/>
        <v>#N/A</v>
      </c>
      <c r="I730" t="e">
        <f t="shared" si="78"/>
        <v>#N/A</v>
      </c>
      <c r="K730" t="str">
        <f>MID(INDEX('Old Paths'!$B$10:$AW$25,MOD(ROW()-1,16)+1,INT((ROW()-1)/16)+1),15,2)</f>
        <v/>
      </c>
      <c r="M730" t="s">
        <v>0</v>
      </c>
      <c r="N730" t="s">
        <v>0</v>
      </c>
    </row>
    <row r="731" spans="1:14">
      <c r="A731" s="16" t="e">
        <f>INDEX('Old Paths'!$B$80:$CS$95,MOD(ROW()-1,16)+1,INT((ROW()-1)/16)*2+COLUMN())</f>
        <v>#N/A</v>
      </c>
      <c r="B731" s="16" t="e">
        <f>-1*INDEX('Old Paths'!$B$80:$CS$95,MOD(ROW()-1,16)+1,INT((ROW()-1)/16)*2+COLUMN())</f>
        <v>#N/A</v>
      </c>
      <c r="C731" s="16" t="e">
        <f t="shared" si="74"/>
        <v>#N/A</v>
      </c>
      <c r="D731" s="16" t="e">
        <f t="shared" si="75"/>
        <v>#N/A</v>
      </c>
      <c r="F731" t="str">
        <f t="shared" si="76"/>
        <v/>
      </c>
      <c r="G731" t="str">
        <f t="shared" si="77"/>
        <v/>
      </c>
      <c r="H731" t="e">
        <f t="shared" si="73"/>
        <v>#N/A</v>
      </c>
      <c r="I731" t="e">
        <f t="shared" si="78"/>
        <v>#N/A</v>
      </c>
      <c r="K731" t="str">
        <f>MID(INDEX('Old Paths'!$B$10:$AW$25,MOD(ROW()-1,16)+1,INT((ROW()-1)/16)+1),15,2)</f>
        <v/>
      </c>
      <c r="M731" t="s">
        <v>447</v>
      </c>
      <c r="N731" t="s">
        <v>0</v>
      </c>
    </row>
    <row r="732" spans="1:14">
      <c r="A732" s="16" t="e">
        <f>INDEX('Old Paths'!$B$80:$CS$95,MOD(ROW()-1,16)+1,INT((ROW()-1)/16)*2+COLUMN())</f>
        <v>#N/A</v>
      </c>
      <c r="B732" s="16" t="e">
        <f>-1*INDEX('Old Paths'!$B$80:$CS$95,MOD(ROW()-1,16)+1,INT((ROW()-1)/16)*2+COLUMN())</f>
        <v>#N/A</v>
      </c>
      <c r="C732" s="16" t="e">
        <f t="shared" si="74"/>
        <v>#N/A</v>
      </c>
      <c r="D732" s="16" t="e">
        <f t="shared" si="75"/>
        <v>#N/A</v>
      </c>
      <c r="F732" t="str">
        <f t="shared" si="76"/>
        <v/>
      </c>
      <c r="G732" t="str">
        <f t="shared" si="77"/>
        <v/>
      </c>
      <c r="H732" t="e">
        <f t="shared" si="73"/>
        <v>#N/A</v>
      </c>
      <c r="I732" t="e">
        <f t="shared" si="78"/>
        <v>#N/A</v>
      </c>
      <c r="K732" t="str">
        <f>MID(INDEX('Old Paths'!$B$10:$AW$25,MOD(ROW()-1,16)+1,INT((ROW()-1)/16)+1),15,2)</f>
        <v/>
      </c>
      <c r="M732" t="s">
        <v>0</v>
      </c>
      <c r="N732" t="s">
        <v>0</v>
      </c>
    </row>
    <row r="733" spans="1:14">
      <c r="A733" s="16" t="e">
        <f>INDEX('Old Paths'!$B$80:$CS$95,MOD(ROW()-1,16)+1,INT((ROW()-1)/16)*2+COLUMN())</f>
        <v>#N/A</v>
      </c>
      <c r="B733" s="16" t="e">
        <f>-1*INDEX('Old Paths'!$B$80:$CS$95,MOD(ROW()-1,16)+1,INT((ROW()-1)/16)*2+COLUMN())</f>
        <v>#N/A</v>
      </c>
      <c r="C733" s="16" t="e">
        <f t="shared" si="74"/>
        <v>#N/A</v>
      </c>
      <c r="D733" s="16" t="e">
        <f t="shared" si="75"/>
        <v>#N/A</v>
      </c>
      <c r="F733" t="str">
        <f t="shared" si="76"/>
        <v/>
      </c>
      <c r="G733" t="str">
        <f t="shared" si="77"/>
        <v/>
      </c>
      <c r="H733" t="e">
        <f t="shared" si="73"/>
        <v>#N/A</v>
      </c>
      <c r="I733" t="e">
        <f t="shared" si="78"/>
        <v>#N/A</v>
      </c>
      <c r="K733" t="str">
        <f>MID(INDEX('Old Paths'!$B$10:$AW$25,MOD(ROW()-1,16)+1,INT((ROW()-1)/16)+1),15,2)</f>
        <v/>
      </c>
      <c r="M733" t="s">
        <v>0</v>
      </c>
      <c r="N733" t="s">
        <v>0</v>
      </c>
    </row>
    <row r="734" spans="1:14">
      <c r="A734" s="16" t="e">
        <f>INDEX('Old Paths'!$B$80:$CS$95,MOD(ROW()-1,16)+1,INT((ROW()-1)/16)*2+COLUMN())</f>
        <v>#N/A</v>
      </c>
      <c r="B734" s="16" t="e">
        <f>-1*INDEX('Old Paths'!$B$80:$CS$95,MOD(ROW()-1,16)+1,INT((ROW()-1)/16)*2+COLUMN())</f>
        <v>#N/A</v>
      </c>
      <c r="C734" s="16" t="e">
        <f t="shared" si="74"/>
        <v>#N/A</v>
      </c>
      <c r="D734" s="16" t="e">
        <f t="shared" si="75"/>
        <v>#N/A</v>
      </c>
      <c r="F734" t="str">
        <f t="shared" si="76"/>
        <v/>
      </c>
      <c r="G734" t="str">
        <f t="shared" si="77"/>
        <v/>
      </c>
      <c r="H734" t="e">
        <f t="shared" si="73"/>
        <v>#N/A</v>
      </c>
      <c r="I734" t="e">
        <f t="shared" si="78"/>
        <v>#N/A</v>
      </c>
      <c r="K734" t="str">
        <f>MID(INDEX('Old Paths'!$B$10:$AW$25,MOD(ROW()-1,16)+1,INT((ROW()-1)/16)+1),15,2)</f>
        <v/>
      </c>
      <c r="M734" t="s">
        <v>0</v>
      </c>
      <c r="N734" t="s">
        <v>0</v>
      </c>
    </row>
    <row r="735" spans="1:14">
      <c r="A735" s="16" t="e">
        <f>INDEX('Old Paths'!$B$80:$CS$95,MOD(ROW()-1,16)+1,INT((ROW()-1)/16)*2+COLUMN())</f>
        <v>#N/A</v>
      </c>
      <c r="B735" s="16" t="e">
        <f>-1*INDEX('Old Paths'!$B$80:$CS$95,MOD(ROW()-1,16)+1,INT((ROW()-1)/16)*2+COLUMN())</f>
        <v>#N/A</v>
      </c>
      <c r="C735" s="16" t="e">
        <f t="shared" si="74"/>
        <v>#N/A</v>
      </c>
      <c r="D735" s="16" t="e">
        <f t="shared" si="75"/>
        <v>#N/A</v>
      </c>
      <c r="F735" t="str">
        <f t="shared" si="76"/>
        <v/>
      </c>
      <c r="G735" t="str">
        <f t="shared" si="77"/>
        <v/>
      </c>
      <c r="H735" t="e">
        <f t="shared" si="73"/>
        <v>#N/A</v>
      </c>
      <c r="I735" t="e">
        <f t="shared" si="78"/>
        <v>#N/A</v>
      </c>
      <c r="K735" t="str">
        <f>MID(INDEX('Old Paths'!$B$10:$AW$25,MOD(ROW()-1,16)+1,INT((ROW()-1)/16)+1),15,2)</f>
        <v/>
      </c>
      <c r="M735" t="s">
        <v>0</v>
      </c>
      <c r="N735" t="s">
        <v>0</v>
      </c>
    </row>
    <row r="736" spans="1:14">
      <c r="A736" s="16" t="e">
        <f>INDEX('Old Paths'!$B$80:$CS$95,MOD(ROW()-1,16)+1,INT((ROW()-1)/16)*2+COLUMN())</f>
        <v>#N/A</v>
      </c>
      <c r="B736" s="16" t="e">
        <f>-1*INDEX('Old Paths'!$B$80:$CS$95,MOD(ROW()-1,16)+1,INT((ROW()-1)/16)*2+COLUMN())</f>
        <v>#N/A</v>
      </c>
      <c r="C736" s="16" t="e">
        <f t="shared" si="74"/>
        <v>#N/A</v>
      </c>
      <c r="D736" s="16" t="e">
        <f t="shared" si="75"/>
        <v>#N/A</v>
      </c>
      <c r="F736" t="str">
        <f t="shared" si="76"/>
        <v/>
      </c>
      <c r="G736" t="str">
        <f t="shared" si="77"/>
        <v/>
      </c>
      <c r="H736" t="e">
        <f t="shared" si="73"/>
        <v>#N/A</v>
      </c>
      <c r="I736" t="e">
        <f t="shared" si="78"/>
        <v>#N/A</v>
      </c>
      <c r="K736" t="str">
        <f>MID(INDEX('Old Paths'!$B$10:$AW$25,MOD(ROW()-1,16)+1,INT((ROW()-1)/16)+1),15,2)</f>
        <v/>
      </c>
      <c r="M736" t="s">
        <v>0</v>
      </c>
      <c r="N736" t="s">
        <v>0</v>
      </c>
    </row>
    <row r="737" spans="1:14">
      <c r="A737" s="16">
        <f>INDEX('Old Paths'!$B$80:$CS$95,MOD(ROW()-1,16)+1,INT((ROW()-1)/16)*2+COLUMN())</f>
        <v>-128</v>
      </c>
      <c r="B737" s="16">
        <f>-1*INDEX('Old Paths'!$B$80:$CS$95,MOD(ROW()-1,16)+1,INT((ROW()-1)/16)*2+COLUMN())</f>
        <v>-37</v>
      </c>
      <c r="C737" s="16">
        <f t="shared" si="74"/>
        <v>0</v>
      </c>
      <c r="D737" s="16">
        <f t="shared" si="75"/>
        <v>14</v>
      </c>
      <c r="F737" t="str">
        <f t="shared" si="76"/>
        <v/>
      </c>
      <c r="G737" t="str">
        <f t="shared" si="77"/>
        <v/>
      </c>
      <c r="H737">
        <f t="shared" si="73"/>
        <v>90</v>
      </c>
      <c r="I737">
        <f t="shared" si="78"/>
        <v>90</v>
      </c>
      <c r="K737" t="str">
        <f>MID(INDEX('Old Paths'!$B$10:$AW$25,MOD(ROW()-1,16)+1,INT((ROW()-1)/16)+1),15,2)</f>
        <v>07</v>
      </c>
      <c r="M737" t="s">
        <v>0</v>
      </c>
      <c r="N737" t="s">
        <v>0</v>
      </c>
    </row>
    <row r="738" spans="1:14">
      <c r="A738" s="16">
        <f>INDEX('Old Paths'!$B$80:$CS$95,MOD(ROW()-1,16)+1,INT((ROW()-1)/16)*2+COLUMN())</f>
        <v>-128</v>
      </c>
      <c r="B738" s="16">
        <f>-1*INDEX('Old Paths'!$B$80:$CS$95,MOD(ROW()-1,16)+1,INT((ROW()-1)/16)*2+COLUMN())</f>
        <v>-23</v>
      </c>
      <c r="C738" s="16">
        <f t="shared" si="74"/>
        <v>-2</v>
      </c>
      <c r="D738" s="16">
        <f t="shared" si="75"/>
        <v>12</v>
      </c>
      <c r="F738">
        <f t="shared" si="76"/>
        <v>-6</v>
      </c>
      <c r="G738">
        <f t="shared" si="77"/>
        <v>-80.537677791974389</v>
      </c>
      <c r="H738">
        <f t="shared" ref="H738:H767" si="79">IF(C738=0,IF(D738=0,0,D738/ABS(D738)*90),IF(D738=0,-90+C738/ABS(C738)*90,G738))</f>
        <v>-80.537677791974389</v>
      </c>
      <c r="I738">
        <f t="shared" si="78"/>
        <v>-80.537677791974389</v>
      </c>
      <c r="K738" t="str">
        <f>MID(INDEX('Old Paths'!$B$10:$AW$25,MOD(ROW()-1,16)+1,INT((ROW()-1)/16)+1),15,2)</f>
        <v>07</v>
      </c>
      <c r="M738" t="s">
        <v>0</v>
      </c>
      <c r="N738" t="s">
        <v>0</v>
      </c>
    </row>
    <row r="739" spans="1:14">
      <c r="A739" s="16">
        <f>INDEX('Old Paths'!$B$80:$CS$95,MOD(ROW()-1,16)+1,INT((ROW()-1)/16)*2+COLUMN())</f>
        <v>-130</v>
      </c>
      <c r="B739" s="16">
        <f>-1*INDEX('Old Paths'!$B$80:$CS$95,MOD(ROW()-1,16)+1,INT((ROW()-1)/16)*2+COLUMN())</f>
        <v>-11</v>
      </c>
      <c r="C739" s="16">
        <f t="shared" si="74"/>
        <v>-3</v>
      </c>
      <c r="D739" s="16">
        <f t="shared" si="75"/>
        <v>11</v>
      </c>
      <c r="F739">
        <f t="shared" si="76"/>
        <v>-3.6666666666666665</v>
      </c>
      <c r="G739">
        <f t="shared" si="77"/>
        <v>-74.744881296942225</v>
      </c>
      <c r="H739">
        <f t="shared" si="79"/>
        <v>-74.744881296942225</v>
      </c>
      <c r="I739">
        <f t="shared" si="78"/>
        <v>-74.744881296942225</v>
      </c>
      <c r="K739" t="str">
        <f>MID(INDEX('Old Paths'!$B$10:$AW$25,MOD(ROW()-1,16)+1,INT((ROW()-1)/16)+1),15,2)</f>
        <v>07</v>
      </c>
      <c r="M739" t="s">
        <v>0</v>
      </c>
      <c r="N739" t="s">
        <v>0</v>
      </c>
    </row>
    <row r="740" spans="1:14">
      <c r="A740" s="16">
        <f>INDEX('Old Paths'!$B$80:$CS$95,MOD(ROW()-1,16)+1,INT((ROW()-1)/16)*2+COLUMN())</f>
        <v>-133</v>
      </c>
      <c r="B740" s="16">
        <f>-1*INDEX('Old Paths'!$B$80:$CS$95,MOD(ROW()-1,16)+1,INT((ROW()-1)/16)*2+COLUMN())</f>
        <v>0</v>
      </c>
      <c r="C740" s="16">
        <f t="shared" si="74"/>
        <v>1</v>
      </c>
      <c r="D740" s="16">
        <f t="shared" si="75"/>
        <v>12</v>
      </c>
      <c r="F740">
        <f t="shared" si="76"/>
        <v>12</v>
      </c>
      <c r="G740">
        <f t="shared" si="77"/>
        <v>85.236358309273825</v>
      </c>
      <c r="H740">
        <f t="shared" si="79"/>
        <v>85.236358309273825</v>
      </c>
      <c r="I740">
        <f t="shared" si="78"/>
        <v>85.236358309273825</v>
      </c>
      <c r="K740" t="str">
        <f>MID(INDEX('Old Paths'!$B$10:$AW$25,MOD(ROW()-1,16)+1,INT((ROW()-1)/16)+1),15,2)</f>
        <v>08</v>
      </c>
      <c r="M740" t="s">
        <v>0</v>
      </c>
      <c r="N740" t="s">
        <v>0</v>
      </c>
    </row>
    <row r="741" spans="1:14">
      <c r="A741" s="16">
        <f>INDEX('Old Paths'!$B$80:$CS$95,MOD(ROW()-1,16)+1,INT((ROW()-1)/16)*2+COLUMN())</f>
        <v>-132</v>
      </c>
      <c r="B741" s="16">
        <f>-1*INDEX('Old Paths'!$B$80:$CS$95,MOD(ROW()-1,16)+1,INT((ROW()-1)/16)*2+COLUMN())</f>
        <v>12</v>
      </c>
      <c r="C741" s="16" t="e">
        <f t="shared" ref="C741:C767" si="80">IF(AND(OR($A741,$B741),OR($A742,$B742)),A742-A741,"")</f>
        <v>#N/A</v>
      </c>
      <c r="D741" s="16" t="e">
        <f t="shared" si="75"/>
        <v>#N/A</v>
      </c>
      <c r="F741" t="str">
        <f t="shared" si="76"/>
        <v/>
      </c>
      <c r="G741" t="str">
        <f t="shared" si="77"/>
        <v/>
      </c>
      <c r="H741" t="e">
        <f t="shared" si="79"/>
        <v>#N/A</v>
      </c>
      <c r="I741" t="e">
        <f t="shared" si="78"/>
        <v>#N/A</v>
      </c>
      <c r="K741" t="str">
        <f>MID(INDEX('Old Paths'!$B$10:$AW$25,MOD(ROW()-1,16)+1,INT((ROW()-1)/16)+1),15,2)</f>
        <v>00</v>
      </c>
      <c r="M741" t="s">
        <v>447</v>
      </c>
      <c r="N741" t="s">
        <v>0</v>
      </c>
    </row>
    <row r="742" spans="1:14">
      <c r="A742" s="16" t="e">
        <f>INDEX('Old Paths'!$B$80:$CS$95,MOD(ROW()-1,16)+1,INT((ROW()-1)/16)*2+COLUMN())</f>
        <v>#N/A</v>
      </c>
      <c r="B742" s="16" t="e">
        <f>-1*INDEX('Old Paths'!$B$80:$CS$95,MOD(ROW()-1,16)+1,INT((ROW()-1)/16)*2+COLUMN())</f>
        <v>#N/A</v>
      </c>
      <c r="C742" s="16" t="e">
        <f t="shared" si="80"/>
        <v>#N/A</v>
      </c>
      <c r="D742" s="16" t="e">
        <f t="shared" si="75"/>
        <v>#N/A</v>
      </c>
      <c r="F742" t="str">
        <f t="shared" si="76"/>
        <v/>
      </c>
      <c r="G742" t="str">
        <f t="shared" si="77"/>
        <v/>
      </c>
      <c r="H742" t="e">
        <f t="shared" si="79"/>
        <v>#N/A</v>
      </c>
      <c r="I742" t="e">
        <f t="shared" si="78"/>
        <v>#N/A</v>
      </c>
      <c r="K742" t="str">
        <f>MID(INDEX('Old Paths'!$B$10:$AW$25,MOD(ROW()-1,16)+1,INT((ROW()-1)/16)+1),15,2)</f>
        <v/>
      </c>
      <c r="M742" t="s">
        <v>0</v>
      </c>
      <c r="N742" t="s">
        <v>0</v>
      </c>
    </row>
    <row r="743" spans="1:14">
      <c r="A743" s="16" t="e">
        <f>INDEX('Old Paths'!$B$80:$CS$95,MOD(ROW()-1,16)+1,INT((ROW()-1)/16)*2+COLUMN())</f>
        <v>#N/A</v>
      </c>
      <c r="B743" s="16" t="e">
        <f>-1*INDEX('Old Paths'!$B$80:$CS$95,MOD(ROW()-1,16)+1,INT((ROW()-1)/16)*2+COLUMN())</f>
        <v>#N/A</v>
      </c>
      <c r="C743" s="16" t="e">
        <f t="shared" si="80"/>
        <v>#N/A</v>
      </c>
      <c r="D743" s="16" t="e">
        <f t="shared" si="75"/>
        <v>#N/A</v>
      </c>
      <c r="F743" t="str">
        <f t="shared" si="76"/>
        <v/>
      </c>
      <c r="G743" t="str">
        <f t="shared" si="77"/>
        <v/>
      </c>
      <c r="H743" t="e">
        <f t="shared" si="79"/>
        <v>#N/A</v>
      </c>
      <c r="I743" t="e">
        <f t="shared" si="78"/>
        <v>#N/A</v>
      </c>
      <c r="K743" t="str">
        <f>MID(INDEX('Old Paths'!$B$10:$AW$25,MOD(ROW()-1,16)+1,INT((ROW()-1)/16)+1),15,2)</f>
        <v/>
      </c>
      <c r="M743" t="s">
        <v>0</v>
      </c>
      <c r="N743" t="s">
        <v>0</v>
      </c>
    </row>
    <row r="744" spans="1:14">
      <c r="A744" s="16" t="e">
        <f>INDEX('Old Paths'!$B$80:$CS$95,MOD(ROW()-1,16)+1,INT((ROW()-1)/16)*2+COLUMN())</f>
        <v>#N/A</v>
      </c>
      <c r="B744" s="16" t="e">
        <f>-1*INDEX('Old Paths'!$B$80:$CS$95,MOD(ROW()-1,16)+1,INT((ROW()-1)/16)*2+COLUMN())</f>
        <v>#N/A</v>
      </c>
      <c r="C744" s="16" t="e">
        <f t="shared" si="80"/>
        <v>#N/A</v>
      </c>
      <c r="D744" s="16" t="e">
        <f t="shared" si="75"/>
        <v>#N/A</v>
      </c>
      <c r="F744" t="str">
        <f t="shared" si="76"/>
        <v/>
      </c>
      <c r="G744" t="str">
        <f t="shared" si="77"/>
        <v/>
      </c>
      <c r="H744" t="e">
        <f t="shared" si="79"/>
        <v>#N/A</v>
      </c>
      <c r="I744" t="e">
        <f t="shared" si="78"/>
        <v>#N/A</v>
      </c>
      <c r="K744" t="str">
        <f>MID(INDEX('Old Paths'!$B$10:$AW$25,MOD(ROW()-1,16)+1,INT((ROW()-1)/16)+1),15,2)</f>
        <v/>
      </c>
      <c r="M744" t="s">
        <v>0</v>
      </c>
      <c r="N744" t="s">
        <v>0</v>
      </c>
    </row>
    <row r="745" spans="1:14">
      <c r="A745" s="16" t="e">
        <f>INDEX('Old Paths'!$B$80:$CS$95,MOD(ROW()-1,16)+1,INT((ROW()-1)/16)*2+COLUMN())</f>
        <v>#N/A</v>
      </c>
      <c r="B745" s="16" t="e">
        <f>-1*INDEX('Old Paths'!$B$80:$CS$95,MOD(ROW()-1,16)+1,INT((ROW()-1)/16)*2+COLUMN())</f>
        <v>#N/A</v>
      </c>
      <c r="C745" s="16" t="e">
        <f t="shared" si="80"/>
        <v>#N/A</v>
      </c>
      <c r="D745" s="16" t="e">
        <f t="shared" si="75"/>
        <v>#N/A</v>
      </c>
      <c r="F745" t="str">
        <f t="shared" si="76"/>
        <v/>
      </c>
      <c r="G745" t="str">
        <f t="shared" si="77"/>
        <v/>
      </c>
      <c r="H745" t="e">
        <f t="shared" si="79"/>
        <v>#N/A</v>
      </c>
      <c r="I745" t="e">
        <f t="shared" si="78"/>
        <v>#N/A</v>
      </c>
      <c r="K745" t="str">
        <f>MID(INDEX('Old Paths'!$B$10:$AW$25,MOD(ROW()-1,16)+1,INT((ROW()-1)/16)+1),15,2)</f>
        <v/>
      </c>
      <c r="M745" t="s">
        <v>0</v>
      </c>
      <c r="N745" t="s">
        <v>0</v>
      </c>
    </row>
    <row r="746" spans="1:14">
      <c r="A746" s="16" t="e">
        <f>INDEX('Old Paths'!$B$80:$CS$95,MOD(ROW()-1,16)+1,INT((ROW()-1)/16)*2+COLUMN())</f>
        <v>#N/A</v>
      </c>
      <c r="B746" s="16" t="e">
        <f>-1*INDEX('Old Paths'!$B$80:$CS$95,MOD(ROW()-1,16)+1,INT((ROW()-1)/16)*2+COLUMN())</f>
        <v>#N/A</v>
      </c>
      <c r="C746" s="16" t="e">
        <f t="shared" si="80"/>
        <v>#N/A</v>
      </c>
      <c r="D746" s="16" t="e">
        <f t="shared" si="75"/>
        <v>#N/A</v>
      </c>
      <c r="F746" t="str">
        <f t="shared" si="76"/>
        <v/>
      </c>
      <c r="G746" t="str">
        <f t="shared" si="77"/>
        <v/>
      </c>
      <c r="H746" t="e">
        <f t="shared" si="79"/>
        <v>#N/A</v>
      </c>
      <c r="I746" t="e">
        <f t="shared" si="78"/>
        <v>#N/A</v>
      </c>
      <c r="K746" t="str">
        <f>MID(INDEX('Old Paths'!$B$10:$AW$25,MOD(ROW()-1,16)+1,INT((ROW()-1)/16)+1),15,2)</f>
        <v/>
      </c>
      <c r="M746" t="s">
        <v>0</v>
      </c>
      <c r="N746" t="s">
        <v>0</v>
      </c>
    </row>
    <row r="747" spans="1:14">
      <c r="A747" s="16" t="e">
        <f>INDEX('Old Paths'!$B$80:$CS$95,MOD(ROW()-1,16)+1,INT((ROW()-1)/16)*2+COLUMN())</f>
        <v>#N/A</v>
      </c>
      <c r="B747" s="16" t="e">
        <f>-1*INDEX('Old Paths'!$B$80:$CS$95,MOD(ROW()-1,16)+1,INT((ROW()-1)/16)*2+COLUMN())</f>
        <v>#N/A</v>
      </c>
      <c r="C747" s="16" t="e">
        <f t="shared" si="80"/>
        <v>#N/A</v>
      </c>
      <c r="D747" s="16" t="e">
        <f t="shared" si="75"/>
        <v>#N/A</v>
      </c>
      <c r="F747" t="str">
        <f t="shared" si="76"/>
        <v/>
      </c>
      <c r="G747" t="str">
        <f t="shared" si="77"/>
        <v/>
      </c>
      <c r="H747" t="e">
        <f t="shared" si="79"/>
        <v>#N/A</v>
      </c>
      <c r="I747" t="e">
        <f t="shared" si="78"/>
        <v>#N/A</v>
      </c>
      <c r="K747" t="str">
        <f>MID(INDEX('Old Paths'!$B$10:$AW$25,MOD(ROW()-1,16)+1,INT((ROW()-1)/16)+1),15,2)</f>
        <v/>
      </c>
      <c r="M747" t="s">
        <v>0</v>
      </c>
      <c r="N747" t="s">
        <v>0</v>
      </c>
    </row>
    <row r="748" spans="1:14">
      <c r="A748" s="16" t="e">
        <f>INDEX('Old Paths'!$B$80:$CS$95,MOD(ROW()-1,16)+1,INT((ROW()-1)/16)*2+COLUMN())</f>
        <v>#N/A</v>
      </c>
      <c r="B748" s="16" t="e">
        <f>-1*INDEX('Old Paths'!$B$80:$CS$95,MOD(ROW()-1,16)+1,INT((ROW()-1)/16)*2+COLUMN())</f>
        <v>#N/A</v>
      </c>
      <c r="C748" s="16" t="e">
        <f t="shared" si="80"/>
        <v>#N/A</v>
      </c>
      <c r="D748" s="16" t="e">
        <f t="shared" si="75"/>
        <v>#N/A</v>
      </c>
      <c r="F748" t="str">
        <f t="shared" si="76"/>
        <v/>
      </c>
      <c r="G748" t="str">
        <f t="shared" si="77"/>
        <v/>
      </c>
      <c r="H748" t="e">
        <f t="shared" si="79"/>
        <v>#N/A</v>
      </c>
      <c r="I748" t="e">
        <f t="shared" si="78"/>
        <v>#N/A</v>
      </c>
      <c r="K748" t="str">
        <f>MID(INDEX('Old Paths'!$B$10:$AW$25,MOD(ROW()-1,16)+1,INT((ROW()-1)/16)+1),15,2)</f>
        <v/>
      </c>
      <c r="M748" t="s">
        <v>0</v>
      </c>
      <c r="N748" t="s">
        <v>0</v>
      </c>
    </row>
    <row r="749" spans="1:14">
      <c r="A749" s="16" t="e">
        <f>INDEX('Old Paths'!$B$80:$CS$95,MOD(ROW()-1,16)+1,INT((ROW()-1)/16)*2+COLUMN())</f>
        <v>#N/A</v>
      </c>
      <c r="B749" s="16" t="e">
        <f>-1*INDEX('Old Paths'!$B$80:$CS$95,MOD(ROW()-1,16)+1,INT((ROW()-1)/16)*2+COLUMN())</f>
        <v>#N/A</v>
      </c>
      <c r="C749" s="16" t="e">
        <f t="shared" si="80"/>
        <v>#N/A</v>
      </c>
      <c r="D749" s="16" t="e">
        <f t="shared" si="75"/>
        <v>#N/A</v>
      </c>
      <c r="F749" t="str">
        <f t="shared" si="76"/>
        <v/>
      </c>
      <c r="G749" t="str">
        <f t="shared" si="77"/>
        <v/>
      </c>
      <c r="H749" t="e">
        <f t="shared" si="79"/>
        <v>#N/A</v>
      </c>
      <c r="I749" t="e">
        <f t="shared" si="78"/>
        <v>#N/A</v>
      </c>
      <c r="K749" t="str">
        <f>MID(INDEX('Old Paths'!$B$10:$AW$25,MOD(ROW()-1,16)+1,INT((ROW()-1)/16)+1),15,2)</f>
        <v/>
      </c>
      <c r="M749" t="s">
        <v>0</v>
      </c>
      <c r="N749" t="s">
        <v>0</v>
      </c>
    </row>
    <row r="750" spans="1:14">
      <c r="A750" s="16" t="e">
        <f>INDEX('Old Paths'!$B$80:$CS$95,MOD(ROW()-1,16)+1,INT((ROW()-1)/16)*2+COLUMN())</f>
        <v>#N/A</v>
      </c>
      <c r="B750" s="16" t="e">
        <f>-1*INDEX('Old Paths'!$B$80:$CS$95,MOD(ROW()-1,16)+1,INT((ROW()-1)/16)*2+COLUMN())</f>
        <v>#N/A</v>
      </c>
      <c r="C750" s="16" t="e">
        <f t="shared" si="80"/>
        <v>#N/A</v>
      </c>
      <c r="D750" s="16" t="e">
        <f t="shared" si="75"/>
        <v>#N/A</v>
      </c>
      <c r="F750" t="str">
        <f t="shared" si="76"/>
        <v/>
      </c>
      <c r="G750" t="str">
        <f t="shared" si="77"/>
        <v/>
      </c>
      <c r="H750" t="e">
        <f t="shared" si="79"/>
        <v>#N/A</v>
      </c>
      <c r="I750" t="e">
        <f t="shared" si="78"/>
        <v>#N/A</v>
      </c>
      <c r="K750" t="str">
        <f>MID(INDEX('Old Paths'!$B$10:$AW$25,MOD(ROW()-1,16)+1,INT((ROW()-1)/16)+1),15,2)</f>
        <v/>
      </c>
      <c r="M750" t="s">
        <v>0</v>
      </c>
      <c r="N750" t="s">
        <v>0</v>
      </c>
    </row>
    <row r="751" spans="1:14">
      <c r="A751" s="16" t="e">
        <f>INDEX('Old Paths'!$B$80:$CS$95,MOD(ROW()-1,16)+1,INT((ROW()-1)/16)*2+COLUMN())</f>
        <v>#N/A</v>
      </c>
      <c r="B751" s="16" t="e">
        <f>-1*INDEX('Old Paths'!$B$80:$CS$95,MOD(ROW()-1,16)+1,INT((ROW()-1)/16)*2+COLUMN())</f>
        <v>#N/A</v>
      </c>
      <c r="C751" s="16" t="e">
        <f t="shared" si="80"/>
        <v>#N/A</v>
      </c>
      <c r="D751" s="16" t="e">
        <f t="shared" si="75"/>
        <v>#N/A</v>
      </c>
      <c r="F751" t="str">
        <f t="shared" si="76"/>
        <v/>
      </c>
      <c r="G751" t="str">
        <f t="shared" si="77"/>
        <v/>
      </c>
      <c r="H751" t="e">
        <f t="shared" si="79"/>
        <v>#N/A</v>
      </c>
      <c r="I751" t="e">
        <f t="shared" si="78"/>
        <v>#N/A</v>
      </c>
      <c r="K751" t="str">
        <f>MID(INDEX('Old Paths'!$B$10:$AW$25,MOD(ROW()-1,16)+1,INT((ROW()-1)/16)+1),15,2)</f>
        <v/>
      </c>
      <c r="M751" t="s">
        <v>447</v>
      </c>
      <c r="N751" t="s">
        <v>0</v>
      </c>
    </row>
    <row r="752" spans="1:14">
      <c r="A752" s="16" t="e">
        <f>INDEX('Old Paths'!$B$80:$CS$95,MOD(ROW()-1,16)+1,INT((ROW()-1)/16)*2+COLUMN())</f>
        <v>#N/A</v>
      </c>
      <c r="B752" s="16" t="e">
        <f>-1*INDEX('Old Paths'!$B$80:$CS$95,MOD(ROW()-1,16)+1,INT((ROW()-1)/16)*2+COLUMN())</f>
        <v>#N/A</v>
      </c>
      <c r="C752" s="16" t="e">
        <f t="shared" si="80"/>
        <v>#N/A</v>
      </c>
      <c r="D752" s="16" t="e">
        <f t="shared" si="75"/>
        <v>#N/A</v>
      </c>
      <c r="F752" t="str">
        <f t="shared" si="76"/>
        <v/>
      </c>
      <c r="G752" t="str">
        <f t="shared" si="77"/>
        <v/>
      </c>
      <c r="H752" t="e">
        <f t="shared" si="79"/>
        <v>#N/A</v>
      </c>
      <c r="I752" t="e">
        <f t="shared" si="78"/>
        <v>#N/A</v>
      </c>
      <c r="K752" t="str">
        <f>MID(INDEX('Old Paths'!$B$10:$AW$25,MOD(ROW()-1,16)+1,INT((ROW()-1)/16)+1),15,2)</f>
        <v/>
      </c>
      <c r="M752" t="s">
        <v>0</v>
      </c>
      <c r="N752" t="s">
        <v>0</v>
      </c>
    </row>
    <row r="753" spans="1:14">
      <c r="A753" s="16">
        <f>INDEX('Old Paths'!$B$80:$CS$95,MOD(ROW()-1,16)+1,INT((ROW()-1)/16)*2+COLUMN())</f>
        <v>-102</v>
      </c>
      <c r="B753" s="16">
        <f>-1*INDEX('Old Paths'!$B$80:$CS$95,MOD(ROW()-1,16)+1,INT((ROW()-1)/16)*2+COLUMN())</f>
        <v>-97</v>
      </c>
      <c r="C753" s="16">
        <f t="shared" si="80"/>
        <v>3</v>
      </c>
      <c r="D753" s="16">
        <f t="shared" si="75"/>
        <v>-9</v>
      </c>
      <c r="F753">
        <f t="shared" si="76"/>
        <v>-3</v>
      </c>
      <c r="G753">
        <f t="shared" si="77"/>
        <v>-71.56505117707799</v>
      </c>
      <c r="H753">
        <f t="shared" si="79"/>
        <v>-71.56505117707799</v>
      </c>
      <c r="I753">
        <f t="shared" si="78"/>
        <v>-71.56505117707799</v>
      </c>
      <c r="K753" t="str">
        <f>MID(INDEX('Old Paths'!$B$10:$AW$25,MOD(ROW()-1,16)+1,INT((ROW()-1)/16)+1),15,2)</f>
        <v>FF</v>
      </c>
      <c r="M753" t="s">
        <v>0</v>
      </c>
      <c r="N753" t="s">
        <v>0</v>
      </c>
    </row>
    <row r="754" spans="1:14">
      <c r="A754" s="16">
        <f>INDEX('Old Paths'!$B$80:$CS$95,MOD(ROW()-1,16)+1,INT((ROW()-1)/16)*2+COLUMN())</f>
        <v>-99</v>
      </c>
      <c r="B754" s="16">
        <f>-1*INDEX('Old Paths'!$B$80:$CS$95,MOD(ROW()-1,16)+1,INT((ROW()-1)/16)*2+COLUMN())</f>
        <v>-106</v>
      </c>
      <c r="C754" s="16">
        <f t="shared" si="80"/>
        <v>7</v>
      </c>
      <c r="D754" s="16">
        <f t="shared" si="75"/>
        <v>-8</v>
      </c>
      <c r="F754">
        <f t="shared" si="76"/>
        <v>-1.1428571428571428</v>
      </c>
      <c r="G754">
        <f t="shared" si="77"/>
        <v>-48.814074834290352</v>
      </c>
      <c r="H754">
        <f t="shared" si="79"/>
        <v>-48.814074834290352</v>
      </c>
      <c r="I754">
        <f t="shared" si="78"/>
        <v>-48.814074834290352</v>
      </c>
      <c r="K754" t="str">
        <f>MID(INDEX('Old Paths'!$B$10:$AW$25,MOD(ROW()-1,16)+1,INT((ROW()-1)/16)+1),15,2)</f>
        <v>FE</v>
      </c>
      <c r="M754" t="s">
        <v>0</v>
      </c>
      <c r="N754" t="s">
        <v>0</v>
      </c>
    </row>
    <row r="755" spans="1:14">
      <c r="A755" s="16">
        <f>INDEX('Old Paths'!$B$80:$CS$95,MOD(ROW()-1,16)+1,INT((ROW()-1)/16)*2+COLUMN())</f>
        <v>-92</v>
      </c>
      <c r="B755" s="16">
        <f>-1*INDEX('Old Paths'!$B$80:$CS$95,MOD(ROW()-1,16)+1,INT((ROW()-1)/16)*2+COLUMN())</f>
        <v>-114</v>
      </c>
      <c r="C755" s="16">
        <f t="shared" si="80"/>
        <v>20</v>
      </c>
      <c r="D755" s="16">
        <f t="shared" si="75"/>
        <v>-14</v>
      </c>
      <c r="F755">
        <f t="shared" si="76"/>
        <v>-0.7</v>
      </c>
      <c r="G755">
        <f t="shared" si="77"/>
        <v>-34.992020198558656</v>
      </c>
      <c r="H755">
        <f t="shared" si="79"/>
        <v>-34.992020198558656</v>
      </c>
      <c r="I755">
        <f t="shared" si="78"/>
        <v>-34.992020198558656</v>
      </c>
      <c r="K755" t="str">
        <f>MID(INDEX('Old Paths'!$B$10:$AW$25,MOD(ROW()-1,16)+1,INT((ROW()-1)/16)+1),15,2)</f>
        <v>FD</v>
      </c>
      <c r="M755" t="s">
        <v>0</v>
      </c>
      <c r="N755" t="s">
        <v>0</v>
      </c>
    </row>
    <row r="756" spans="1:14">
      <c r="A756" s="16">
        <f>INDEX('Old Paths'!$B$80:$CS$95,MOD(ROW()-1,16)+1,INT((ROW()-1)/16)*2+COLUMN())</f>
        <v>-72</v>
      </c>
      <c r="B756" s="16">
        <f>-1*INDEX('Old Paths'!$B$80:$CS$95,MOD(ROW()-1,16)+1,INT((ROW()-1)/16)*2+COLUMN())</f>
        <v>-128</v>
      </c>
      <c r="C756" s="16">
        <f t="shared" si="80"/>
        <v>21</v>
      </c>
      <c r="D756" s="16">
        <f t="shared" si="75"/>
        <v>-11</v>
      </c>
      <c r="F756">
        <f t="shared" si="76"/>
        <v>-0.52380952380952384</v>
      </c>
      <c r="G756">
        <f t="shared" si="77"/>
        <v>-27.645975363738678</v>
      </c>
      <c r="H756">
        <f t="shared" si="79"/>
        <v>-27.645975363738678</v>
      </c>
      <c r="I756">
        <f t="shared" si="78"/>
        <v>-27.645975363738678</v>
      </c>
      <c r="K756" t="str">
        <f>MID(INDEX('Old Paths'!$B$10:$AW$25,MOD(ROW()-1,16)+1,INT((ROW()-1)/16)+1),15,2)</f>
        <v>FD</v>
      </c>
      <c r="M756" t="s">
        <v>0</v>
      </c>
      <c r="N756" t="s">
        <v>0</v>
      </c>
    </row>
    <row r="757" spans="1:14">
      <c r="A757" s="16">
        <f>INDEX('Old Paths'!$B$80:$CS$95,MOD(ROW()-1,16)+1,INT((ROW()-1)/16)*2+COLUMN())</f>
        <v>-51</v>
      </c>
      <c r="B757" s="16">
        <f>-1*INDEX('Old Paths'!$B$80:$CS$95,MOD(ROW()-1,16)+1,INT((ROW()-1)/16)*2+COLUMN())</f>
        <v>-139</v>
      </c>
      <c r="C757" s="16">
        <f t="shared" si="80"/>
        <v>24</v>
      </c>
      <c r="D757" s="16">
        <f t="shared" si="75"/>
        <v>-9</v>
      </c>
      <c r="F757">
        <f t="shared" si="76"/>
        <v>-0.375</v>
      </c>
      <c r="G757">
        <f t="shared" si="77"/>
        <v>-20.556045219583464</v>
      </c>
      <c r="H757">
        <f t="shared" si="79"/>
        <v>-20.556045219583464</v>
      </c>
      <c r="I757">
        <f t="shared" si="78"/>
        <v>-20.556045219583464</v>
      </c>
      <c r="K757" t="str">
        <f>MID(INDEX('Old Paths'!$B$10:$AW$25,MOD(ROW()-1,16)+1,INT((ROW()-1)/16)+1),15,2)</f>
        <v>FC</v>
      </c>
      <c r="M757" t="s">
        <v>0</v>
      </c>
      <c r="N757" t="s">
        <v>0</v>
      </c>
    </row>
    <row r="758" spans="1:14">
      <c r="A758" s="16">
        <f>INDEX('Old Paths'!$B$80:$CS$95,MOD(ROW()-1,16)+1,INT((ROW()-1)/16)*2+COLUMN())</f>
        <v>-27</v>
      </c>
      <c r="B758" s="16">
        <f>-1*INDEX('Old Paths'!$B$80:$CS$95,MOD(ROW()-1,16)+1,INT((ROW()-1)/16)*2+COLUMN())</f>
        <v>-148</v>
      </c>
      <c r="C758" s="16">
        <f t="shared" si="80"/>
        <v>18</v>
      </c>
      <c r="D758" s="16">
        <f t="shared" si="75"/>
        <v>-3</v>
      </c>
      <c r="F758">
        <f t="shared" si="76"/>
        <v>-0.16666666666666666</v>
      </c>
      <c r="G758">
        <f t="shared" si="77"/>
        <v>-9.4623222080256166</v>
      </c>
      <c r="H758">
        <f t="shared" si="79"/>
        <v>-9.4623222080256166</v>
      </c>
      <c r="I758">
        <f t="shared" si="78"/>
        <v>-9.4623222080256166</v>
      </c>
      <c r="K758" t="str">
        <f>MID(INDEX('Old Paths'!$B$10:$AW$25,MOD(ROW()-1,16)+1,INT((ROW()-1)/16)+1),15,2)</f>
        <v>FC</v>
      </c>
      <c r="M758" t="s">
        <v>0</v>
      </c>
      <c r="N758" t="s">
        <v>0</v>
      </c>
    </row>
    <row r="759" spans="1:14">
      <c r="A759" s="16">
        <f>INDEX('Old Paths'!$B$80:$CS$95,MOD(ROW()-1,16)+1,INT((ROW()-1)/16)*2+COLUMN())</f>
        <v>-9</v>
      </c>
      <c r="B759" s="16">
        <f>-1*INDEX('Old Paths'!$B$80:$CS$95,MOD(ROW()-1,16)+1,INT((ROW()-1)/16)*2+COLUMN())</f>
        <v>-151</v>
      </c>
      <c r="C759" s="16">
        <f t="shared" si="80"/>
        <v>31</v>
      </c>
      <c r="D759" s="16">
        <f t="shared" si="75"/>
        <v>2</v>
      </c>
      <c r="F759">
        <f t="shared" si="76"/>
        <v>6.4516129032258063E-2</v>
      </c>
      <c r="G759">
        <f t="shared" si="77"/>
        <v>3.6913859864512752</v>
      </c>
      <c r="H759">
        <f t="shared" si="79"/>
        <v>3.6913859864512752</v>
      </c>
      <c r="I759">
        <f t="shared" si="78"/>
        <v>3.6913859864512752</v>
      </c>
      <c r="K759" t="str">
        <f>MID(INDEX('Old Paths'!$B$10:$AW$25,MOD(ROW()-1,16)+1,INT((ROW()-1)/16)+1),15,2)</f>
        <v>0B</v>
      </c>
      <c r="M759" t="s">
        <v>0</v>
      </c>
      <c r="N759" t="s">
        <v>0</v>
      </c>
    </row>
    <row r="760" spans="1:14">
      <c r="A760" s="16">
        <f>INDEX('Old Paths'!$B$80:$CS$95,MOD(ROW()-1,16)+1,INT((ROW()-1)/16)*2+COLUMN())</f>
        <v>22</v>
      </c>
      <c r="B760" s="16">
        <f>-1*INDEX('Old Paths'!$B$80:$CS$95,MOD(ROW()-1,16)+1,INT((ROW()-1)/16)*2+COLUMN())</f>
        <v>-149</v>
      </c>
      <c r="C760" s="16">
        <f t="shared" si="80"/>
        <v>17</v>
      </c>
      <c r="D760" s="16">
        <f t="shared" si="75"/>
        <v>5</v>
      </c>
      <c r="F760">
        <f t="shared" si="76"/>
        <v>0.29411764705882354</v>
      </c>
      <c r="G760">
        <f t="shared" si="77"/>
        <v>16.389540334034784</v>
      </c>
      <c r="H760">
        <f t="shared" si="79"/>
        <v>16.389540334034784</v>
      </c>
      <c r="I760">
        <f t="shared" si="78"/>
        <v>16.389540334034784</v>
      </c>
      <c r="K760" t="str">
        <f>MID(INDEX('Old Paths'!$B$10:$AW$25,MOD(ROW()-1,16)+1,INT((ROW()-1)/16)+1),15,2)</f>
        <v>0B</v>
      </c>
      <c r="M760" t="s">
        <v>0</v>
      </c>
      <c r="N760" t="s">
        <v>0</v>
      </c>
    </row>
    <row r="761" spans="1:14">
      <c r="A761" s="16">
        <f>INDEX('Old Paths'!$B$80:$CS$95,MOD(ROW()-1,16)+1,INT((ROW()-1)/16)*2+COLUMN())</f>
        <v>39</v>
      </c>
      <c r="B761" s="16">
        <f>-1*INDEX('Old Paths'!$B$80:$CS$95,MOD(ROW()-1,16)+1,INT((ROW()-1)/16)*2+COLUMN())</f>
        <v>-144</v>
      </c>
      <c r="C761" s="16">
        <f t="shared" si="80"/>
        <v>9</v>
      </c>
      <c r="D761" s="16">
        <f t="shared" si="75"/>
        <v>7</v>
      </c>
      <c r="F761">
        <f t="shared" si="76"/>
        <v>0.77777777777777779</v>
      </c>
      <c r="G761">
        <f t="shared" si="77"/>
        <v>37.874983651098205</v>
      </c>
      <c r="H761">
        <f t="shared" si="79"/>
        <v>37.874983651098205</v>
      </c>
      <c r="I761">
        <f t="shared" si="78"/>
        <v>37.874983651098205</v>
      </c>
      <c r="K761" t="str">
        <f>MID(INDEX('Old Paths'!$B$10:$AW$25,MOD(ROW()-1,16)+1,INT((ROW()-1)/16)+1),15,2)</f>
        <v>0A</v>
      </c>
      <c r="M761" t="s">
        <v>0</v>
      </c>
      <c r="N761" t="s">
        <v>0</v>
      </c>
    </row>
    <row r="762" spans="1:14">
      <c r="A762" s="16">
        <f>INDEX('Old Paths'!$B$80:$CS$95,MOD(ROW()-1,16)+1,INT((ROW()-1)/16)*2+COLUMN())</f>
        <v>48</v>
      </c>
      <c r="B762" s="16">
        <f>-1*INDEX('Old Paths'!$B$80:$CS$95,MOD(ROW()-1,16)+1,INT((ROW()-1)/16)*2+COLUMN())</f>
        <v>-137</v>
      </c>
      <c r="C762" s="16">
        <f t="shared" si="80"/>
        <v>4</v>
      </c>
      <c r="D762" s="16">
        <f t="shared" si="75"/>
        <v>8</v>
      </c>
      <c r="F762">
        <f t="shared" si="76"/>
        <v>2</v>
      </c>
      <c r="G762">
        <f t="shared" si="77"/>
        <v>63.43494882292201</v>
      </c>
      <c r="H762">
        <f t="shared" si="79"/>
        <v>63.43494882292201</v>
      </c>
      <c r="I762">
        <f t="shared" si="78"/>
        <v>63.43494882292201</v>
      </c>
      <c r="K762" t="str">
        <f>MID(INDEX('Old Paths'!$B$10:$AW$25,MOD(ROW()-1,16)+1,INT((ROW()-1)/16)+1),15,2)</f>
        <v>09</v>
      </c>
      <c r="M762" t="s">
        <v>0</v>
      </c>
      <c r="N762" t="s">
        <v>0</v>
      </c>
    </row>
    <row r="763" spans="1:14">
      <c r="A763" s="16">
        <f>INDEX('Old Paths'!$B$80:$CS$95,MOD(ROW()-1,16)+1,INT((ROW()-1)/16)*2+COLUMN())</f>
        <v>52</v>
      </c>
      <c r="B763" s="16">
        <f>-1*INDEX('Old Paths'!$B$80:$CS$95,MOD(ROW()-1,16)+1,INT((ROW()-1)/16)*2+COLUMN())</f>
        <v>-129</v>
      </c>
      <c r="C763" s="16" t="e">
        <f t="shared" si="80"/>
        <v>#N/A</v>
      </c>
      <c r="D763" s="16" t="e">
        <f t="shared" si="75"/>
        <v>#N/A</v>
      </c>
      <c r="F763" t="str">
        <f t="shared" si="76"/>
        <v/>
      </c>
      <c r="G763" t="str">
        <f t="shared" si="77"/>
        <v/>
      </c>
      <c r="H763" t="e">
        <f t="shared" si="79"/>
        <v>#N/A</v>
      </c>
      <c r="I763" t="e">
        <f t="shared" si="78"/>
        <v>#N/A</v>
      </c>
      <c r="K763" t="str">
        <f>MID(INDEX('Old Paths'!$B$10:$AW$25,MOD(ROW()-1,16)+1,INT((ROW()-1)/16)+1),15,2)</f>
        <v>00</v>
      </c>
      <c r="M763" t="s">
        <v>447</v>
      </c>
      <c r="N763" t="s">
        <v>0</v>
      </c>
    </row>
    <row r="764" spans="1:14">
      <c r="A764" s="16" t="e">
        <f>INDEX('Old Paths'!$B$80:$CS$95,MOD(ROW()-1,16)+1,INT((ROW()-1)/16)*2+COLUMN())</f>
        <v>#N/A</v>
      </c>
      <c r="B764" s="16" t="e">
        <f>-1*INDEX('Old Paths'!$B$80:$CS$95,MOD(ROW()-1,16)+1,INT((ROW()-1)/16)*2+COLUMN())</f>
        <v>#N/A</v>
      </c>
      <c r="C764" s="16" t="e">
        <f t="shared" si="80"/>
        <v>#N/A</v>
      </c>
      <c r="D764" s="16" t="e">
        <f t="shared" si="75"/>
        <v>#N/A</v>
      </c>
      <c r="F764" t="str">
        <f t="shared" si="76"/>
        <v/>
      </c>
      <c r="G764" t="str">
        <f t="shared" si="77"/>
        <v/>
      </c>
      <c r="H764" t="e">
        <f t="shared" si="79"/>
        <v>#N/A</v>
      </c>
      <c r="I764" t="e">
        <f t="shared" si="78"/>
        <v>#N/A</v>
      </c>
      <c r="K764" t="str">
        <f>MID(INDEX('Old Paths'!$B$10:$AW$25,MOD(ROW()-1,16)+1,INT((ROW()-1)/16)+1),15,2)</f>
        <v/>
      </c>
      <c r="M764" t="s">
        <v>0</v>
      </c>
      <c r="N764" t="s">
        <v>0</v>
      </c>
    </row>
    <row r="765" spans="1:14">
      <c r="A765" s="16" t="e">
        <f>INDEX('Old Paths'!$B$80:$CS$95,MOD(ROW()-1,16)+1,INT((ROW()-1)/16)*2+COLUMN())</f>
        <v>#N/A</v>
      </c>
      <c r="B765" s="16" t="e">
        <f>-1*INDEX('Old Paths'!$B$80:$CS$95,MOD(ROW()-1,16)+1,INT((ROW()-1)/16)*2+COLUMN())</f>
        <v>#N/A</v>
      </c>
      <c r="C765" s="16" t="e">
        <f t="shared" si="80"/>
        <v>#N/A</v>
      </c>
      <c r="D765" s="16" t="e">
        <f t="shared" si="75"/>
        <v>#N/A</v>
      </c>
      <c r="F765" t="str">
        <f t="shared" si="76"/>
        <v/>
      </c>
      <c r="G765" t="str">
        <f t="shared" si="77"/>
        <v/>
      </c>
      <c r="H765" t="e">
        <f t="shared" si="79"/>
        <v>#N/A</v>
      </c>
      <c r="I765" t="e">
        <f t="shared" si="78"/>
        <v>#N/A</v>
      </c>
      <c r="K765" t="str">
        <f>MID(INDEX('Old Paths'!$B$10:$AW$25,MOD(ROW()-1,16)+1,INT((ROW()-1)/16)+1),15,2)</f>
        <v/>
      </c>
      <c r="M765" t="s">
        <v>0</v>
      </c>
      <c r="N765" t="s">
        <v>0</v>
      </c>
    </row>
    <row r="766" spans="1:14">
      <c r="A766" s="16" t="e">
        <f>INDEX('Old Paths'!$B$80:$CS$95,MOD(ROW()-1,16)+1,INT((ROW()-1)/16)*2+COLUMN())</f>
        <v>#N/A</v>
      </c>
      <c r="B766" s="16" t="e">
        <f>-1*INDEX('Old Paths'!$B$80:$CS$95,MOD(ROW()-1,16)+1,INT((ROW()-1)/16)*2+COLUMN())</f>
        <v>#N/A</v>
      </c>
      <c r="C766" s="16" t="e">
        <f t="shared" si="80"/>
        <v>#N/A</v>
      </c>
      <c r="D766" s="16" t="e">
        <f t="shared" si="75"/>
        <v>#N/A</v>
      </c>
      <c r="F766" t="str">
        <f t="shared" si="76"/>
        <v/>
      </c>
      <c r="G766" t="str">
        <f t="shared" si="77"/>
        <v/>
      </c>
      <c r="H766" t="e">
        <f t="shared" si="79"/>
        <v>#N/A</v>
      </c>
      <c r="I766" t="e">
        <f t="shared" si="78"/>
        <v>#N/A</v>
      </c>
      <c r="K766" t="str">
        <f>MID(INDEX('Old Paths'!$B$10:$AW$25,MOD(ROW()-1,16)+1,INT((ROW()-1)/16)+1),15,2)</f>
        <v/>
      </c>
      <c r="M766" t="s">
        <v>0</v>
      </c>
      <c r="N766" t="s">
        <v>0</v>
      </c>
    </row>
    <row r="767" spans="1:14">
      <c r="A767" s="16" t="e">
        <f>INDEX('Old Paths'!$B$80:$CS$95,MOD(ROW()-1,16)+1,INT((ROW()-1)/16)*2+COLUMN())</f>
        <v>#N/A</v>
      </c>
      <c r="B767" s="16" t="e">
        <f>-1*INDEX('Old Paths'!$B$80:$CS$95,MOD(ROW()-1,16)+1,INT((ROW()-1)/16)*2+COLUMN())</f>
        <v>#N/A</v>
      </c>
      <c r="C767" s="16" t="e">
        <f t="shared" si="80"/>
        <v>#N/A</v>
      </c>
      <c r="D767" s="16" t="e">
        <f t="shared" si="75"/>
        <v>#N/A</v>
      </c>
      <c r="F767" t="str">
        <f t="shared" si="76"/>
        <v/>
      </c>
      <c r="G767" t="str">
        <f t="shared" si="77"/>
        <v/>
      </c>
      <c r="H767" t="e">
        <f t="shared" si="79"/>
        <v>#N/A</v>
      </c>
      <c r="I767" t="e">
        <f t="shared" si="78"/>
        <v>#N/A</v>
      </c>
      <c r="K767" t="str">
        <f>MID(INDEX('Old Paths'!$B$10:$AW$25,MOD(ROW()-1,16)+1,INT((ROW()-1)/16)+1),15,2)</f>
        <v/>
      </c>
      <c r="M767" t="s">
        <v>0</v>
      </c>
      <c r="N767" t="s">
        <v>0</v>
      </c>
    </row>
    <row r="768" spans="1:14">
      <c r="A768" s="16" t="e">
        <f>INDEX('Old Paths'!$B$80:$CS$95,MOD(ROW()-1,16)+1,INT((ROW()-1)/16)*2+COLUMN())</f>
        <v>#N/A</v>
      </c>
      <c r="B768" s="16" t="e">
        <f>-1*INDEX('Old Paths'!$B$80:$CS$95,MOD(ROW()-1,16)+1,INT((ROW()-1)/16)*2+COLUMN())</f>
        <v>#N/A</v>
      </c>
    </row>
  </sheetData>
  <sortState ref="M1:N768">
    <sortCondition ref="N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40" zoomScaleNormal="40" workbookViewId="0"/>
    <sheetView showGridLines="0" showRowColHeaders="0" tabSelected="1" zoomScale="40" zoomScaleNormal="40" workbookViewId="1"/>
  </sheetViews>
  <sheetFormatPr defaultRowHeight="12.75"/>
  <cols>
    <col min="1" max="1025" width="2.285156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43"/>
  <sheetViews>
    <sheetView topLeftCell="D1" workbookViewId="0">
      <selection activeCell="F1" sqref="F1"/>
    </sheetView>
    <sheetView workbookViewId="1"/>
  </sheetViews>
  <sheetFormatPr defaultRowHeight="15"/>
  <cols>
    <col min="1" max="3" width="11.5703125" style="11"/>
    <col min="4" max="4" width="25.140625" style="11"/>
    <col min="5" max="5" width="12.85546875" style="11"/>
    <col min="6" max="6" width="42.7109375" style="11"/>
    <col min="7" max="1025" width="11.5703125" style="11"/>
  </cols>
  <sheetData>
    <row r="1" spans="2:9">
      <c r="B1" s="12" t="str">
        <f>MID($I$1,1+8*(ROW()-1),8)</f>
        <v>FC4D0980</v>
      </c>
      <c r="C1" s="12" t="str">
        <f>MID(B1,7,2)&amp;MID(B1,5,2)&amp;MID(B1,3,2)&amp;MID(B1,1,2)</f>
        <v>80094DFC</v>
      </c>
      <c r="D1" s="11" t="str">
        <f t="shared" ref="D1:D43" si="0">MID($I$1,1+16+(ROW()-1)*16,16)</f>
        <v>FAFF0000BAFF0000</v>
      </c>
      <c r="E1" s="11" t="str">
        <f t="shared" ref="E1:E43" si="1">MID($I$1,1+16+688+(ROW()-1)*8,8)</f>
        <v>00000101</v>
      </c>
      <c r="F1" s="11" t="s">
        <v>344</v>
      </c>
      <c r="I1" s="11" t="s">
        <v>345</v>
      </c>
    </row>
    <row r="2" spans="2:9">
      <c r="B2" s="12" t="str">
        <f>MID($I$1,1+8*(ROW()-1),8)</f>
        <v>544F0980</v>
      </c>
      <c r="C2" s="12" t="str">
        <f>MID(B2,7,2)&amp;MID(B2,5,2)&amp;MID(B2,3,2)&amp;MID(B2,1,2)</f>
        <v>80094F54</v>
      </c>
      <c r="D2" s="11" t="str">
        <f t="shared" si="0"/>
        <v>ACFF000095FF0000</v>
      </c>
      <c r="E2" s="11" t="str">
        <f t="shared" si="1"/>
        <v>00000201</v>
      </c>
      <c r="F2" s="11" t="s">
        <v>346</v>
      </c>
    </row>
    <row r="3" spans="2:9">
      <c r="D3" s="11" t="str">
        <f t="shared" si="0"/>
        <v>44FF0000C3FF0000</v>
      </c>
      <c r="E3" s="11" t="str">
        <f t="shared" si="1"/>
        <v>00000301</v>
      </c>
      <c r="F3" s="11" t="s">
        <v>347</v>
      </c>
    </row>
    <row r="4" spans="2:9">
      <c r="D4" s="11" t="str">
        <f t="shared" si="0"/>
        <v>040000005A000000</v>
      </c>
      <c r="E4" s="11" t="str">
        <f t="shared" si="1"/>
        <v>00000401</v>
      </c>
      <c r="F4" s="11" t="s">
        <v>348</v>
      </c>
    </row>
    <row r="5" spans="2:9">
      <c r="D5" s="11" t="str">
        <f t="shared" si="0"/>
        <v>5C00000024000000</v>
      </c>
      <c r="E5" s="11" t="str">
        <f t="shared" si="1"/>
        <v>00000501</v>
      </c>
      <c r="F5" s="11" t="s">
        <v>349</v>
      </c>
    </row>
    <row r="6" spans="2:9">
      <c r="D6" s="11" t="str">
        <f t="shared" si="0"/>
        <v>72000000B5FF0000</v>
      </c>
      <c r="E6" s="11" t="str">
        <f t="shared" si="1"/>
        <v>00000601</v>
      </c>
      <c r="F6" s="11" t="s">
        <v>350</v>
      </c>
    </row>
    <row r="7" spans="2:9">
      <c r="D7" s="11" t="str">
        <f t="shared" si="0"/>
        <v>7CFF0101F4FF0000</v>
      </c>
      <c r="E7" s="11" t="str">
        <f t="shared" si="1"/>
        <v>00000701</v>
      </c>
      <c r="F7" s="11" t="s">
        <v>351</v>
      </c>
    </row>
    <row r="8" spans="2:9">
      <c r="D8" s="11" t="str">
        <f t="shared" si="0"/>
        <v>DAFF010183FF0000</v>
      </c>
      <c r="E8" s="11" t="str">
        <f t="shared" si="1"/>
        <v>00000801</v>
      </c>
      <c r="F8" s="11" t="s">
        <v>352</v>
      </c>
    </row>
    <row r="9" spans="2:9">
      <c r="D9" s="11" t="str">
        <f t="shared" si="0"/>
        <v>F4FF0101D8FF0000</v>
      </c>
      <c r="E9" s="11" t="str">
        <f t="shared" si="1"/>
        <v>00000901</v>
      </c>
      <c r="F9" s="11" t="s">
        <v>353</v>
      </c>
    </row>
    <row r="10" spans="2:9">
      <c r="D10" s="11" t="str">
        <f t="shared" si="0"/>
        <v>CDFF0101FDFF0000</v>
      </c>
      <c r="E10" s="11" t="str">
        <f t="shared" si="1"/>
        <v>00000A01</v>
      </c>
      <c r="F10" s="11" t="s">
        <v>354</v>
      </c>
    </row>
    <row r="11" spans="2:9">
      <c r="D11" s="11" t="str">
        <f t="shared" si="0"/>
        <v>F7FF01012F000000</v>
      </c>
      <c r="E11" s="11" t="str">
        <f t="shared" si="1"/>
        <v>00000B01</v>
      </c>
      <c r="F11" s="11" t="s">
        <v>355</v>
      </c>
    </row>
    <row r="12" spans="2:9">
      <c r="D12" s="11" t="str">
        <f t="shared" si="0"/>
        <v>9AFF010161000000</v>
      </c>
      <c r="E12" s="11" t="str">
        <f t="shared" si="1"/>
        <v>00000C01</v>
      </c>
      <c r="F12" s="11" t="s">
        <v>356</v>
      </c>
    </row>
    <row r="13" spans="2:9">
      <c r="D13" s="11" t="str">
        <f t="shared" si="0"/>
        <v>3400010181000000</v>
      </c>
      <c r="E13" s="11" t="str">
        <f t="shared" si="1"/>
        <v>00000D01</v>
      </c>
      <c r="F13" s="11" t="s">
        <v>357</v>
      </c>
    </row>
    <row r="14" spans="2:9">
      <c r="D14" s="11" t="str">
        <f t="shared" si="0"/>
        <v>31000101C8FF0000</v>
      </c>
      <c r="E14" s="11" t="str">
        <f t="shared" si="1"/>
        <v>00000E01</v>
      </c>
      <c r="F14" s="11" t="s">
        <v>358</v>
      </c>
    </row>
    <row r="15" spans="2:9">
      <c r="D15" s="11" t="str">
        <f t="shared" si="0"/>
        <v>98000101CEFF0000</v>
      </c>
      <c r="E15" s="11" t="str">
        <f t="shared" si="1"/>
        <v>00000F01</v>
      </c>
      <c r="F15" s="11" t="s">
        <v>359</v>
      </c>
    </row>
    <row r="16" spans="2:9">
      <c r="D16" s="11" t="str">
        <f t="shared" si="0"/>
        <v>6DFF0202BCFF0000</v>
      </c>
      <c r="E16" s="11" t="str">
        <f t="shared" si="1"/>
        <v>00000002</v>
      </c>
      <c r="F16" s="11" t="s">
        <v>360</v>
      </c>
    </row>
    <row r="17" spans="4:6">
      <c r="D17" s="11" t="str">
        <f t="shared" si="0"/>
        <v>80FF000225000000</v>
      </c>
      <c r="E17" s="11" t="str">
        <f t="shared" si="1"/>
        <v>00001002</v>
      </c>
      <c r="F17" s="11" t="s">
        <v>361</v>
      </c>
    </row>
    <row r="18" spans="4:6">
      <c r="D18" s="11" t="str">
        <f t="shared" si="0"/>
        <v>59FF02020E000000</v>
      </c>
      <c r="E18" s="11" t="str">
        <f t="shared" si="1"/>
        <v>00000002</v>
      </c>
      <c r="F18" s="11" t="s">
        <v>362</v>
      </c>
    </row>
    <row r="19" spans="4:6">
      <c r="D19" s="11" t="str">
        <f t="shared" si="0"/>
        <v>E3FF02020E000000</v>
      </c>
      <c r="E19" s="11" t="str">
        <f t="shared" si="1"/>
        <v>00005B02</v>
      </c>
      <c r="F19" s="11" t="s">
        <v>363</v>
      </c>
    </row>
    <row r="20" spans="4:6">
      <c r="D20" s="11" t="str">
        <f t="shared" si="0"/>
        <v>FDFF020277000000</v>
      </c>
      <c r="E20" s="11" t="str">
        <f t="shared" si="1"/>
        <v>00000002</v>
      </c>
      <c r="F20" s="11" t="s">
        <v>364</v>
      </c>
    </row>
    <row r="21" spans="4:6">
      <c r="D21" s="11" t="str">
        <f t="shared" si="0"/>
        <v>8100020247000000</v>
      </c>
      <c r="E21" s="11" t="str">
        <f t="shared" si="1"/>
        <v>00000002</v>
      </c>
      <c r="F21" s="11" t="s">
        <v>365</v>
      </c>
    </row>
    <row r="22" spans="4:6">
      <c r="D22" s="11" t="str">
        <f t="shared" si="0"/>
        <v>210001020A000000</v>
      </c>
      <c r="E22" s="11" t="str">
        <f t="shared" si="1"/>
        <v>00001102</v>
      </c>
      <c r="F22" s="11" t="s">
        <v>366</v>
      </c>
    </row>
    <row r="23" spans="4:6">
      <c r="D23" s="11" t="str">
        <f t="shared" si="0"/>
        <v>820002026A000000</v>
      </c>
      <c r="E23" s="11" t="str">
        <f t="shared" si="1"/>
        <v>00005A02</v>
      </c>
      <c r="F23" s="11" t="s">
        <v>367</v>
      </c>
    </row>
    <row r="24" spans="4:6">
      <c r="D24" s="11" t="str">
        <f t="shared" si="0"/>
        <v>5900020288FF0000</v>
      </c>
      <c r="E24" s="11" t="str">
        <f t="shared" si="1"/>
        <v>00000002</v>
      </c>
      <c r="F24" s="11" t="s">
        <v>368</v>
      </c>
    </row>
    <row r="25" spans="4:6">
      <c r="D25" s="11" t="str">
        <f t="shared" si="0"/>
        <v>52FF0202E9FF0000</v>
      </c>
      <c r="E25" s="11" t="str">
        <f t="shared" si="1"/>
        <v>00000002</v>
      </c>
      <c r="F25" s="11" t="s">
        <v>369</v>
      </c>
    </row>
    <row r="26" spans="4:6">
      <c r="D26" s="11" t="str">
        <f t="shared" si="0"/>
        <v>88FF0202A4FF0000</v>
      </c>
      <c r="E26" s="11" t="str">
        <f t="shared" si="1"/>
        <v>00000002</v>
      </c>
      <c r="F26" s="11" t="s">
        <v>370</v>
      </c>
    </row>
    <row r="27" spans="4:6">
      <c r="D27" s="11" t="str">
        <f t="shared" si="0"/>
        <v>AAFF0202E7FF0000</v>
      </c>
      <c r="E27" s="11" t="str">
        <f t="shared" si="1"/>
        <v>00000002</v>
      </c>
      <c r="F27" s="11" t="s">
        <v>371</v>
      </c>
    </row>
    <row r="28" spans="4:6">
      <c r="D28" s="11" t="str">
        <f t="shared" si="0"/>
        <v>BAFF0202B9FF0000</v>
      </c>
      <c r="E28" s="11" t="str">
        <f t="shared" si="1"/>
        <v>00000002</v>
      </c>
      <c r="F28" s="11" t="s">
        <v>372</v>
      </c>
    </row>
    <row r="29" spans="4:6">
      <c r="D29" s="11" t="str">
        <f t="shared" si="0"/>
        <v>D2FF0202DCFF0000</v>
      </c>
      <c r="E29" s="11" t="str">
        <f t="shared" si="1"/>
        <v>00000002</v>
      </c>
      <c r="F29" s="11" t="s">
        <v>373</v>
      </c>
    </row>
    <row r="30" spans="4:6">
      <c r="D30" s="11" t="str">
        <f t="shared" si="0"/>
        <v>90FF0202CCFF0000</v>
      </c>
      <c r="E30" s="11" t="str">
        <f t="shared" si="1"/>
        <v>00000002</v>
      </c>
      <c r="F30" s="11" t="s">
        <v>374</v>
      </c>
    </row>
    <row r="31" spans="4:6">
      <c r="D31" s="11" t="str">
        <f t="shared" si="0"/>
        <v>D3FF02024D000000</v>
      </c>
      <c r="E31" s="11" t="str">
        <f t="shared" si="1"/>
        <v>00000002</v>
      </c>
      <c r="F31" s="11" t="s">
        <v>375</v>
      </c>
    </row>
    <row r="32" spans="4:6">
      <c r="D32" s="11" t="str">
        <f t="shared" si="0"/>
        <v>B8FF02027BFF0000</v>
      </c>
      <c r="E32" s="11" t="str">
        <f t="shared" si="1"/>
        <v>00000002</v>
      </c>
      <c r="F32" s="11" t="s">
        <v>376</v>
      </c>
    </row>
    <row r="33" spans="4:6">
      <c r="D33" s="11" t="str">
        <f t="shared" si="0"/>
        <v>EEFF0202F5FF0000</v>
      </c>
      <c r="E33" s="11" t="str">
        <f t="shared" si="1"/>
        <v>00000002</v>
      </c>
      <c r="F33" s="11" t="s">
        <v>377</v>
      </c>
    </row>
    <row r="34" spans="4:6">
      <c r="D34" s="11" t="str">
        <f t="shared" si="0"/>
        <v>F0FF02029DFF0000</v>
      </c>
      <c r="E34" s="11" t="str">
        <f t="shared" si="1"/>
        <v>00000002</v>
      </c>
      <c r="F34" s="11" t="s">
        <v>378</v>
      </c>
    </row>
    <row r="35" spans="4:6">
      <c r="D35" s="11" t="str">
        <f t="shared" si="0"/>
        <v>2E000202EDFF0000</v>
      </c>
      <c r="E35" s="11" t="str">
        <f t="shared" si="1"/>
        <v>00000002</v>
      </c>
      <c r="F35" s="11" t="s">
        <v>379</v>
      </c>
    </row>
    <row r="36" spans="4:6">
      <c r="D36" s="11" t="str">
        <f t="shared" si="0"/>
        <v>0600020205000000</v>
      </c>
      <c r="E36" s="11" t="str">
        <f t="shared" si="1"/>
        <v>00000002</v>
      </c>
      <c r="F36" s="11" t="s">
        <v>380</v>
      </c>
    </row>
    <row r="37" spans="4:6">
      <c r="D37" s="11" t="str">
        <f t="shared" si="0"/>
        <v>450002020F000000</v>
      </c>
      <c r="E37" s="11" t="str">
        <f t="shared" si="1"/>
        <v>00000002</v>
      </c>
      <c r="F37" s="11" t="s">
        <v>381</v>
      </c>
    </row>
    <row r="38" spans="4:6">
      <c r="D38" s="11" t="str">
        <f t="shared" si="0"/>
        <v>100002023D000000</v>
      </c>
      <c r="E38" s="11" t="str">
        <f t="shared" si="1"/>
        <v>00000002</v>
      </c>
      <c r="F38" s="11" t="s">
        <v>382</v>
      </c>
    </row>
    <row r="39" spans="4:6">
      <c r="D39" s="11" t="str">
        <f t="shared" si="0"/>
        <v>18000202ADFF0000</v>
      </c>
      <c r="E39" s="11" t="str">
        <f t="shared" si="1"/>
        <v>00000002</v>
      </c>
      <c r="F39" s="11" t="s">
        <v>383</v>
      </c>
    </row>
    <row r="40" spans="4:6">
      <c r="D40" s="11" t="str">
        <f t="shared" si="0"/>
        <v>2400020261000000</v>
      </c>
      <c r="E40" s="11" t="str">
        <f t="shared" si="1"/>
        <v>00000002</v>
      </c>
      <c r="F40" s="11" t="s">
        <v>384</v>
      </c>
    </row>
    <row r="41" spans="4:6">
      <c r="D41" s="11" t="str">
        <f t="shared" si="0"/>
        <v>5E000202CFFF0000</v>
      </c>
      <c r="E41" s="11" t="str">
        <f t="shared" si="1"/>
        <v>00000002</v>
      </c>
      <c r="F41" s="11" t="s">
        <v>385</v>
      </c>
    </row>
    <row r="42" spans="4:6">
      <c r="D42" s="11" t="str">
        <f t="shared" si="0"/>
        <v>7100020207000000</v>
      </c>
      <c r="E42" s="11" t="str">
        <f t="shared" si="1"/>
        <v>00000002</v>
      </c>
      <c r="F42" s="11" t="s">
        <v>386</v>
      </c>
    </row>
    <row r="43" spans="4:6">
      <c r="D43" s="11" t="str">
        <f t="shared" si="0"/>
        <v>8E000202EEFF0000</v>
      </c>
      <c r="E43" s="11" t="str">
        <f t="shared" si="1"/>
        <v>00000002</v>
      </c>
      <c r="F43" s="11" t="s">
        <v>387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61"/>
  <sheetViews>
    <sheetView topLeftCell="C16" workbookViewId="0">
      <selection activeCell="C47" sqref="C47"/>
    </sheetView>
    <sheetView workbookViewId="1"/>
  </sheetViews>
  <sheetFormatPr defaultRowHeight="12.75"/>
  <cols>
    <col min="1" max="2" width="11.5703125"/>
    <col min="3" max="3" width="62.28515625"/>
    <col min="4" max="5" width="11.5703125"/>
    <col min="6" max="6" width="38.7109375"/>
    <col min="7" max="1025" width="11.5703125"/>
  </cols>
  <sheetData>
    <row r="1" spans="1:9" ht="14.25">
      <c r="A1" s="1" t="str">
        <f t="shared" ref="A1:A48" si="0">MID($I$1,1+8*(ROW()-1),8)</f>
        <v>70600980</v>
      </c>
      <c r="B1" s="1" t="str">
        <f t="shared" ref="B1:B32" si="1">MID(A1,7,2)&amp;MID(A1,5,2)&amp;MID(A1,3,2)&amp;MID(A1,1,2)</f>
        <v>80096070</v>
      </c>
      <c r="C1" s="13" t="str">
        <f>'Ramza Data'!D3</f>
        <v>Igros Castle - Fort Zeakden</v>
      </c>
      <c r="D1" s="13">
        <f t="shared" ref="D1:D32" si="2">HEX2DEC(RIGHT(B1,3))</f>
        <v>112</v>
      </c>
      <c r="E1" s="13">
        <f t="shared" ref="E1:E47" si="3">D2-D1</f>
        <v>50</v>
      </c>
      <c r="F1" s="13" t="str">
        <f t="shared" ref="F1:F48" si="4">MID($I$1,D1*2+1+384-224,E1*2)</f>
        <v>0C0046FFC1FF44FFBFFF48FFBEFF46FFBCFF51FFBBFF51FFB8FF5DFFBAFF5DFFB7FF66FFBDFF66FFBAFF6AFFBDFF6AFFBAFF</v>
      </c>
      <c r="I1" s="13" t="s">
        <v>388</v>
      </c>
    </row>
    <row r="2" spans="1:9" ht="14.25">
      <c r="A2" s="1" t="str">
        <f t="shared" si="0"/>
        <v>A2600980</v>
      </c>
      <c r="B2" s="1" t="str">
        <f t="shared" si="1"/>
        <v>800960A2</v>
      </c>
      <c r="C2" s="13" t="str">
        <f>'Ramza Data'!D4</f>
        <v>Igros Castle - Mandalia Plains</v>
      </c>
      <c r="D2" s="13">
        <f t="shared" si="2"/>
        <v>162</v>
      </c>
      <c r="E2" s="13">
        <f t="shared" si="3"/>
        <v>66</v>
      </c>
      <c r="F2" s="13" t="str">
        <f t="shared" si="4"/>
        <v>100042FFC6FF45FFC6FF41FFCBFF44FFCBFF3EFFD1FF41FFD1FF3DFFD9FF40FFD9FF43FFE0FF45FFDEFF4BFFE3FF4BFFE0FF4FFFE5FF51FFE3FF4FFFE5FF52FFE5FF</v>
      </c>
    </row>
    <row r="3" spans="1:9" ht="14.25">
      <c r="A3" s="1" t="str">
        <f t="shared" si="0"/>
        <v>E4600980</v>
      </c>
      <c r="B3" s="1" t="str">
        <f t="shared" si="1"/>
        <v>800960E4</v>
      </c>
      <c r="C3" s="13" t="str">
        <f>'Ramza Data'!D5</f>
        <v>Thieves Fort - Mandalia Plains</v>
      </c>
      <c r="D3" s="13">
        <f t="shared" si="2"/>
        <v>228</v>
      </c>
      <c r="E3" s="13">
        <f t="shared" si="3"/>
        <v>50</v>
      </c>
      <c r="F3" s="13" t="str">
        <f t="shared" si="4"/>
        <v>0C0050FFEBFF53FFEBFF50FFF0FF53FFF0FF51FFFBFF54FFFBFF53FF020056FF020056FF090059FF090057FF0C005AFF0C00</v>
      </c>
    </row>
    <row r="4" spans="1:9" ht="14.25">
      <c r="A4" s="1" t="str">
        <f t="shared" si="0"/>
        <v>16610980</v>
      </c>
      <c r="B4" s="1" t="str">
        <f t="shared" si="1"/>
        <v>80096116</v>
      </c>
      <c r="C4" s="13" t="str">
        <f>'Ramza Data'!D6</f>
        <v>Gariland Magic City - Mandalia Plains</v>
      </c>
      <c r="D4" s="13">
        <f t="shared" si="2"/>
        <v>278</v>
      </c>
      <c r="E4" s="13">
        <f t="shared" si="3"/>
        <v>50</v>
      </c>
      <c r="F4" s="13" t="str">
        <f t="shared" si="4"/>
        <v>0C0055FFEAFF55FFE7FF5DFFEBFF5DFFE8FF64FFEEFF66FFECFF69FFF3FF6BFFF1FF72FFF6FF72FFF3FF78FFF6FF78FFF3FF</v>
      </c>
    </row>
    <row r="5" spans="1:9" ht="14.25">
      <c r="A5" s="1" t="str">
        <f t="shared" si="0"/>
        <v>48610980</v>
      </c>
      <c r="B5" s="1" t="str">
        <f t="shared" si="1"/>
        <v>80096148</v>
      </c>
      <c r="C5" s="13" t="str">
        <f>'Ramza Data'!D7</f>
        <v>Gariland Magic City - Lenalia Plateau</v>
      </c>
      <c r="D5" s="13">
        <f t="shared" si="2"/>
        <v>328</v>
      </c>
      <c r="E5" s="13">
        <f t="shared" si="3"/>
        <v>50</v>
      </c>
      <c r="F5" s="13" t="str">
        <f t="shared" si="4"/>
        <v>0C007DFFF1FF7AFFF1FF7FFFEBFF7DFFE9FF85FFE3FF83FFE1FF8CFFDFFF8AFFDDFF92FFD5FF8FFFD5FF92FFCEFF8FFFCEFF</v>
      </c>
    </row>
    <row r="6" spans="1:9" ht="14.25">
      <c r="A6" s="1" t="str">
        <f t="shared" si="0"/>
        <v>7A610980</v>
      </c>
      <c r="B6" s="1" t="str">
        <f t="shared" si="1"/>
        <v>8009617A</v>
      </c>
      <c r="C6" s="13" t="str">
        <f>'Ramza Data'!D8</f>
        <v>Lenalia Plateau - Fovoham Plains</v>
      </c>
      <c r="D6" s="13">
        <f t="shared" si="2"/>
        <v>378</v>
      </c>
      <c r="E6" s="13">
        <f t="shared" si="3"/>
        <v>50</v>
      </c>
      <c r="F6" s="13" t="str">
        <f t="shared" si="4"/>
        <v>0C0092FFCAFF90FFC8FF96FFC3FF93FFC3FF96FFB9FF93FFB9FF92FFB0FF90FFB2FF8CFFABFF8AFFADFF8AFFA5FF88FFA7FF</v>
      </c>
    </row>
    <row r="7" spans="1:9" ht="14.25">
      <c r="A7" s="1" t="str">
        <f t="shared" si="0"/>
        <v>AC610980</v>
      </c>
      <c r="B7" s="1" t="str">
        <f t="shared" si="1"/>
        <v>800961AC</v>
      </c>
      <c r="C7" s="13" t="str">
        <f>'Ramza Data'!D9</f>
        <v>Fovoham Plains - Fort Zeakden</v>
      </c>
      <c r="D7" s="13">
        <f t="shared" si="2"/>
        <v>428</v>
      </c>
      <c r="E7" s="13">
        <f t="shared" si="3"/>
        <v>50</v>
      </c>
      <c r="F7" s="13" t="str">
        <f t="shared" si="4"/>
        <v>0C0084FFA3FF84FFA6FF80FFA4FF82FFA6FF7AFFA8FF7CFFAAFF78FFAFFF7AFFB1FF74FFB5FF76FFB7FF6EFFB8FF70FFBAFF</v>
      </c>
    </row>
    <row r="8" spans="1:9" ht="14.25">
      <c r="A8" s="1" t="str">
        <f t="shared" si="0"/>
        <v>DE610980</v>
      </c>
      <c r="B8" s="1" t="str">
        <f t="shared" si="1"/>
        <v>800961DE</v>
      </c>
      <c r="C8" s="13" t="str">
        <f>'Ramza Data'!D10</f>
        <v>Riovanes Castle - Fovoham Plains</v>
      </c>
      <c r="D8" s="13">
        <f t="shared" si="2"/>
        <v>478</v>
      </c>
      <c r="E8" s="13">
        <f t="shared" si="3"/>
        <v>42</v>
      </c>
      <c r="F8" s="13" t="str">
        <f t="shared" si="4"/>
        <v>0A008AFFA2FF88FFA0FF8CFF9FFF8AFF9DFF93FF9BFF91FF99FF9FFF98FF9FFF95FFA9FF96FFA9FF93FF</v>
      </c>
    </row>
    <row r="9" spans="1:9" ht="14.25">
      <c r="A9" s="1" t="str">
        <f t="shared" si="0"/>
        <v>08620980</v>
      </c>
      <c r="B9" s="1" t="str">
        <f t="shared" si="1"/>
        <v>80096208</v>
      </c>
      <c r="C9" s="13" t="str">
        <f>'Ramza Data'!D11</f>
        <v>Riovanes Castle - Bervernia Volcano</v>
      </c>
      <c r="D9" s="13">
        <f t="shared" si="2"/>
        <v>520</v>
      </c>
      <c r="E9" s="13">
        <f t="shared" si="3"/>
        <v>58</v>
      </c>
      <c r="F9" s="13" t="str">
        <f t="shared" si="4"/>
        <v>0E00AAFF97FFADFF97FFAAFF9DFFADFF9DFFAEFFA4FFB0FFA2FFB5FFA8FFB7FFA6FFBAFFADFFBCFFABFFBBFFB2FFBEFFB2FFB9FFB6FFBCFFB6FF</v>
      </c>
    </row>
    <row r="10" spans="1:9" ht="14.25">
      <c r="A10" s="1" t="str">
        <f t="shared" si="0"/>
        <v>42620980</v>
      </c>
      <c r="B10" s="1" t="str">
        <f t="shared" si="1"/>
        <v>80096242</v>
      </c>
      <c r="C10" s="13" t="str">
        <f>'Ramza Data'!D12</f>
        <v>Zeklaus Desert - Bervenia Volcano</v>
      </c>
      <c r="D10" s="13">
        <f t="shared" si="2"/>
        <v>578</v>
      </c>
      <c r="E10" s="13">
        <f t="shared" si="3"/>
        <v>66</v>
      </c>
      <c r="F10" s="13" t="str">
        <f t="shared" si="4"/>
        <v>1000B9FFBCFFBCFFBCFFB9FFC0FFBCFFC0FFBCFFC6FFBEFFC4FFC0FFCAFFC2FFC8FFC4FFCFFFC6FFCDFFC6FFD5FFC8FFD3FFCAFFDBFFCCFFD9FFCEFFDCFFCEFFD9FF</v>
      </c>
    </row>
    <row r="11" spans="1:9" ht="14.25">
      <c r="A11" s="1" t="str">
        <f t="shared" si="0"/>
        <v>84620980</v>
      </c>
      <c r="B11" s="1" t="str">
        <f t="shared" si="1"/>
        <v>80096284</v>
      </c>
      <c r="C11" s="13" t="str">
        <f>'Ramza Data'!D13</f>
        <v>Dorter Trade City - Zeklaus Desert</v>
      </c>
      <c r="D11" s="13">
        <f t="shared" si="2"/>
        <v>644</v>
      </c>
      <c r="E11" s="13">
        <f t="shared" si="3"/>
        <v>50</v>
      </c>
      <c r="F11" s="13" t="str">
        <f t="shared" si="4"/>
        <v>0C00D0FFDEFFD3FFDEFFCFFFE3FFD2FFE3FFCBFFE8FFCDFFEAFFC8FFF0FFCBFFF0FFC9FFF6FFCCFFF6FFCAFFFAFFCDFFFAFF</v>
      </c>
    </row>
    <row r="12" spans="1:9" ht="14.25">
      <c r="A12" s="1" t="str">
        <f t="shared" si="0"/>
        <v>B6620980</v>
      </c>
      <c r="B12" s="1" t="str">
        <f t="shared" si="1"/>
        <v>800962B6</v>
      </c>
      <c r="C12" s="13" t="str">
        <f>'Ramza Data'!D14</f>
        <v>Dorter Trade City - Sweegy Woods</v>
      </c>
      <c r="D12" s="13">
        <f t="shared" si="2"/>
        <v>694</v>
      </c>
      <c r="E12" s="13">
        <f t="shared" si="3"/>
        <v>58</v>
      </c>
      <c r="F12" s="13" t="str">
        <f t="shared" si="4"/>
        <v>0E00C9FFFBFFC9FFFEFFC5FFFBFFC5FFFEFFC0FFF9FFBEFFFBFFBBFFF3FFB9FFF5FFB8FFEAFFB6FFECFFB1FFE6FFB1FFE9FFACFFE6FFACFFE9FF</v>
      </c>
    </row>
    <row r="13" spans="1:9" ht="14.25">
      <c r="A13" s="1" t="str">
        <f t="shared" si="0"/>
        <v>F0620980</v>
      </c>
      <c r="B13" s="1" t="str">
        <f t="shared" si="1"/>
        <v>800962F0</v>
      </c>
      <c r="C13" s="13" t="str">
        <f>'Ramza Data'!D15</f>
        <v>Gariland Magic City - Sweegy Woods</v>
      </c>
      <c r="D13" s="13">
        <f t="shared" si="2"/>
        <v>752</v>
      </c>
      <c r="E13" s="13">
        <f t="shared" si="3"/>
        <v>50</v>
      </c>
      <c r="F13" s="13" t="str">
        <f t="shared" si="4"/>
        <v>0C00A6FFE5FFA6FFE8FFA2FFE6FFA2FFE9FF98FFE8FF9AFFEAFF91FFEFFF93FFF1FF88FFF2FF88FFF5FF7EFFF2FF7EFFF5FF</v>
      </c>
    </row>
    <row r="14" spans="1:9" ht="14.25">
      <c r="A14" s="1" t="str">
        <f t="shared" si="0"/>
        <v>22630980</v>
      </c>
      <c r="B14" s="1" t="str">
        <f t="shared" si="1"/>
        <v>80096322</v>
      </c>
      <c r="C14" s="13" t="str">
        <f>'Ramza Data'!D16</f>
        <v>Riovanes Castle - Yuguo Woods</v>
      </c>
      <c r="D14" s="13">
        <f t="shared" si="2"/>
        <v>802</v>
      </c>
      <c r="E14" s="13">
        <f t="shared" si="3"/>
        <v>42</v>
      </c>
      <c r="F14" s="13" t="str">
        <f t="shared" si="4"/>
        <v>0A00ADFF91FFAAFF91FFADFF8CFFAAFF8CFFAEFF85FFABFF85FFB1FF7FFFAFFF7DFFB6FF7DFFB4FF7BFF</v>
      </c>
    </row>
    <row r="15" spans="1:9" ht="14.25">
      <c r="A15" s="1" t="str">
        <f t="shared" si="0"/>
        <v>4C630980</v>
      </c>
      <c r="B15" s="1" t="str">
        <f t="shared" si="1"/>
        <v>8009634C</v>
      </c>
      <c r="C15" s="13" t="str">
        <f>'Ramza Data'!D17</f>
        <v>Yardow Fort City - Yuguo Woods</v>
      </c>
      <c r="D15" s="13">
        <f t="shared" si="2"/>
        <v>844</v>
      </c>
      <c r="E15" s="13">
        <f t="shared" si="3"/>
        <v>50</v>
      </c>
      <c r="F15" s="13" t="str">
        <f t="shared" si="4"/>
        <v>0C00BAFF7CFFBAFF79FFBFFF7CFFBFFF79FFC4FF7DFFC6FF7BFFCCFF81FFCEFF7FFFD3FF84FFD3FF81FFD7FF84FFD7FF81FF</v>
      </c>
    </row>
    <row r="16" spans="1:9" ht="14.25">
      <c r="A16" s="1" t="str">
        <f t="shared" si="0"/>
        <v>7E630980</v>
      </c>
      <c r="B16" s="1" t="str">
        <f t="shared" si="1"/>
        <v>8009637E</v>
      </c>
      <c r="C16" s="13" t="str">
        <f>'Ramza Data'!D18</f>
        <v>Yardow Fort City - Grog Hill</v>
      </c>
      <c r="D16" s="13">
        <f t="shared" si="2"/>
        <v>894</v>
      </c>
      <c r="E16" s="13">
        <f t="shared" si="3"/>
        <v>66</v>
      </c>
      <c r="F16" s="13" t="str">
        <f t="shared" si="4"/>
        <v>1000D9FF85FFDCFF85FFD9FF89FFDCFF89FFD6FF8FFFD9FF8FFFD4FF96FFD7FF96FFD6FF9CFFD8FF9AFFDFFFA2FFDFFF9FFFE9FFA1FFE9FF9EFFEDFF9FFFEDFF9CFF</v>
      </c>
    </row>
    <row r="17" spans="1:6" ht="14.25">
      <c r="A17" s="1" t="str">
        <f t="shared" si="0"/>
        <v>C0630980</v>
      </c>
      <c r="B17" s="1" t="str">
        <f t="shared" si="1"/>
        <v>800963C0</v>
      </c>
      <c r="C17" s="13" t="str">
        <f>'Ramza Data'!D19</f>
        <v>Lesalia Imperial Capital - Grog Hill</v>
      </c>
      <c r="D17" s="13">
        <f t="shared" si="2"/>
        <v>960</v>
      </c>
      <c r="E17" s="13">
        <f t="shared" si="3"/>
        <v>50</v>
      </c>
      <c r="F17" s="13" t="str">
        <f t="shared" si="4"/>
        <v>0C00EEFFA0FFF2FFA0FFEEFFA5FFF2FFA5FFF2FFAAFFF4FFA8FFF6FFAEFFF8FFACFFF8FFB3FFFBFFB3FFF8FFB7FFFBFFB7FF</v>
      </c>
    </row>
    <row r="18" spans="1:6" ht="14.25">
      <c r="A18" s="1" t="str">
        <f t="shared" si="0"/>
        <v>F2630980</v>
      </c>
      <c r="B18" s="1" t="str">
        <f t="shared" si="1"/>
        <v>800963F2</v>
      </c>
      <c r="C18" s="13" t="str">
        <f>'Ramza Data'!D20</f>
        <v>Lesalia Imperial Capital - Goland Coal City</v>
      </c>
      <c r="D18" s="13">
        <f t="shared" si="2"/>
        <v>1010</v>
      </c>
      <c r="E18" s="13">
        <f t="shared" si="3"/>
        <v>34</v>
      </c>
      <c r="F18" s="13" t="str">
        <f t="shared" si="4"/>
        <v>0800F8FFBDFFFBFFBDFFF8FFC5FFFBFFC5FFF5FFCEFFF8FFCEFFF4FFD5FFF7FFD5FF</v>
      </c>
    </row>
    <row r="19" spans="1:6" ht="14.25">
      <c r="A19" s="1" t="str">
        <f t="shared" si="0"/>
        <v>14640980</v>
      </c>
      <c r="B19" s="1" t="str">
        <f t="shared" si="1"/>
        <v>80096414</v>
      </c>
      <c r="C19" s="13" t="str">
        <f>'Ramza Data'!D21</f>
        <v>Goland Coal City - Zeklaus Desert</v>
      </c>
      <c r="D19" s="13">
        <f t="shared" si="2"/>
        <v>1044</v>
      </c>
      <c r="E19" s="13">
        <f t="shared" si="3"/>
        <v>42</v>
      </c>
      <c r="F19" s="13" t="str">
        <f t="shared" si="4"/>
        <v>0A00F2FFD6FFF2FFD9FFEBFFD7FFEBFFDAFFE2FFD8FFE2FFDBFFDCFFDAFFDCFFDDFFD4FFDAFFD4FFDDFF</v>
      </c>
    </row>
    <row r="20" spans="1:6" ht="14.25">
      <c r="A20" s="1" t="str">
        <f t="shared" si="0"/>
        <v>3E640980</v>
      </c>
      <c r="B20" s="1" t="str">
        <f t="shared" si="1"/>
        <v>8009643E</v>
      </c>
      <c r="C20" s="13" t="str">
        <f>'Ramza Data'!D22</f>
        <v>Dorter Trade City - Orbonne Monastery</v>
      </c>
      <c r="D20" s="13">
        <f t="shared" si="2"/>
        <v>1086</v>
      </c>
      <c r="E20" s="13">
        <f t="shared" si="3"/>
        <v>50</v>
      </c>
      <c r="F20" s="13" t="str">
        <f t="shared" si="4"/>
        <v>0C00CBFFFFFFCEFFFFFFCCFF0400CFFF0400CFFF0A00D1FF0800D6FF0E00D6FF0B00DCFF0F00DCFF0C00E0FF0F00E0FF0C00</v>
      </c>
    </row>
    <row r="21" spans="1:6" ht="14.25">
      <c r="A21" s="1" t="str">
        <f t="shared" si="0"/>
        <v>70640980</v>
      </c>
      <c r="B21" s="1" t="str">
        <f t="shared" si="1"/>
        <v>80096470</v>
      </c>
      <c r="C21" s="13" t="str">
        <f>'Ramza Data'!D23</f>
        <v>Dorter Trade City - Araguay Woods</v>
      </c>
      <c r="D21" s="13">
        <f t="shared" si="2"/>
        <v>1136</v>
      </c>
      <c r="E21" s="13">
        <f t="shared" si="3"/>
        <v>50</v>
      </c>
      <c r="F21" s="13" t="str">
        <f t="shared" si="4"/>
        <v>0C00CFFFFEFFCFFFFBFFD4FFFEFFD4FFFBFFDCFFFCFFDAFFFAFFE2FFF8FFE0FFF6FFE6FFF6FFE6FFF3FFEAFFF6FFEAFFF3FF</v>
      </c>
    </row>
    <row r="22" spans="1:6" ht="14.25">
      <c r="A22" s="1" t="str">
        <f t="shared" si="0"/>
        <v>A2640980</v>
      </c>
      <c r="B22" s="1" t="str">
        <f t="shared" si="1"/>
        <v>800964A2</v>
      </c>
      <c r="C22" s="13" t="str">
        <f>'Ramza Data'!D24</f>
        <v>Araguay Woods - Zirekile Falls</v>
      </c>
      <c r="D22" s="13">
        <f t="shared" si="2"/>
        <v>1186</v>
      </c>
      <c r="E22" s="13">
        <f t="shared" si="3"/>
        <v>42</v>
      </c>
      <c r="F22" s="13" t="str">
        <f t="shared" si="4"/>
        <v>0A00F1FFF6FFF1FFF3FFF8FFF7FFF8FFF4FFFFFFFAFF0000F8FF0300FFFF0500FDFF0400030007000300</v>
      </c>
    </row>
    <row r="23" spans="1:6" ht="14.25">
      <c r="A23" s="1" t="str">
        <f t="shared" si="0"/>
        <v>CC640980</v>
      </c>
      <c r="B23" s="1" t="str">
        <f t="shared" si="1"/>
        <v>800964CC</v>
      </c>
      <c r="C23" s="13" t="str">
        <f>'Ramza Data'!D25</f>
        <v>Bethla Garrison - Zirekile Falls</v>
      </c>
      <c r="D23" s="13">
        <f t="shared" si="2"/>
        <v>1228</v>
      </c>
      <c r="E23" s="13">
        <f t="shared" si="3"/>
        <v>50</v>
      </c>
      <c r="F23" s="13" t="str">
        <f t="shared" si="4"/>
        <v>0C000A0007000A0004000E0006000E000300150008001500050018000A001A0008001D000C001D0009001F000C001F000900</v>
      </c>
    </row>
    <row r="24" spans="1:6" ht="14.25">
      <c r="A24" s="1" t="str">
        <f t="shared" si="0"/>
        <v>FE640980</v>
      </c>
      <c r="B24" s="1" t="str">
        <f t="shared" si="1"/>
        <v>800964FE</v>
      </c>
      <c r="C24" s="13" t="str">
        <f>'Ramza Data'!D26</f>
        <v>Bethla Garrion - Bed Desert</v>
      </c>
      <c r="D24" s="13">
        <f t="shared" si="2"/>
        <v>1278</v>
      </c>
      <c r="E24" s="13">
        <f t="shared" si="3"/>
        <v>50</v>
      </c>
      <c r="F24" s="13" t="str">
        <f t="shared" si="4"/>
        <v>0C0025000B00250008002C000B002C00080035000500330003003700FCFF3400FCFF3500F3FF3300F5FF3200EEFF3000F0FF</v>
      </c>
    </row>
    <row r="25" spans="1:6" ht="14.25">
      <c r="A25" s="1" t="str">
        <f t="shared" si="0"/>
        <v>30650980</v>
      </c>
      <c r="B25" s="1" t="str">
        <f t="shared" si="1"/>
        <v>80096530</v>
      </c>
      <c r="C25" s="13" t="str">
        <f>'Ramza Data'!D27</f>
        <v>Bervenia Free City - Bed Desert</v>
      </c>
      <c r="D25" s="13">
        <f t="shared" si="2"/>
        <v>1328</v>
      </c>
      <c r="E25" s="13">
        <f t="shared" si="3"/>
        <v>58</v>
      </c>
      <c r="F25" s="13" t="str">
        <f t="shared" si="4"/>
        <v>0E002E00E9FF2C00EBFF2B00E4FF2900E6FF2900DDFF2600DDFF2900D7FF2700D5FF2D00D2FF2B00D0FF3100CEFF2F00CCFF3200CBFF2F00CBFF</v>
      </c>
    </row>
    <row r="26" spans="1:6" ht="14.25">
      <c r="A26" s="1" t="str">
        <f t="shared" si="0"/>
        <v>6A650980</v>
      </c>
      <c r="B26" s="1" t="str">
        <f t="shared" si="1"/>
        <v>8009656A</v>
      </c>
      <c r="C26" s="13" t="str">
        <f>'Ramza Data'!D28</f>
        <v>Bervenia Free City - Doguola Pass</v>
      </c>
      <c r="D26" s="13">
        <f t="shared" si="2"/>
        <v>1386</v>
      </c>
      <c r="E26" s="13">
        <f t="shared" si="3"/>
        <v>50</v>
      </c>
      <c r="F26" s="13" t="str">
        <f t="shared" si="4"/>
        <v>0C003300C5FF3000C5FF3200C1FF2F00C1FF2F00B9FF2D00BBFF2900B5FF2700B7FF2100B1FF1F00B3FF1C00AEFF1A00B0FF</v>
      </c>
    </row>
    <row r="27" spans="1:6" ht="14.25">
      <c r="A27" s="1" t="str">
        <f t="shared" si="0"/>
        <v>9C650980</v>
      </c>
      <c r="B27" s="1" t="str">
        <f t="shared" si="1"/>
        <v>8009659C</v>
      </c>
      <c r="C27" s="13" t="str">
        <f>'Ramza Data'!D29</f>
        <v>Doguola Pass - Grog Hill</v>
      </c>
      <c r="D27" s="13">
        <f t="shared" si="2"/>
        <v>1436</v>
      </c>
      <c r="E27" s="13">
        <f t="shared" si="3"/>
        <v>58</v>
      </c>
      <c r="F27" s="13" t="str">
        <f t="shared" si="4"/>
        <v>0E001700ABFF1500ADFF1300A9FF1100ABFF0F00A3FF0D00A5FF08009CFF06009EFF000099FF00009CFFF9FF99FFF9FF9CFFF4FF9AFFF4FF9DFF</v>
      </c>
    </row>
    <row r="28" spans="1:6" ht="14.25">
      <c r="A28" s="1" t="str">
        <f t="shared" si="0"/>
        <v>D6650980</v>
      </c>
      <c r="B28" s="1" t="str">
        <f t="shared" si="1"/>
        <v>800965D6</v>
      </c>
      <c r="C28" s="13" t="str">
        <f>'Ramza Data'!D30</f>
        <v>Bervenia Free City - Finath River</v>
      </c>
      <c r="D28" s="13">
        <f t="shared" si="2"/>
        <v>1494</v>
      </c>
      <c r="E28" s="13">
        <f t="shared" si="3"/>
        <v>50</v>
      </c>
      <c r="F28" s="13" t="str">
        <f t="shared" si="4"/>
        <v>0C003500CAFF3500C7FF3C00CCFF3E00CAFF4400D2FF4600D0FF4E00D5FF4E00D2FF5600D4FF5600D1FF5D00D1FF5B00CFFF</v>
      </c>
    </row>
    <row r="29" spans="1:6" ht="14.25">
      <c r="A29" s="1" t="str">
        <f t="shared" si="0"/>
        <v>08660980</v>
      </c>
      <c r="B29" s="1" t="str">
        <f t="shared" si="1"/>
        <v>80096608</v>
      </c>
      <c r="C29" s="13" t="str">
        <f>'Ramza Data'!D31</f>
        <v>Zeltennia Castle - Finath River</v>
      </c>
      <c r="D29" s="13">
        <f t="shared" si="2"/>
        <v>1544</v>
      </c>
      <c r="E29" s="13">
        <f t="shared" si="3"/>
        <v>58</v>
      </c>
      <c r="F29" s="13" t="str">
        <f t="shared" si="4"/>
        <v>0E006200CEFF6000CCFF6500CDFF6300CBFF6900C6FF6600C6FF6800C0FF6500C0FF6900BBFF6700B9FF6C00B7FF6A00B5FF6F00B7FF6F00B4FF</v>
      </c>
    </row>
    <row r="30" spans="1:6" ht="14.25">
      <c r="A30" s="1" t="str">
        <f t="shared" si="0"/>
        <v>42660980</v>
      </c>
      <c r="B30" s="1" t="str">
        <f t="shared" si="1"/>
        <v>80096642</v>
      </c>
      <c r="C30" s="13" t="str">
        <f>'Ramza Data'!D32</f>
        <v>Zeltennia Castle - Nelveska Temple</v>
      </c>
      <c r="D30" s="13">
        <f t="shared" si="2"/>
        <v>1602</v>
      </c>
      <c r="E30" s="13">
        <f t="shared" si="3"/>
        <v>58</v>
      </c>
      <c r="F30" s="13" t="str">
        <f t="shared" si="4"/>
        <v>0E007300B1FF7000B1FF7200ADFF6F00ADFF6E00A4FF6C00A6FF6A0098FF68009AFF65008EFF630090FF5F0088FF5D008AFF5C0086FF5C0089FF</v>
      </c>
    </row>
    <row r="31" spans="1:6" ht="14.25">
      <c r="A31" s="1" t="str">
        <f t="shared" si="0"/>
        <v>7C660980</v>
      </c>
      <c r="B31" s="1" t="str">
        <f t="shared" si="1"/>
        <v>8009667C</v>
      </c>
      <c r="C31" s="13" t="str">
        <f>'Ramza Data'!D33</f>
        <v>Zeltennia Castle - Zargidhas Trade City</v>
      </c>
      <c r="D31" s="13">
        <f t="shared" si="2"/>
        <v>1660</v>
      </c>
      <c r="E31" s="13">
        <f t="shared" si="3"/>
        <v>58</v>
      </c>
      <c r="F31" s="13" t="str">
        <f t="shared" si="4"/>
        <v>0E007500B6FF7500B3FF7900B7FF7900B4FF8100BAFF8300B8FF8600C1FF8800BFFF8A00C9FF8C00C7FF8F00CEFF9100CCFF9500CFFF9500CCFF</v>
      </c>
    </row>
    <row r="32" spans="1:6" ht="14.25">
      <c r="A32" s="1" t="str">
        <f t="shared" si="0"/>
        <v>B6660980</v>
      </c>
      <c r="B32" s="1" t="str">
        <f t="shared" si="1"/>
        <v>800966B6</v>
      </c>
      <c r="C32" s="13" t="str">
        <f>'Ramza Data'!D34</f>
        <v>Zargidhas Trade City - Germinas Peak</v>
      </c>
      <c r="D32" s="13">
        <f t="shared" si="2"/>
        <v>1718</v>
      </c>
      <c r="E32" s="13">
        <f t="shared" si="3"/>
        <v>50</v>
      </c>
      <c r="F32" s="13" t="str">
        <f t="shared" si="4"/>
        <v>0C009700D1FF9A00D1FF9600D5FF9900D5FF9500D9FF9700DBFF9000DFFF9200E1FF8D00E7FF9000E7FF8D00EBFF9000EBFF</v>
      </c>
    </row>
    <row r="33" spans="1:6" ht="14.25">
      <c r="A33" s="1" t="str">
        <f t="shared" si="0"/>
        <v>E8660980</v>
      </c>
      <c r="B33" s="1" t="str">
        <f t="shared" ref="B33:B50" si="5">MID(A33,7,2)&amp;MID(A33,5,2)&amp;MID(A33,3,2)&amp;MID(A33,1,2)</f>
        <v>800966E8</v>
      </c>
      <c r="C33" s="13" t="str">
        <f>'Ramza Data'!D35</f>
        <v>Germinas Peak - Poeskas Lake</v>
      </c>
      <c r="D33" s="13">
        <f t="shared" ref="D33:D49" si="6">HEX2DEC(RIGHT(B33,3))</f>
        <v>1768</v>
      </c>
      <c r="E33" s="13">
        <f t="shared" si="3"/>
        <v>50</v>
      </c>
      <c r="F33" s="13" t="str">
        <f t="shared" si="4"/>
        <v>0C008D00F1FF9000F1FF8C00F7FF8F00F7FF8A00FDFF8C00FFFF84000200860004007D0005007D0008007500060075000900</v>
      </c>
    </row>
    <row r="34" spans="1:6" ht="14.25">
      <c r="A34" s="1" t="str">
        <f t="shared" si="0"/>
        <v>1A670980</v>
      </c>
      <c r="B34" s="1" t="str">
        <f t="shared" si="5"/>
        <v>8009671A</v>
      </c>
      <c r="C34" s="13" t="str">
        <f>'Ramza Data'!D36</f>
        <v>Limberry Castle - Poeskas Lake</v>
      </c>
      <c r="D34" s="13">
        <f t="shared" si="6"/>
        <v>1818</v>
      </c>
      <c r="E34" s="13">
        <f t="shared" si="3"/>
        <v>58</v>
      </c>
      <c r="F34" s="13" t="str">
        <f t="shared" si="4"/>
        <v>0E006F0007006F000A00690009006B000B0065000D0067000F00620014006500140063001B0066001B0061001F00630021005E00220060002400</v>
      </c>
    </row>
    <row r="35" spans="1:6" ht="14.25">
      <c r="A35" s="1" t="str">
        <f t="shared" si="0"/>
        <v>54670980</v>
      </c>
      <c r="B35" s="1" t="str">
        <f t="shared" si="5"/>
        <v>80096754</v>
      </c>
      <c r="C35" s="13" t="str">
        <f>'Ramza Data'!D37</f>
        <v>Limberry Castle - Dolbodar Swamp</v>
      </c>
      <c r="D35" s="13">
        <f t="shared" si="6"/>
        <v>1876</v>
      </c>
      <c r="E35" s="13">
        <f t="shared" si="3"/>
        <v>50</v>
      </c>
      <c r="F35" s="13" t="str">
        <f t="shared" si="4"/>
        <v>0C005A0022005A002500560021005400230052001D0050001F00500017004E0019004D0011004B0013004900100047001200</v>
      </c>
    </row>
    <row r="36" spans="1:6" ht="14.25">
      <c r="A36" s="1" t="str">
        <f t="shared" si="0"/>
        <v>86670980</v>
      </c>
      <c r="B36" s="1" t="str">
        <f t="shared" si="5"/>
        <v>80096786</v>
      </c>
      <c r="C36" s="13" t="str">
        <f>'Ramza Data'!D38</f>
        <v>Bethla Garrison - Dolbodar Swamp</v>
      </c>
      <c r="D36" s="13">
        <f t="shared" si="6"/>
        <v>1926</v>
      </c>
      <c r="E36" s="13">
        <f t="shared" si="3"/>
        <v>58</v>
      </c>
      <c r="F36" s="13" t="str">
        <f t="shared" si="4"/>
        <v>0E0043000E00430011003E000F003E00120035001000350013002F0013002F001600280012002600140024000F002200110024000D0021000D00</v>
      </c>
    </row>
    <row r="37" spans="1:6" ht="14.25">
      <c r="A37" s="1" t="str">
        <f t="shared" si="0"/>
        <v>C0670980</v>
      </c>
      <c r="B37" s="1" t="str">
        <f t="shared" si="5"/>
        <v>800967C0</v>
      </c>
      <c r="C37" s="13" t="str">
        <f>'Ramza Data'!D39</f>
        <v>Zaland Fort City - Zirekile Falls</v>
      </c>
      <c r="D37" s="13">
        <f t="shared" si="6"/>
        <v>1984</v>
      </c>
      <c r="E37" s="13">
        <f t="shared" si="3"/>
        <v>50</v>
      </c>
      <c r="F37" s="13" t="str">
        <f t="shared" si="4"/>
        <v>0C00040008000700080003000C0005000E000000120002001400FAFF1A00FCFF1C00F6FF2400F9FF2400F6FF2C00F9FF2C00</v>
      </c>
    </row>
    <row r="38" spans="1:6" ht="14.25">
      <c r="A38" s="1" t="str">
        <f t="shared" si="0"/>
        <v>F2670980</v>
      </c>
      <c r="B38" s="1" t="str">
        <f t="shared" si="5"/>
        <v>800967F2</v>
      </c>
      <c r="C38" s="13" t="str">
        <f>'Ramza Data'!D40</f>
        <v>Zaland Fort City - Bariaus Hill</v>
      </c>
      <c r="D38" s="13">
        <f t="shared" si="6"/>
        <v>2034</v>
      </c>
      <c r="E38" s="13">
        <f t="shared" si="3"/>
        <v>50</v>
      </c>
      <c r="F38" s="13" t="str">
        <f t="shared" si="4"/>
        <v>0C00F8FF3300FAFF3100FAFF3700FCFF350000003A000000370007003A00070037000D003B000D0038000F003C0011003A00</v>
      </c>
    </row>
    <row r="39" spans="1:6" ht="14.25">
      <c r="A39" s="1" t="str">
        <f t="shared" si="0"/>
        <v>24680980</v>
      </c>
      <c r="B39" s="1" t="str">
        <f t="shared" si="5"/>
        <v>80096824</v>
      </c>
      <c r="C39" s="13" t="str">
        <f>'Ramza Data'!D41</f>
        <v>Lionel Castle - Bariaus Hill</v>
      </c>
      <c r="D39" s="13">
        <f t="shared" si="6"/>
        <v>2084</v>
      </c>
      <c r="E39" s="13">
        <f t="shared" si="3"/>
        <v>50</v>
      </c>
      <c r="F39" s="13" t="str">
        <f t="shared" si="4"/>
        <v>0C0011003F0014003F00120043001500430011004700130049000D004D000F004F0006005200080054000400580007005800</v>
      </c>
    </row>
    <row r="40" spans="1:6" ht="14.25">
      <c r="A40" s="1" t="str">
        <f t="shared" si="0"/>
        <v>56680980</v>
      </c>
      <c r="B40" s="1" t="str">
        <f t="shared" si="5"/>
        <v>80096856</v>
      </c>
      <c r="C40" s="13" t="str">
        <f>'Ramza Data'!D42</f>
        <v>Lionel Castle - Bariaus Valley</v>
      </c>
      <c r="D40" s="13">
        <f t="shared" si="6"/>
        <v>2134</v>
      </c>
      <c r="E40" s="13">
        <f t="shared" si="3"/>
        <v>42</v>
      </c>
      <c r="F40" s="13" t="str">
        <f t="shared" si="4"/>
        <v>0A0007005C00070059000D005C000D00590016005D0016005A001C005F001E005D002100610023005F00</v>
      </c>
    </row>
    <row r="41" spans="1:6" ht="14.25">
      <c r="A41" s="1" t="str">
        <f t="shared" si="0"/>
        <v>80680980</v>
      </c>
      <c r="B41" s="1" t="str">
        <f t="shared" si="5"/>
        <v>80096880</v>
      </c>
      <c r="C41" s="13" t="str">
        <f>'Ramza Data'!D43</f>
        <v>Warjilis Trade City - Bariaus Valley</v>
      </c>
      <c r="D41" s="13">
        <f t="shared" si="6"/>
        <v>2176</v>
      </c>
      <c r="E41" s="13">
        <f t="shared" si="3"/>
        <v>50</v>
      </c>
      <c r="F41" s="13" t="str">
        <f t="shared" si="4"/>
        <v>0C0028006400280061002A0065002C0063002E0068003000660030006D0032006B00320073003500730033007E0036007E00</v>
      </c>
    </row>
    <row r="42" spans="1:6" ht="14.25">
      <c r="A42" s="1" t="str">
        <f t="shared" si="0"/>
        <v>B2680980</v>
      </c>
      <c r="B42" s="1" t="str">
        <f t="shared" si="5"/>
        <v>800968B2</v>
      </c>
      <c r="C42" s="13" t="str">
        <f>'Ramza Data'!D44</f>
        <v>Warjilis Trade City - Deep Dungeon</v>
      </c>
      <c r="D42" s="13">
        <f t="shared" si="6"/>
        <v>2226</v>
      </c>
      <c r="E42" s="13">
        <f t="shared" si="3"/>
        <v>50</v>
      </c>
      <c r="F42" s="13" t="str">
        <f t="shared" si="4"/>
        <v>0C00380083003800800043008300430080005400800054007D0065007800630076007500710075006E0080006D0080006A00</v>
      </c>
    </row>
    <row r="43" spans="1:6" ht="14.25">
      <c r="A43" s="1" t="str">
        <f t="shared" si="0"/>
        <v>E4680980</v>
      </c>
      <c r="B43" s="1" t="str">
        <f t="shared" si="5"/>
        <v>800968E4</v>
      </c>
      <c r="C43" s="13" t="str">
        <f>'Ramza Data'!D45</f>
        <v>Golgorand Execution Site - Bariaus Valley</v>
      </c>
      <c r="D43" s="13">
        <f t="shared" si="6"/>
        <v>2276</v>
      </c>
      <c r="E43" s="13">
        <f t="shared" si="3"/>
        <v>50</v>
      </c>
      <c r="F43" s="13" t="str">
        <f t="shared" si="4"/>
        <v>0C000000790000007600100078001000750019007500170073001F0071001D006F0023006B00210069002600650023006500</v>
      </c>
    </row>
    <row r="44" spans="1:6" ht="14.25">
      <c r="A44" s="1" t="str">
        <f t="shared" si="0"/>
        <v>16690980</v>
      </c>
      <c r="B44" s="1" t="str">
        <f t="shared" si="5"/>
        <v>80096916</v>
      </c>
      <c r="C44" s="13" t="str">
        <f>'Ramza Data'!D46</f>
        <v>Lionel Castle - Zigolis Swamp</v>
      </c>
      <c r="D44" s="13">
        <f t="shared" si="6"/>
        <v>2326</v>
      </c>
      <c r="E44" s="13">
        <f t="shared" si="3"/>
        <v>50</v>
      </c>
      <c r="F44" s="13" t="str">
        <f t="shared" si="4"/>
        <v>0C00D5FF4F00D5FF4C00DDFF4F00DDFF4C00E6FF5200E8FF5000EFFF5700F1FF5500FAFF5B00FAFF580001005C0001005900</v>
      </c>
    </row>
    <row r="45" spans="1:6" ht="14.25">
      <c r="A45" s="1" t="str">
        <f t="shared" si="0"/>
        <v>48690980</v>
      </c>
      <c r="B45" s="1" t="str">
        <f t="shared" si="5"/>
        <v>80096948</v>
      </c>
      <c r="C45" s="13" t="str">
        <f>'Ramza Data'!D47</f>
        <v>Goug Machine City - Zigolis Swamp</v>
      </c>
      <c r="D45" s="13">
        <f t="shared" si="6"/>
        <v>2376</v>
      </c>
      <c r="E45" s="13">
        <f t="shared" si="3"/>
        <v>58</v>
      </c>
      <c r="F45" s="13" t="str">
        <f t="shared" si="4"/>
        <v>0E00CFFF4C00CFFF4F00C6FF4C00C6FF4F00BCFF5000BEFF5200B4FF5500B6FF5700ABFF5A00ADFF5C00A3FF5D00A3FF60009CFF5F009CFF6200</v>
      </c>
    </row>
    <row r="46" spans="1:6" ht="14.25">
      <c r="A46" s="1" t="str">
        <f t="shared" si="0"/>
        <v>82690980</v>
      </c>
      <c r="B46" s="1" t="str">
        <f t="shared" si="5"/>
        <v>80096982</v>
      </c>
      <c r="C46" s="13" t="str">
        <f>'Ramza Data'!D48</f>
        <v>Goug Machine City - Murond Holy Place</v>
      </c>
      <c r="D46" s="13">
        <f t="shared" si="6"/>
        <v>2434</v>
      </c>
      <c r="E46" s="13">
        <f t="shared" si="3"/>
        <v>58</v>
      </c>
      <c r="F46" s="13" t="str">
        <f t="shared" si="4"/>
        <v>0E0096FF5F0096FF620092FF5E0090FF60008BFF590089FF5B0085FF4E0082FF4E0083FF400080FF400083FF300080FF300081FF29007EFF2900</v>
      </c>
    </row>
    <row r="47" spans="1:6" ht="14.25">
      <c r="A47" s="1" t="str">
        <f t="shared" si="0"/>
        <v>BC690980</v>
      </c>
      <c r="B47" s="1" t="str">
        <f t="shared" si="5"/>
        <v>800969BC</v>
      </c>
      <c r="C47" s="13" t="str">
        <f>'Ramza Data'!D49</f>
        <v>Gariland Magic City - Murond Holy Place</v>
      </c>
      <c r="D47" s="13">
        <f t="shared" si="6"/>
        <v>2492</v>
      </c>
      <c r="E47" s="13">
        <f t="shared" si="3"/>
        <v>42</v>
      </c>
      <c r="F47" s="13" t="str">
        <f t="shared" si="4"/>
        <v>0A0081FF23007EFF230081FF17007EFF17007FFF0C007CFF0C007CFFFFFF79FFFFFF7CFFF7FF79FFF7FF</v>
      </c>
    </row>
    <row r="48" spans="1:6" ht="14.25">
      <c r="A48" s="1" t="str">
        <f t="shared" si="0"/>
        <v>E6690980</v>
      </c>
      <c r="B48" s="1" t="str">
        <f t="shared" si="5"/>
        <v>800969E6</v>
      </c>
      <c r="C48" s="13" t="str">
        <f>'Ramza Data'!D50</f>
        <v>Warjilis Trade City - Goug Machine City</v>
      </c>
      <c r="D48" s="13">
        <f t="shared" si="6"/>
        <v>2534</v>
      </c>
      <c r="E48" s="13">
        <v>90</v>
      </c>
      <c r="F48" s="13" t="str">
        <f t="shared" si="4"/>
        <v>160099FF64009CFF64009CFF6B009EFF6900A3FF7400A5FF7200B6FF8200B8FF8000CBFF8D00CDFF8B00E5FF9600E5FF9300F8FF9900F8FF96001700970017009400280092002600900031008B002F0089003400850032008300</v>
      </c>
    </row>
    <row r="49" spans="1:6" ht="14.25">
      <c r="A49" s="1"/>
      <c r="B49" s="1" t="str">
        <f t="shared" si="5"/>
        <v/>
      </c>
      <c r="D49" s="13">
        <f t="shared" si="6"/>
        <v>0</v>
      </c>
      <c r="E49" s="13">
        <f>D50-D49</f>
        <v>0</v>
      </c>
    </row>
    <row r="50" spans="1:6" ht="14.25">
      <c r="A50" s="1"/>
      <c r="B50" s="1" t="str">
        <f t="shared" si="5"/>
        <v/>
      </c>
    </row>
    <row r="51" spans="1:6">
      <c r="F51">
        <f>F52-8</f>
        <v>2</v>
      </c>
    </row>
    <row r="52" spans="1:6">
      <c r="F52">
        <f>F53-8</f>
        <v>10</v>
      </c>
    </row>
    <row r="53" spans="1:6">
      <c r="F53">
        <f>F54-8</f>
        <v>18</v>
      </c>
    </row>
    <row r="54" spans="1:6">
      <c r="F54">
        <f>F55-8</f>
        <v>26</v>
      </c>
    </row>
    <row r="55" spans="1:6">
      <c r="F55">
        <v>34</v>
      </c>
    </row>
    <row r="56" spans="1:6">
      <c r="F56">
        <f t="shared" ref="F56:F61" si="7">F55+8</f>
        <v>42</v>
      </c>
    </row>
    <row r="57" spans="1:6">
      <c r="F57">
        <f t="shared" si="7"/>
        <v>50</v>
      </c>
    </row>
    <row r="58" spans="1:6">
      <c r="F58">
        <f t="shared" si="7"/>
        <v>58</v>
      </c>
    </row>
    <row r="59" spans="1:6">
      <c r="F59">
        <f t="shared" si="7"/>
        <v>66</v>
      </c>
    </row>
    <row r="60" spans="1:6">
      <c r="F60">
        <f t="shared" si="7"/>
        <v>74</v>
      </c>
    </row>
    <row r="61" spans="1:6">
      <c r="F61">
        <f t="shared" si="7"/>
        <v>82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D1" workbookViewId="0">
      <selection activeCell="D3" sqref="D3"/>
    </sheetView>
    <sheetView workbookViewId="1"/>
  </sheetViews>
  <sheetFormatPr defaultRowHeight="14.25"/>
  <cols>
    <col min="1" max="1" width="11.85546875" style="13"/>
    <col min="2" max="2" width="11.85546875" style="1"/>
    <col min="3" max="3" width="11.5703125" style="1"/>
    <col min="4" max="4" width="59.85546875" style="13"/>
    <col min="5" max="1025" width="11.5703125" style="13"/>
  </cols>
  <sheetData>
    <row r="1" spans="2:9" ht="12.75" customHeight="1">
      <c r="B1" s="1" t="str">
        <f t="shared" ref="B1:B32" si="0">MID($I$1,1+8*(ROW()-1),8)</f>
        <v>08500980</v>
      </c>
      <c r="C1" s="1" t="str">
        <f t="shared" ref="C1:C32" si="1">MID(B1,7,2)&amp;MID(B1,5,2)&amp;MID(B1,3,2)&amp;MID(B1,1,2)</f>
        <v>80095008</v>
      </c>
      <c r="D1" s="13" t="s">
        <v>392</v>
      </c>
      <c r="H1" s="13">
        <v>95000</v>
      </c>
      <c r="I1" s="13" t="s">
        <v>393</v>
      </c>
    </row>
    <row r="2" spans="2:9" ht="12.75" customHeight="1">
      <c r="B2" s="1" t="str">
        <f t="shared" si="0"/>
        <v>B05F0980</v>
      </c>
      <c r="C2" s="1" t="str">
        <f t="shared" si="1"/>
        <v>80095FB0</v>
      </c>
      <c r="D2" s="13" t="s">
        <v>394</v>
      </c>
      <c r="E2" s="13">
        <f t="shared" ref="E2:E33" si="2">HEX2DEC(RIGHT(C2,3))</f>
        <v>4016</v>
      </c>
    </row>
    <row r="3" spans="2:9" ht="12.75" customHeight="1">
      <c r="B3" s="1" t="str">
        <f t="shared" si="0"/>
        <v>C8500980</v>
      </c>
      <c r="C3" s="1" t="str">
        <f t="shared" si="1"/>
        <v>800950C8</v>
      </c>
      <c r="D3" s="13" t="s">
        <v>395</v>
      </c>
      <c r="E3" s="13">
        <f t="shared" si="2"/>
        <v>200</v>
      </c>
      <c r="F3" s="13">
        <f t="shared" ref="F3:F50" si="3">E4-E3</f>
        <v>76</v>
      </c>
      <c r="G3" s="13" t="str">
        <f t="shared" ref="G3:G50" si="4">MID($I$1,E3*2+1,F3*2)</f>
        <v>06020F2C44FFC3FF00007F090300000048FFBDFF0000410B0500000052FFBAFF0000C40B050000005DFFB9FF0000D1FC0400000066FFBCFF000000FC030000006DFFBCFF0000000001000000</v>
      </c>
    </row>
    <row r="4" spans="2:9" ht="12.75" customHeight="1">
      <c r="B4" s="1" t="str">
        <f t="shared" si="0"/>
        <v>14510980</v>
      </c>
      <c r="C4" s="1" t="str">
        <f t="shared" si="1"/>
        <v>80095114</v>
      </c>
      <c r="D4" s="13" t="s">
        <v>396</v>
      </c>
      <c r="E4" s="13">
        <f t="shared" si="2"/>
        <v>276</v>
      </c>
      <c r="F4" s="13">
        <f t="shared" si="3"/>
        <v>100</v>
      </c>
      <c r="G4" s="13" t="str">
        <f t="shared" si="4"/>
        <v>0802182E44FFC3FF000051000400000043FFCBFF000007010300000040FFD2FF00005C00030000003FFFD9FF00006BFE0400000044FFE0FF00009FFC030000004CFFE2FF00002EFD0200000050FFE4FF000007FF0200000052FFE9FF0000000001000000</v>
      </c>
    </row>
    <row r="5" spans="2:9" ht="12.75" customHeight="1">
      <c r="B5" s="1" t="str">
        <f t="shared" si="0"/>
        <v>78510980</v>
      </c>
      <c r="C5" s="1" t="str">
        <f t="shared" si="1"/>
        <v>80095178</v>
      </c>
      <c r="D5" s="13" t="s">
        <v>397</v>
      </c>
      <c r="E5" s="13">
        <f t="shared" si="2"/>
        <v>376</v>
      </c>
      <c r="F5" s="13">
        <f t="shared" si="3"/>
        <v>76</v>
      </c>
      <c r="G5" s="13" t="str">
        <f t="shared" si="4"/>
        <v>0618112652FFE9FF000000000400000052FFF1FF0000BFFF0500000053FFFCFF00004AFF0300000055FF02000000D1FE0300000058FF0800000094FF0300000059FF0E000000000001000000</v>
      </c>
    </row>
    <row r="6" spans="2:9" ht="12.75" customHeight="1">
      <c r="B6" s="1" t="str">
        <f t="shared" si="0"/>
        <v>C4510980</v>
      </c>
      <c r="C6" s="1" t="str">
        <f t="shared" si="1"/>
        <v>800951C4</v>
      </c>
      <c r="D6" s="13" t="s">
        <v>398</v>
      </c>
      <c r="E6" s="13">
        <f t="shared" si="2"/>
        <v>452</v>
      </c>
      <c r="F6" s="13">
        <f t="shared" si="3"/>
        <v>76</v>
      </c>
      <c r="G6" s="13" t="str">
        <f t="shared" si="4"/>
        <v>0618062A52FFE9FF000036FC050000005EFFEAFF000052FD0400000065FFEEFF00007FFD030000006BFFF2FF00009FFC0400000073FFF5FF0000B70B040000007CFFF4FF0000000001000000</v>
      </c>
    </row>
    <row r="7" spans="2:9" ht="12.75" customHeight="1">
      <c r="B7" s="1" t="str">
        <f t="shared" si="0"/>
        <v>10520980</v>
      </c>
      <c r="C7" s="1" t="str">
        <f t="shared" si="1"/>
        <v>80095210</v>
      </c>
      <c r="D7" s="13" t="s">
        <v>399</v>
      </c>
      <c r="E7" s="13">
        <f t="shared" si="2"/>
        <v>528</v>
      </c>
      <c r="F7" s="13">
        <f t="shared" si="3"/>
        <v>76</v>
      </c>
      <c r="G7" s="13" t="str">
        <f t="shared" si="4"/>
        <v>06061D2E7CFFF4FF00008E08050000007EFFEAFF0000FF090400000085FFE3FF00006B0A040000008CFFDEFF00006C090500000091FFD6FF0000BF070400000090FFCCFF0000000001000000</v>
      </c>
    </row>
    <row r="8" spans="2:9" ht="12.75" customHeight="1">
      <c r="B8" s="1" t="str">
        <f t="shared" si="0"/>
        <v>5C520980</v>
      </c>
      <c r="C8" s="1" t="str">
        <f t="shared" si="1"/>
        <v>8009525C</v>
      </c>
      <c r="D8" s="13" t="s">
        <v>400</v>
      </c>
      <c r="E8" s="13">
        <f t="shared" si="2"/>
        <v>604</v>
      </c>
      <c r="F8" s="13">
        <f t="shared" si="3"/>
        <v>76</v>
      </c>
      <c r="G8" s="13" t="str">
        <f t="shared" si="4"/>
        <v>061D192A90FFCCFF00004A090400000095FFC3FF0000FF070400000095FFB9FF000016070400000092FFB1FF0000C405030000008CFFACFF0000D1060400000088FFA4FF0000000001000000</v>
      </c>
    </row>
    <row r="9" spans="2:9" ht="12.75" customHeight="1">
      <c r="B9" s="1" t="str">
        <f t="shared" si="0"/>
        <v>A8520980</v>
      </c>
      <c r="C9" s="1" t="str">
        <f t="shared" si="1"/>
        <v>800952A8</v>
      </c>
      <c r="D9" s="13" t="s">
        <v>401</v>
      </c>
      <c r="E9" s="13">
        <f t="shared" si="2"/>
        <v>680</v>
      </c>
      <c r="F9" s="13">
        <f t="shared" si="3"/>
        <v>76</v>
      </c>
      <c r="G9" s="13" t="str">
        <f t="shared" si="4"/>
        <v>06190F2388FFA4FF0000A3030300000081FFA5FF00000002030000007CFFAAFF000007010300000079FFB1FF0000B7010300000075FFB6FF00005C02040000006DFFBCFF0000000001000000</v>
      </c>
    </row>
    <row r="10" spans="2:9" ht="12.75" customHeight="1">
      <c r="B10" s="1" t="str">
        <f t="shared" si="0"/>
        <v>F4520980</v>
      </c>
      <c r="C10" s="1" t="str">
        <f t="shared" si="1"/>
        <v>800952F4</v>
      </c>
      <c r="D10" s="13" t="s">
        <v>402</v>
      </c>
      <c r="E10" s="13">
        <f t="shared" si="2"/>
        <v>756</v>
      </c>
      <c r="F10" s="13">
        <f t="shared" si="3"/>
        <v>64</v>
      </c>
      <c r="G10" s="13" t="str">
        <f t="shared" si="4"/>
        <v>0519012788FFA4FF00007F09030000008CFF9EFF0000800A0300000092FF9AFF00006C0B060000009FFF97FF00009C0B06000000ACFF95FF0000000001000000</v>
      </c>
    </row>
    <row r="11" spans="2:9" ht="12.75" customHeight="1">
      <c r="B11" s="1" t="str">
        <f t="shared" si="0"/>
        <v>34530980</v>
      </c>
      <c r="C11" s="1" t="str">
        <f t="shared" si="1"/>
        <v>80095334</v>
      </c>
      <c r="D11" s="13" t="s">
        <v>403</v>
      </c>
      <c r="E11" s="13">
        <f t="shared" si="2"/>
        <v>820</v>
      </c>
      <c r="F11" s="13">
        <f t="shared" si="3"/>
        <v>88</v>
      </c>
      <c r="G11" s="13" t="str">
        <f t="shared" si="4"/>
        <v>07011B29ACFF95FF0000000004000000ACFF9DFF0000D1FE03000000AFFFA3FF00006CFD04000000B7FFA8FF000000FE03000000BCFFADFF000094FF02000000BDFFB3FF00002E0103000000BAFFB9FF0000000001000000</v>
      </c>
    </row>
    <row r="12" spans="2:9" ht="12.75" customHeight="1">
      <c r="B12" s="1" t="str">
        <f t="shared" si="0"/>
        <v>8C530980</v>
      </c>
      <c r="C12" s="1" t="str">
        <f t="shared" si="1"/>
        <v>8009538C</v>
      </c>
      <c r="D12" s="13" t="s">
        <v>404</v>
      </c>
      <c r="E12" s="13">
        <f t="shared" si="2"/>
        <v>908</v>
      </c>
      <c r="F12" s="13">
        <f t="shared" si="3"/>
        <v>100</v>
      </c>
      <c r="G12" s="13" t="str">
        <f t="shared" si="4"/>
        <v>081B1C29BAFFB9FF0000A3FF03000000BBFFC0FF000007FF02000000BDFFC5FF0000B7FD02000000C2FFC9FF00009FFE03000000C5FFCEFF00004AFF03000000C7FFD5FF000000FE03000000CCFFDAFF0000D1FC03000000D2FFDCFF0000000001000000</v>
      </c>
    </row>
    <row r="13" spans="2:9" ht="12.75" customHeight="1">
      <c r="B13" s="1" t="str">
        <f t="shared" si="0"/>
        <v>F0530980</v>
      </c>
      <c r="C13" s="1" t="str">
        <f t="shared" si="1"/>
        <v>800953F0</v>
      </c>
      <c r="D13" s="13" t="s">
        <v>405</v>
      </c>
      <c r="E13" s="13">
        <f t="shared" si="2"/>
        <v>1008</v>
      </c>
      <c r="F13" s="13">
        <f t="shared" si="3"/>
        <v>76</v>
      </c>
      <c r="G13" s="13" t="str">
        <f t="shared" si="4"/>
        <v>061C0920D2FFDCFF0000510003000000D1FFE4FF0000C40103000000CCFFEAFF0000D10003000000CAFFF0FF000094FF03000000CBFFF7FF00002EFF03000000CDFFFDFF0000000001000000</v>
      </c>
    </row>
    <row r="14" spans="2:9" ht="12.75" customHeight="1">
      <c r="B14" s="1" t="str">
        <f t="shared" si="0"/>
        <v>3C540980</v>
      </c>
      <c r="C14" s="1" t="str">
        <f t="shared" si="1"/>
        <v>8009543C</v>
      </c>
      <c r="D14" s="13" t="s">
        <v>406</v>
      </c>
      <c r="E14" s="13">
        <f t="shared" si="2"/>
        <v>1084</v>
      </c>
      <c r="F14" s="13">
        <f t="shared" si="3"/>
        <v>88</v>
      </c>
      <c r="G14" s="13" t="str">
        <f t="shared" si="4"/>
        <v>07091A2BCDFFFDFF0000000403000000C6FFFDFF0000D10403000000C0FFFBFF00003B0603000000BBFFF5FF0000D10604000000B7FFECFF0000B70503000000B2FFE8FF0000510404000000AAFFE7FF0000000001000000</v>
      </c>
    </row>
    <row r="15" spans="2:9" ht="12.75" customHeight="1">
      <c r="B15" s="1" t="str">
        <f t="shared" si="0"/>
        <v>94540980</v>
      </c>
      <c r="C15" s="1" t="str">
        <f t="shared" si="1"/>
        <v>80095494</v>
      </c>
      <c r="D15" s="13" t="s">
        <v>407</v>
      </c>
      <c r="E15" s="13">
        <f t="shared" si="2"/>
        <v>1172</v>
      </c>
      <c r="F15" s="13">
        <f t="shared" si="3"/>
        <v>76</v>
      </c>
      <c r="G15" s="13" t="str">
        <f t="shared" si="4"/>
        <v>061A062EAAFFE7FF0000AE0303000000A2FFE8FF00006003040000009AFFEAFF000032020400000093FFF0FF000052030500000088FFF4FF00000004060000007CFFF4FF0000000001000000</v>
      </c>
    </row>
    <row r="16" spans="2:9" ht="12.75" customHeight="1">
      <c r="B16" s="1" t="str">
        <f t="shared" si="0"/>
        <v>E0540980</v>
      </c>
      <c r="C16" s="1" t="str">
        <f t="shared" si="1"/>
        <v>800954E0</v>
      </c>
      <c r="D16" s="13" t="s">
        <v>408</v>
      </c>
      <c r="E16" s="13">
        <f t="shared" si="2"/>
        <v>1248</v>
      </c>
      <c r="F16" s="13">
        <f t="shared" si="3"/>
        <v>64</v>
      </c>
      <c r="G16" s="13" t="str">
        <f t="shared" si="4"/>
        <v>05011F1DACFF95FF0000FF0704000000ACFF8DFF0000510803000000ADFF85FF00007F0903000000B1FF7FFF0000AD0A03000000B8FF7BFF0000000001000000</v>
      </c>
    </row>
    <row r="17" spans="2:7" ht="12.75" customHeight="1">
      <c r="B17" s="1" t="str">
        <f t="shared" si="0"/>
        <v>20550980</v>
      </c>
      <c r="C17" s="1" t="str">
        <f t="shared" si="1"/>
        <v>80095520</v>
      </c>
      <c r="D17" s="13" t="s">
        <v>409</v>
      </c>
      <c r="E17" s="13">
        <f t="shared" si="2"/>
        <v>1312</v>
      </c>
      <c r="F17" s="13">
        <f t="shared" si="3"/>
        <v>76</v>
      </c>
      <c r="G17" s="13" t="str">
        <f t="shared" si="4"/>
        <v>061F0723B8FF7BFF000000FC04000000C0FF7BFF00006BFC03000000C6FF7CFF000052FD04000000CDFF80FF00002EFD03000000D3FF83FF000000FC03000000DAFF83FF0000000001000000</v>
      </c>
    </row>
    <row r="18" spans="2:7" ht="12.75" customHeight="1">
      <c r="B18" s="1" t="str">
        <f t="shared" si="0"/>
        <v>6C550980</v>
      </c>
      <c r="C18" s="1" t="str">
        <f t="shared" si="1"/>
        <v>8009556C</v>
      </c>
      <c r="D18" s="13" t="s">
        <v>410</v>
      </c>
      <c r="E18" s="13">
        <f t="shared" si="2"/>
        <v>1388</v>
      </c>
      <c r="F18" s="13">
        <f t="shared" si="3"/>
        <v>100</v>
      </c>
      <c r="G18" s="13" t="str">
        <f t="shared" si="4"/>
        <v>08072132DAFF83FF0000A3FF03000000DBFF8AFF0000600103000000D8FF8FFF00009F0003000000D6FF97FF00007FFF02000000D7FF9CFF000010FD04000000E0FFA0FF000000FC04000000E9FFA0FF0000F80A03000000F0FF9DFF0000000001000000</v>
      </c>
    </row>
    <row r="19" spans="2:7" ht="12.75" customHeight="1">
      <c r="B19" s="1" t="str">
        <f t="shared" si="0"/>
        <v>D0550980</v>
      </c>
      <c r="C19" s="1" t="str">
        <f t="shared" si="1"/>
        <v>800955D0</v>
      </c>
      <c r="D19" s="13" t="s">
        <v>411</v>
      </c>
      <c r="E19" s="13">
        <f t="shared" si="2"/>
        <v>1488</v>
      </c>
      <c r="F19" s="13">
        <f t="shared" si="3"/>
        <v>76</v>
      </c>
      <c r="G19" s="13" t="str">
        <f t="shared" si="4"/>
        <v>0621001DF0FF9DFF0000000003000000F0FFA5FF00007FFF02000000F2FFAAFF0000A3FD02000000F6FFADFF0000D1FE03000000F9FFB3FF0000A3FF03000000FAFFBAFF0000000001000000</v>
      </c>
    </row>
    <row r="20" spans="2:7" ht="12.75" customHeight="1">
      <c r="B20" s="1" t="str">
        <f t="shared" si="0"/>
        <v>1C560980</v>
      </c>
      <c r="C20" s="1" t="str">
        <f t="shared" si="1"/>
        <v>8009561C</v>
      </c>
      <c r="D20" s="13" t="s">
        <v>412</v>
      </c>
      <c r="E20" s="13">
        <f t="shared" si="2"/>
        <v>1564</v>
      </c>
      <c r="F20" s="13">
        <f t="shared" si="3"/>
        <v>52</v>
      </c>
      <c r="G20" s="13" t="str">
        <f t="shared" si="4"/>
        <v>0400081DFAFFBAFF00003B0005000000F9FFC5FF0000D10004000000F6FFCEFF0000800004000000F4FFD8FF0000000001000000</v>
      </c>
    </row>
    <row r="21" spans="2:7" ht="12.75" customHeight="1">
      <c r="B21" s="1" t="str">
        <f t="shared" si="0"/>
        <v>50560980</v>
      </c>
      <c r="C21" s="1" t="str">
        <f t="shared" si="1"/>
        <v>80095650</v>
      </c>
      <c r="D21" s="13" t="s">
        <v>413</v>
      </c>
      <c r="E21" s="13">
        <f t="shared" si="2"/>
        <v>1616</v>
      </c>
      <c r="F21" s="13">
        <f t="shared" si="3"/>
        <v>64</v>
      </c>
      <c r="G21" s="13" t="str">
        <f t="shared" si="4"/>
        <v>05081C21F4FFD8FF0000AE0304000000EBFFD9FF0000AE0304000000E3FFDAFF00004A0303000000DCFFDCFF0000000405000000D2FFDCFF0000000001000000</v>
      </c>
    </row>
    <row r="22" spans="2:7" ht="12.75" customHeight="1">
      <c r="B22" s="1" t="str">
        <f t="shared" si="0"/>
        <v>90560980</v>
      </c>
      <c r="C22" s="1" t="str">
        <f t="shared" si="1"/>
        <v>80095690</v>
      </c>
      <c r="D22" s="13" t="s">
        <v>414</v>
      </c>
      <c r="E22" s="13">
        <f t="shared" si="2"/>
        <v>1680</v>
      </c>
      <c r="F22" s="13">
        <f t="shared" si="3"/>
        <v>76</v>
      </c>
      <c r="G22" s="13" t="str">
        <f t="shared" si="4"/>
        <v>0609121FCDFFFDFF0000A3FF03000000CEFF030000002EFF03000000D0FF090000002EFD03000000D6FF0C0000006BFC02000000DCFF0D0000005CFC03000000E3FF0E000000000001000000</v>
      </c>
    </row>
    <row r="23" spans="2:7" ht="12.75" customHeight="1">
      <c r="B23" s="1" t="str">
        <f t="shared" si="0"/>
        <v>DC560980</v>
      </c>
      <c r="C23" s="1" t="str">
        <f t="shared" si="1"/>
        <v>800956DC</v>
      </c>
      <c r="D23" s="13" t="s">
        <v>415</v>
      </c>
      <c r="E23" s="13">
        <f t="shared" si="2"/>
        <v>1756</v>
      </c>
      <c r="F23" s="13">
        <f t="shared" si="3"/>
        <v>76</v>
      </c>
      <c r="G23" s="13" t="str">
        <f t="shared" si="4"/>
        <v>06092020CDFFFDFF000000FC03000000D5FFFDFF00004A0B03000000DCFFFBFF0000480A03000000E1FFF7FF00002E0B02000000E7FFF5FF000000FC03000000EEFFF5FF0000000001000000</v>
      </c>
    </row>
    <row r="24" spans="2:7" ht="12.75" customHeight="1">
      <c r="B24" s="1" t="str">
        <f t="shared" si="0"/>
        <v>28570980</v>
      </c>
      <c r="C24" s="1" t="str">
        <f t="shared" si="1"/>
        <v>80095728</v>
      </c>
      <c r="D24" s="13" t="s">
        <v>416</v>
      </c>
      <c r="E24" s="13">
        <f t="shared" si="2"/>
        <v>1832</v>
      </c>
      <c r="F24" s="13">
        <f t="shared" si="3"/>
        <v>64</v>
      </c>
      <c r="G24" s="13" t="str">
        <f t="shared" si="4"/>
        <v>05202320EEFFF5FF000048FC04000000F8FFF6FF00002EFD040000000000FAFF000000FE030000000400FFFF00004AFF03000000060005000000000001000000</v>
      </c>
    </row>
    <row r="25" spans="2:7" ht="12.75" customHeight="1">
      <c r="B25" s="1" t="str">
        <f t="shared" si="0"/>
        <v>68570980</v>
      </c>
      <c r="C25" s="1" t="str">
        <f t="shared" si="1"/>
        <v>80095768</v>
      </c>
      <c r="D25" s="13" t="s">
        <v>417</v>
      </c>
      <c r="E25" s="13">
        <f t="shared" si="2"/>
        <v>1896</v>
      </c>
      <c r="F25" s="13">
        <f t="shared" si="3"/>
        <v>76</v>
      </c>
      <c r="G25" s="13" t="str">
        <f t="shared" si="4"/>
        <v>06231519060005000000A30B030000000D0004000000B5FC0300000014000600000060FD02000000190009000000D1FC010000001C000A00000000FC0200000021000A000000000001000000</v>
      </c>
    </row>
    <row r="26" spans="2:7" ht="12.75" customHeight="1">
      <c r="B26" s="1" t="str">
        <f t="shared" si="0"/>
        <v>B4570980</v>
      </c>
      <c r="C26" s="1" t="str">
        <f t="shared" si="1"/>
        <v>800957B4</v>
      </c>
      <c r="D26" s="13" t="s">
        <v>418</v>
      </c>
      <c r="E26" s="13">
        <f t="shared" si="2"/>
        <v>1972</v>
      </c>
      <c r="F26" s="13">
        <f t="shared" si="3"/>
        <v>76</v>
      </c>
      <c r="G26" s="13" t="str">
        <f t="shared" si="4"/>
        <v>0615222B21000A000000BF0B050000002B0009000000930A040000003300040000008E08040000003500FCFF0000A307030000003400F5FF00003206040000002E00EDFF0000000001000000</v>
      </c>
    </row>
    <row r="27" spans="2:7" ht="12.75" customHeight="1">
      <c r="B27" s="1" t="str">
        <f t="shared" si="0"/>
        <v>00580980</v>
      </c>
      <c r="C27" s="1" t="str">
        <f t="shared" si="1"/>
        <v>80095800</v>
      </c>
      <c r="D27" s="13" t="s">
        <v>419</v>
      </c>
      <c r="E27" s="13">
        <f t="shared" si="2"/>
        <v>2048</v>
      </c>
      <c r="F27" s="13">
        <f t="shared" si="3"/>
        <v>88</v>
      </c>
      <c r="G27" s="13" t="str">
        <f t="shared" si="4"/>
        <v>07220D272E00EDFF0000AD06040000002A00E6FF00001607040000002700DEFF00005108030000002800D6FF0000A309020000002B00D2FF0000FF09030000003000CDFF00008008020000003100C8FF0000000001000000</v>
      </c>
    </row>
    <row r="28" spans="2:7" ht="12.75" customHeight="1">
      <c r="B28" s="1" t="str">
        <f t="shared" si="0"/>
        <v>58580980</v>
      </c>
      <c r="C28" s="1" t="str">
        <f t="shared" si="1"/>
        <v>80095858</v>
      </c>
      <c r="D28" s="13" t="s">
        <v>420</v>
      </c>
      <c r="E28" s="13">
        <f t="shared" si="2"/>
        <v>2136</v>
      </c>
      <c r="F28" s="13">
        <f t="shared" si="3"/>
        <v>76</v>
      </c>
      <c r="G28" s="13" t="str">
        <f t="shared" si="4"/>
        <v>060D26253100C8FF0000A307030000003000C1FF0000D106030000002D00BBFF0000C405030000002700B6FF0000E904040000001F00B3FF0000CD05040000001800ADFF0000000001000000</v>
      </c>
    </row>
    <row r="29" spans="2:7" ht="12.75" customHeight="1">
      <c r="B29" s="1" t="str">
        <f t="shared" si="0"/>
        <v>A4580980</v>
      </c>
      <c r="C29" s="1" t="str">
        <f t="shared" si="1"/>
        <v>800958A4</v>
      </c>
      <c r="D29" s="13" t="s">
        <v>421</v>
      </c>
      <c r="E29" s="13">
        <f t="shared" si="2"/>
        <v>2212</v>
      </c>
      <c r="F29" s="13">
        <f t="shared" si="3"/>
        <v>88</v>
      </c>
      <c r="G29" s="13" t="str">
        <f t="shared" si="4"/>
        <v>0726212E1800ADFF00002E05030000001200AAFF00003B06030000000D00A4FF0000FF050400000006009DFF0000B5040300000000009BFF0000000404000000F8FF9BFF00004A0304000000F0FF9DFF0000000001000000</v>
      </c>
    </row>
    <row r="30" spans="2:7" ht="12.75" customHeight="1">
      <c r="B30" s="1" t="str">
        <f t="shared" si="0"/>
        <v>FC580980</v>
      </c>
      <c r="C30" s="1" t="str">
        <f t="shared" si="1"/>
        <v>800958FC</v>
      </c>
      <c r="D30" s="13" t="s">
        <v>422</v>
      </c>
      <c r="E30" s="13">
        <f t="shared" si="2"/>
        <v>2300</v>
      </c>
      <c r="F30" s="13">
        <f t="shared" si="3"/>
        <v>76</v>
      </c>
      <c r="G30" s="13" t="str">
        <f t="shared" si="4"/>
        <v>060D282E3100C8FF0000E3FC050000003C00CCFF00006CFD040000004400D1FF0000D1FC040000004D00D4FF0000B70B040000005600D3FF0000D10A040000005E00CFFF0000000001000000</v>
      </c>
    </row>
    <row r="31" spans="2:7" ht="12.75" customHeight="1">
      <c r="B31" s="1" t="str">
        <f t="shared" si="0"/>
        <v>48590980</v>
      </c>
      <c r="C31" s="1" t="str">
        <f t="shared" si="1"/>
        <v>80095948</v>
      </c>
      <c r="D31" s="13" t="s">
        <v>423</v>
      </c>
      <c r="E31" s="13">
        <f t="shared" si="2"/>
        <v>2376</v>
      </c>
      <c r="F31" s="13">
        <f t="shared" si="3"/>
        <v>88</v>
      </c>
      <c r="G31" s="13" t="str">
        <f t="shared" si="4"/>
        <v>072805235E00CFFF0000D10A030000006400CCFF00002E09030000006700C6FF00009407030000006600C0FF00006B08030000006700BAFF00005C0A020000006B00B7FF00004A0B030000007200B5FF0000000001000000</v>
      </c>
    </row>
    <row r="32" spans="2:7" ht="12.75" customHeight="1">
      <c r="B32" s="1" t="str">
        <f t="shared" si="0"/>
        <v>A0590980</v>
      </c>
      <c r="C32" s="1" t="str">
        <f t="shared" si="1"/>
        <v>800959A0</v>
      </c>
      <c r="D32" s="13" t="s">
        <v>424</v>
      </c>
      <c r="E32" s="13">
        <f t="shared" si="2"/>
        <v>2464</v>
      </c>
      <c r="F32" s="13">
        <f t="shared" si="3"/>
        <v>88</v>
      </c>
      <c r="G32" s="13" t="str">
        <f t="shared" si="4"/>
        <v>070517347200B5FF00004A07030000007000AEFF0000EF06040000006C00A5FF00001C070600000068009AFF0000D10605000000630090FF00006B06040000005E0089FF0000800402000000590088FF0000000001000000</v>
      </c>
    </row>
    <row r="33" spans="2:7" ht="12.75" customHeight="1">
      <c r="B33" s="1" t="str">
        <f t="shared" ref="B33:B50" si="5">MID($I$1,1+8*(ROW()-1),8)</f>
        <v>F8590980</v>
      </c>
      <c r="C33" s="1" t="str">
        <f t="shared" ref="C33:C50" si="6">MID(B33,7,2)&amp;MID(B33,5,2)&amp;MID(B33,3,2)&amp;MID(B33,1,2)</f>
        <v>800959F8</v>
      </c>
      <c r="D33" s="13" t="s">
        <v>425</v>
      </c>
      <c r="E33" s="13">
        <f t="shared" si="2"/>
        <v>2552</v>
      </c>
      <c r="F33" s="13">
        <f t="shared" si="3"/>
        <v>88</v>
      </c>
      <c r="G33" s="13" t="str">
        <f t="shared" si="4"/>
        <v>07050E2D7200B5FF00005CFC030000007900B6FF0000E9FC040000008100B9FF000032FE040000008700C0FF0000D1FE040000008B00C8FF000048FE030000008F00CDFF000048FC040000009800CEFF0000000001000000</v>
      </c>
    </row>
    <row r="34" spans="2:7" ht="12.75" customHeight="1">
      <c r="B34" s="1" t="str">
        <f t="shared" si="5"/>
        <v>505A0980</v>
      </c>
      <c r="C34" s="1" t="str">
        <f t="shared" si="6"/>
        <v>80095A50</v>
      </c>
      <c r="D34" s="13" t="s">
        <v>426</v>
      </c>
      <c r="E34" s="13">
        <f t="shared" ref="E34:E50" si="7">HEX2DEC(RIGHT(C34,3))</f>
        <v>2640</v>
      </c>
      <c r="F34" s="13">
        <f t="shared" si="3"/>
        <v>76</v>
      </c>
      <c r="G34" s="13" t="str">
        <f t="shared" si="4"/>
        <v>060E2A209800CEFF00005C00030000009700D5FF0000D100020000009500DBFF0000B701030000009100E0FF00000701030000008E00E7FF00000000030000008E00EEFF0000000001000000</v>
      </c>
    </row>
    <row r="35" spans="2:7" ht="12.75" customHeight="1">
      <c r="B35" s="1" t="str">
        <f t="shared" si="5"/>
        <v>9C5A0980</v>
      </c>
      <c r="C35" s="1" t="str">
        <f t="shared" si="6"/>
        <v>80095A9C</v>
      </c>
      <c r="D35" s="13" t="s">
        <v>427</v>
      </c>
      <c r="E35" s="13">
        <f t="shared" si="7"/>
        <v>2716</v>
      </c>
      <c r="F35" s="13">
        <f t="shared" si="3"/>
        <v>76</v>
      </c>
      <c r="G35" s="13" t="str">
        <f t="shared" si="4"/>
        <v>062A292A8E00EEFF00005100040000008D00F7FF0000B500030000008B00FEFF00000002030000008500030000001603040000007D0006000000C90305000000710007000000000001000000</v>
      </c>
    </row>
    <row r="36" spans="2:7" ht="12.75" customHeight="1">
      <c r="B36" s="1" t="str">
        <f t="shared" si="5"/>
        <v>E85A0980</v>
      </c>
      <c r="C36" s="1" t="str">
        <f t="shared" si="6"/>
        <v>80095AE8</v>
      </c>
      <c r="D36" s="13" t="s">
        <v>428</v>
      </c>
      <c r="E36" s="13">
        <f t="shared" si="7"/>
        <v>2792</v>
      </c>
      <c r="F36" s="13">
        <f t="shared" si="3"/>
        <v>88</v>
      </c>
      <c r="G36" s="13" t="str">
        <f t="shared" si="4"/>
        <v>072904247100070000004A03030000006A000900000000020300000065000E000000F80002000000630013000000A3FF0300000064001A000000D100020000006200200000008002030000005C0024000000000001000000</v>
      </c>
    </row>
    <row r="37" spans="2:7" ht="12.75" customHeight="1">
      <c r="B37" s="1" t="str">
        <f t="shared" si="5"/>
        <v>405B0980</v>
      </c>
      <c r="C37" s="1" t="str">
        <f t="shared" si="6"/>
        <v>80095B40</v>
      </c>
      <c r="D37" s="13" t="s">
        <v>429</v>
      </c>
      <c r="E37" s="13">
        <f t="shared" si="7"/>
        <v>2880</v>
      </c>
      <c r="F37" s="13">
        <f t="shared" si="3"/>
        <v>76</v>
      </c>
      <c r="G37" s="13" t="str">
        <f t="shared" si="4"/>
        <v>0604241E5C0024000000B50403000000550022000000FF050300000050001D0000009407020000004F00170000004806030000004B00120000002E050300000045000F000000000001000000</v>
      </c>
    </row>
    <row r="38" spans="2:7" ht="12.75" customHeight="1">
      <c r="B38" s="1" t="str">
        <f t="shared" si="5"/>
        <v>8C5B0980</v>
      </c>
      <c r="C38" s="1" t="str">
        <f t="shared" si="6"/>
        <v>80095B8C</v>
      </c>
      <c r="D38" s="13" t="s">
        <v>430</v>
      </c>
      <c r="E38" s="13">
        <f t="shared" si="7"/>
        <v>2956</v>
      </c>
      <c r="F38" s="13">
        <f t="shared" si="3"/>
        <v>88</v>
      </c>
      <c r="G38" s="13" t="str">
        <f t="shared" si="4"/>
        <v>0724152745000F000000AE03030000003D0010000000AE0304000000350011000000D102030000002F0014000000480404000000260013000000FF05020000002300100000002E070300000021000A000000000001000000</v>
      </c>
    </row>
    <row r="39" spans="2:7" ht="12.75" customHeight="1">
      <c r="B39" s="1" t="str">
        <f t="shared" si="5"/>
        <v>E45B0980</v>
      </c>
      <c r="C39" s="1" t="str">
        <f t="shared" si="6"/>
        <v>80095BE4</v>
      </c>
      <c r="D39" s="13" t="s">
        <v>431</v>
      </c>
      <c r="E39" s="13">
        <f t="shared" si="7"/>
        <v>3044</v>
      </c>
      <c r="F39" s="13">
        <f t="shared" si="3"/>
        <v>76</v>
      </c>
      <c r="G39" s="13" t="str">
        <f t="shared" si="4"/>
        <v>06230A2B0600050000009F000300000004000D0000007F0103000000000013000000D40105000000FAFF1B000000E90004000000F7FF23000000000005000000F7FF2F000000000001000000</v>
      </c>
    </row>
    <row r="40" spans="2:7" ht="12.75" customHeight="1">
      <c r="B40" s="1" t="str">
        <f t="shared" si="5"/>
        <v>305C0980</v>
      </c>
      <c r="C40" s="1" t="str">
        <f t="shared" si="6"/>
        <v>80095C30</v>
      </c>
      <c r="D40" s="13" t="s">
        <v>432</v>
      </c>
      <c r="E40" s="13">
        <f t="shared" si="7"/>
        <v>3120</v>
      </c>
      <c r="F40" s="13">
        <f t="shared" si="3"/>
        <v>76</v>
      </c>
      <c r="G40" s="13" t="str">
        <f t="shared" si="4"/>
        <v>060A251FF7FF2F000000D1FE03000000FAFF350000002EFD0300000000003800000000FC030000000600380000006BFC020000000C0039000000D1FC0300000012003B000000000001000000</v>
      </c>
    </row>
    <row r="41" spans="2:7" ht="12.75" customHeight="1">
      <c r="B41" s="1" t="str">
        <f t="shared" si="5"/>
        <v>7C5C0980</v>
      </c>
      <c r="C41" s="1" t="str">
        <f t="shared" si="6"/>
        <v>80095C7C</v>
      </c>
      <c r="D41" s="13" t="s">
        <v>433</v>
      </c>
      <c r="E41" s="13">
        <f t="shared" si="7"/>
        <v>3196</v>
      </c>
      <c r="F41" s="13">
        <f t="shared" si="3"/>
        <v>76</v>
      </c>
      <c r="G41" s="13" t="str">
        <f t="shared" si="4"/>
        <v>0625032112003B000000A3FF030000001300420000006B00020000001200480000000002030000000D004D00000000020400000007005300000007010300000004005A000000000001000000</v>
      </c>
    </row>
    <row r="42" spans="2:7" ht="12.75" customHeight="1">
      <c r="B42" s="1" t="str">
        <f t="shared" si="5"/>
        <v>C85C0980</v>
      </c>
      <c r="C42" s="1" t="str">
        <f t="shared" si="6"/>
        <v>80095CC8</v>
      </c>
      <c r="D42" s="13" t="s">
        <v>434</v>
      </c>
      <c r="E42" s="13">
        <f t="shared" si="7"/>
        <v>3272</v>
      </c>
      <c r="F42" s="13">
        <f t="shared" si="3"/>
        <v>64</v>
      </c>
      <c r="G42" s="13" t="str">
        <f t="shared" si="4"/>
        <v>0503271F04005A00000000FC040000000D005A00000051FC0400000015005B0000009FFC030000001D005D00000052FD04000000240061000000000001000000</v>
      </c>
    </row>
    <row r="43" spans="2:7" ht="12.75" customHeight="1">
      <c r="B43" s="1" t="str">
        <f t="shared" si="5"/>
        <v>085D0980</v>
      </c>
      <c r="C43" s="1" t="str">
        <f t="shared" si="6"/>
        <v>80095D08</v>
      </c>
      <c r="D43" s="13" t="s">
        <v>435</v>
      </c>
      <c r="E43" s="13">
        <f t="shared" si="7"/>
        <v>3336</v>
      </c>
      <c r="F43" s="13">
        <f t="shared" si="3"/>
        <v>76</v>
      </c>
      <c r="G43" s="13" t="str">
        <f t="shared" si="4"/>
        <v>06270C2424006100000007FD030000002B006400000000FE020000002E00670000005CFE0200000031006B00000060FF03000000330073000000D1FF07000000340081000000000001000000</v>
      </c>
    </row>
    <row r="44" spans="2:7" ht="12.75" customHeight="1">
      <c r="B44" s="1" t="str">
        <f t="shared" si="5"/>
        <v>545D0980</v>
      </c>
      <c r="C44" s="1" t="str">
        <f t="shared" si="6"/>
        <v>80095D54</v>
      </c>
      <c r="D44" s="13" t="s">
        <v>436</v>
      </c>
      <c r="E44" s="13">
        <f t="shared" si="7"/>
        <v>3412</v>
      </c>
      <c r="F44" s="13">
        <f t="shared" si="3"/>
        <v>76</v>
      </c>
      <c r="G44" s="13" t="str">
        <f t="shared" si="4"/>
        <v>060C164F34008100000000FC070000004300810000008E0B0800000054007E000000D10A09000000640076000000010B0900000075006F000000100B0600000082006A000000000001000000</v>
      </c>
    </row>
    <row r="45" spans="2:7" ht="12.75" customHeight="1">
      <c r="B45" s="1" t="str">
        <f t="shared" si="5"/>
        <v>A05D0980</v>
      </c>
      <c r="C45" s="1" t="str">
        <f t="shared" si="6"/>
        <v>80095DA0</v>
      </c>
      <c r="D45" s="13" t="s">
        <v>437</v>
      </c>
      <c r="E45" s="13">
        <f t="shared" si="7"/>
        <v>3488</v>
      </c>
      <c r="F45" s="13">
        <f t="shared" si="3"/>
        <v>76</v>
      </c>
      <c r="G45" s="13" t="str">
        <f t="shared" si="4"/>
        <v>06132731FDFF77000000DD0B090000000F00760000002E0B04000000180073000000480A030000001D006F000000FF090300000022006A0000008E0804000000240061000000000001000000</v>
      </c>
    </row>
    <row r="46" spans="2:7" ht="12.75" customHeight="1">
      <c r="B46" s="1" t="str">
        <f t="shared" si="5"/>
        <v>EC5D0980</v>
      </c>
      <c r="C46" s="1" t="str">
        <f t="shared" si="6"/>
        <v>80095DEC</v>
      </c>
      <c r="D46" s="13" t="s">
        <v>438</v>
      </c>
      <c r="E46" s="13">
        <f t="shared" si="7"/>
        <v>3564</v>
      </c>
      <c r="F46" s="13">
        <f t="shared" si="3"/>
        <v>76</v>
      </c>
      <c r="G46" s="13" t="str">
        <f t="shared" si="4"/>
        <v>061E0332D3FF4D00000000FC05000000DEFF4D00000010FD05000000E7FF510000004AFD05000000F0FF56000000D1FC04000000FAFF590000003BFC0500000004005A000000000001000000</v>
      </c>
    </row>
    <row r="47" spans="2:7" ht="12.75" customHeight="1">
      <c r="B47" s="1" t="str">
        <f t="shared" si="5"/>
        <v>385E0980</v>
      </c>
      <c r="C47" s="1" t="str">
        <f t="shared" si="6"/>
        <v>80095E38</v>
      </c>
      <c r="D47" s="13" t="s">
        <v>439</v>
      </c>
      <c r="E47" s="13">
        <f t="shared" si="7"/>
        <v>3640</v>
      </c>
      <c r="F47" s="13">
        <f t="shared" si="3"/>
        <v>88</v>
      </c>
      <c r="G47" s="13" t="str">
        <f t="shared" si="4"/>
        <v>071E0B39D3FF4D000000000406000000C7FF4D000000070304000000BDFF51000000AD0204000000B6FF550000009F0205000000ACFF5B0000002E0304000000A3FF5E0000002E03040000009AFF61000000000001000000</v>
      </c>
    </row>
    <row r="48" spans="2:7" ht="12.75" customHeight="1">
      <c r="B48" s="1" t="str">
        <f t="shared" si="5"/>
        <v>905E0980</v>
      </c>
      <c r="C48" s="1" t="str">
        <f t="shared" si="6"/>
        <v>80095E90</v>
      </c>
      <c r="D48" s="13" t="s">
        <v>440</v>
      </c>
      <c r="E48" s="13">
        <f t="shared" si="7"/>
        <v>3728</v>
      </c>
      <c r="F48" s="13">
        <f t="shared" si="3"/>
        <v>88</v>
      </c>
      <c r="G48" s="13" t="str">
        <f t="shared" si="4"/>
        <v>070B10439AFF61000000D1040400000091FF5E0000009405040000008AFF59000000BA060600000084FF4E000000A3070700000082FF40000000FF070700000082FF300000008A070500000080FF25000000000001000000</v>
      </c>
    </row>
    <row r="49" spans="2:7" ht="12.75" customHeight="1">
      <c r="B49" s="1" t="str">
        <f t="shared" si="5"/>
        <v>E85E0980</v>
      </c>
      <c r="C49" s="1" t="str">
        <f t="shared" si="6"/>
        <v>80095EE8</v>
      </c>
      <c r="D49" s="13" t="s">
        <v>441</v>
      </c>
      <c r="E49" s="13">
        <f t="shared" si="7"/>
        <v>3816</v>
      </c>
      <c r="F49" s="13">
        <f t="shared" si="3"/>
        <v>64</v>
      </c>
      <c r="G49" s="13" t="str">
        <f t="shared" si="4"/>
        <v>0510063180FF25000000FF070700000080FF170000009407060000007EFF0B0000006007060000007BFF000000003608050000007CFFF4FF0000000001000000</v>
      </c>
    </row>
    <row r="50" spans="2:7" ht="12.75" customHeight="1">
      <c r="B50" s="1" t="str">
        <f t="shared" si="5"/>
        <v>285F0980</v>
      </c>
      <c r="C50" s="1" t="str">
        <f t="shared" si="6"/>
        <v>80095F28</v>
      </c>
      <c r="D50" s="13" t="s">
        <v>442</v>
      </c>
      <c r="E50" s="13">
        <f t="shared" si="7"/>
        <v>3880</v>
      </c>
      <c r="F50" s="13">
        <f t="shared" si="3"/>
        <v>136</v>
      </c>
      <c r="G50" s="13" t="str">
        <f t="shared" si="4"/>
        <v>0B0B0CB19AFF610000002EFF040000009DFF6A0000002BFE05000000A4FF720000008EFD0C000000B8FF800000003AFD0B000000CDFF8B000000E9FC0C000000E5FF9400000071FC09000000F7FF97000000D70B0F000000160095000000450B08000000270090000000510A050000003000890000002E0904000000340081000000000001000000</v>
      </c>
    </row>
    <row r="51" spans="2:7">
      <c r="C51" s="1" t="str">
        <f>LEFT(C50,5)</f>
        <v>80095</v>
      </c>
      <c r="E51" s="13">
        <f>E2</f>
        <v>4016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66664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Results</vt:lpstr>
      <vt:lpstr>Locations Edit</vt:lpstr>
      <vt:lpstr>Paths Edit</vt:lpstr>
      <vt:lpstr>Old Paths</vt:lpstr>
      <vt:lpstr>Sheet2</vt:lpstr>
      <vt:lpstr>World Map Demo</vt:lpstr>
      <vt:lpstr>Locations Data</vt:lpstr>
      <vt:lpstr>Paths Data</vt:lpstr>
      <vt:lpstr>Ramza Data</vt:lpstr>
      <vt:lpstr>locationlookup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Xifanie</dc:creator>
  <cp:lastModifiedBy>Xifanie Renard</cp:lastModifiedBy>
  <cp:revision>41</cp:revision>
  <dcterms:created xsi:type="dcterms:W3CDTF">2012-07-02T19:48:32Z</dcterms:created>
  <dcterms:modified xsi:type="dcterms:W3CDTF">2014-09-01T19:16:27Z</dcterms:modified>
</cp:coreProperties>
</file>